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585" windowHeight="12450" firstSheet="11" activeTab="31"/>
  </bookViews>
  <sheets>
    <sheet name="Introduction" sheetId="1" r:id="rId1"/>
    <sheet name="A. HTT General" sheetId="2" r:id="rId2"/>
    <sheet name="B1. HTT Mortgage Assets" sheetId="3" r:id="rId3"/>
    <sheet name="C. HTT Harmonised Glossary" sheetId="4" r:id="rId4"/>
    <sheet name="Disclaimer"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0" sheetId="13" state="hidden" r:id="rId13"/>
    <sheet name="_Hidden11" sheetId="14" state="hidden" r:id="rId14"/>
    <sheet name="_Hidden12" sheetId="15" state="hidden" r:id="rId15"/>
    <sheet name="_Hidden13" sheetId="16" state="hidden" r:id="rId16"/>
    <sheet name="_Hidden14" sheetId="17" state="hidden" r:id="rId17"/>
    <sheet name="_Hidden15" sheetId="18" state="hidden" r:id="rId18"/>
    <sheet name="_Hidden16" sheetId="19" state="hidden" r:id="rId19"/>
    <sheet name="_Hidden17" sheetId="20" state="hidden" r:id="rId20"/>
    <sheet name="_Hidden18" sheetId="21" state="hidden" r:id="rId21"/>
    <sheet name="_Hidden19" sheetId="22" state="hidden" r:id="rId22"/>
    <sheet name="_Hidden20" sheetId="23" state="hidden" r:id="rId23"/>
    <sheet name="_Hidden21" sheetId="24" state="hidden" r:id="rId24"/>
    <sheet name="_Hidden22" sheetId="25" state="hidden" r:id="rId25"/>
    <sheet name="_Hidden23" sheetId="26" state="hidden" r:id="rId26"/>
    <sheet name="_Hidden24" sheetId="27" state="hidden" r:id="rId27"/>
    <sheet name="D8. Performance" sheetId="28" r:id="rId28"/>
    <sheet name="_Hidden26" sheetId="29" state="hidden" r:id="rId29"/>
    <sheet name="D9. Amortisation" sheetId="30" r:id="rId30"/>
    <sheet name="D10. Amortisation Graph " sheetId="31" r:id="rId31"/>
    <sheet name="E. Optional ECB-ECAIs data" sheetId="32" r:id="rId32"/>
    <sheet name="_Hidden29" sheetId="33" state="hidden" r:id="rId33"/>
  </sheets>
  <externalReferences>
    <externalReference r:id="rId36"/>
  </externalReferences>
  <definedNames>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30">'D10. Amortisation Graph '!$B$1:$B$2</definedName>
    <definedName name="_xlnm.Print_Area" localSheetId="4">'Disclaimer'!$A$1:$A$170</definedName>
    <definedName name="_xlnm.Print_Area" localSheetId="0">'Introduction'!$B$2:$J$52</definedName>
    <definedName name="Print_Area_0">#REF!</definedName>
    <definedName name="Print_Area_1">#REF!</definedName>
    <definedName name="Print_Area_10">#REF!</definedName>
    <definedName name="Print_Area_11">#REF!</definedName>
    <definedName name="Print_Area_12">#REF!</definedName>
    <definedName name="Print_Area_13">#REF!</definedName>
    <definedName name="Print_Area_2" localSheetId="0">#REF!</definedName>
    <definedName name="Print_Area_2">#REF!</definedName>
    <definedName name="Print_Area_24">'D8. Performance'!$B$2:$K$17</definedName>
    <definedName name="Print_Area_26">'D9. Amortisation'!$B$1:$N$571</definedName>
    <definedName name="Print_Area_29">#REF!</definedName>
    <definedName name="Print_Area_3">'D2. Covered Bond Series'!$B$1:$T$16</definedName>
    <definedName name="Print_Area_31">#REF!</definedName>
    <definedName name="Print_Area_34">#REF!</definedName>
    <definedName name="Print_Area_35">#REF!</definedName>
    <definedName name="Print_Area_36">#REF!</definedName>
    <definedName name="Print_Area_37">#REF!</definedName>
    <definedName name="Print_Area_38">#REF!</definedName>
    <definedName name="Print_Area_39">#REF!</definedName>
    <definedName name="Print_Area_4">'D3. Ratings'!$B$2:$G$16</definedName>
    <definedName name="Print_Area_40">#REF!</definedName>
    <definedName name="Print_Area_41">#REF!</definedName>
    <definedName name="Print_Area_42">#REF!</definedName>
    <definedName name="Print_Area_43">#REF!</definedName>
    <definedName name="Print_Area_44">#REF!</definedName>
    <definedName name="Print_Area_5">'D4. Tests Royal Decree'!$B$1:$U$88</definedName>
    <definedName name="Print_Area_6">'D5. Cover Pool Summary'!$B$1:$O$53</definedName>
    <definedName name="Print_Area_7">'D6. Stratification Tables'!$B$2:$AH$267</definedName>
    <definedName name="Print_Area_8" localSheetId="1">#REF!</definedName>
    <definedName name="Print_Area_8" localSheetId="2">#REF!</definedName>
    <definedName name="Print_Area_8" localSheetId="3">#REF!</definedName>
    <definedName name="Print_Area_8" localSheetId="5">#REF!</definedName>
    <definedName name="Print_Area_8" localSheetId="4">#REF!</definedName>
    <definedName name="Print_Area_8" localSheetId="31">#REF!</definedName>
    <definedName name="Print_Area_8" localSheetId="0">#REF!</definedName>
    <definedName name="Print_Area_8">'D7. Stratification Graphs'!$A$2:$Q$53</definedName>
    <definedName name="Print_Area_9">#REF!</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<sst xmlns="http://schemas.openxmlformats.org/spreadsheetml/2006/main" count="2991" uniqueCount="2206">
  <si>
    <t>A. Harmonised Transparency Template - General Information</t>
  </si>
  <si>
    <t>Reporting in Domestic Currency</t>
  </si>
  <si>
    <t>EUR</t>
  </si>
  <si>
    <t>CONTENT OF TAB A</t>
  </si>
  <si>
    <t>1. Basic Facts</t>
  </si>
  <si>
    <t>3. General Cover Pool / Covered Bond Information</t>
  </si>
  <si>
    <t>Field Number</t>
  </si>
  <si>
    <t>Country</t>
  </si>
  <si>
    <t>Belgium</t>
  </si>
  <si>
    <t>G.1.1.2</t>
  </si>
  <si>
    <t>Issuer Name</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</si>
  <si>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</si>
  <si>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</si>
  <si>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</si>
  <si>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</si>
  <si>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</si>
  <si>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</si>
  <si>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</si>
  <si>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</si>
  <si>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</si>
  <si>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</si>
  <si>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</si>
  <si>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</si>
  <si>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</si>
  <si>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</si>
  <si>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</si>
  <si>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</si>
  <si>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</si>
  <si>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</si>
  <si>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</si>
  <si>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</si>
  <si>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</si>
  <si>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</si>
  <si>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</si>
  <si>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</si>
  <si>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</si>
  <si>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</si>
  <si>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</si>
  <si>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</si>
  <si>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</si>
  <si>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</si>
  <si>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</si>
  <si>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</si>
  <si>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</si>
  <si>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</si>
  <si>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</si>
  <si>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</si>
  <si>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</si>
  <si>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</si>
  <si>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</si>
  <si>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</si>
  <si>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</si>
  <si>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</si>
  <si>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</si>
  <si>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</si>
  <si>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</si>
  <si>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</si>
  <si>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</si>
  <si>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</si>
  <si>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</si>
  <si>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</si>
  <si>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</si>
  <si>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</si>
  <si>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</si>
  <si>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100%</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</si>
  <si>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</si>
  <si>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</si>
  <si>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</si>
  <si>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</si>
  <si>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</si>
  <si>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</si>
  <si>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</si>
  <si>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</si>
  <si>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</si>
  <si>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</si>
  <si>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</si>
  <si>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</si>
  <si>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</si>
  <si>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</si>
  <si>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</si>
  <si>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</si>
  <si>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</si>
  <si>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</si>
  <si>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</si>
  <si>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</si>
  <si>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G.3.5.9</t>
  </si>
  <si>
    <t>0</t>
  </si>
  <si>
    <t>OG.3.5.1</t>
  </si>
  <si>
    <t>o/w 0-1 day</t>
  </si>
  <si>
    <t>OG.3.5.2</t>
  </si>
  <si>
    <t>o/w 0-0.5y</t>
  </si>
  <si>
    <t>OG.3.5.3</t>
  </si>
  <si>
    <t>OG.3.5.4</t>
  </si>
  <si>
    <t>o/w 1-1.5y</t>
  </si>
  <si>
    <t>OG.3.5.5</t>
  </si>
  <si>
    <t>OG.3.5.6</t>
  </si>
  <si>
    <t>OG.3.5.7</t>
  </si>
  <si>
    <t>OG.3.5.8</t>
  </si>
  <si>
    <t>OG.3.5.9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</si>
  <si>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</si>
  <si>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</si>
  <si>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</si>
  <si>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</si>
  <si>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</si>
  <si>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</si>
  <si>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</si>
  <si>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</si>
  <si>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</si>
  <si>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</si>
  <si>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</si>
  <si>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</si>
  <si>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</si>
  <si>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</si>
  <si>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</si>
  <si>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</si>
  <si>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</si>
  <si>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</si>
  <si>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</si>
  <si>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</si>
  <si>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</si>
  <si>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</si>
  <si>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</si>
  <si>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</si>
  <si>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</si>
  <si>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</si>
  <si>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</si>
  <si>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</si>
  <si>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</si>
  <si>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</si>
  <si>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</si>
  <si>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</si>
  <si>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</si>
  <si>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</si>
  <si>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</si>
  <si>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</si>
  <si>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</si>
  <si>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</si>
  <si>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</si>
  <si>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</si>
  <si>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</si>
  <si>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</si>
  <si>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</si>
  <si>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</si>
  <si>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</si>
  <si>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</si>
  <si>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</si>
  <si>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</si>
  <si>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</si>
  <si>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</si>
  <si>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</si>
  <si>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</si>
  <si>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</si>
  <si>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</si>
  <si>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</si>
  <si>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</si>
  <si>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</si>
  <si>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</si>
  <si>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</si>
  <si>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</si>
  <si>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</si>
  <si>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</si>
  <si>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</si>
  <si>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</si>
  <si>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</si>
  <si>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</si>
  <si>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</si>
  <si>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</si>
  <si>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</si>
  <si>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</si>
  <si>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</si>
  <si>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</si>
  <si>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</si>
  <si>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</si>
  <si>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</si>
  <si>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</si>
  <si>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</si>
  <si>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</si>
  <si>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</si>
  <si>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</si>
  <si>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</si>
  <si>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</si>
  <si>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</si>
  <si>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</si>
  <si>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</si>
  <si>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</si>
  <si>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</si>
  <si>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</si>
  <si>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</si>
  <si>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</si>
  <si>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</si>
  <si>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</si>
  <si>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</si>
  <si>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</si>
  <si>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</si>
  <si>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</si>
  <si>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</si>
  <si>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</si>
  <si>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</si>
  <si>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</si>
  <si>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</si>
  <si>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</si>
  <si>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</si>
  <si>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</si>
  <si>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</si>
  <si>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</si>
  <si>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</si>
  <si>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</si>
  <si>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</si>
  <si>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</si>
  <si>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</si>
  <si>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</si>
  <si>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</si>
  <si>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</si>
  <si>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</si>
  <si>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</si>
  <si>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</si>
  <si>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</si>
  <si>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</si>
  <si>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</si>
  <si>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</si>
  <si>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</si>
  <si>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</si>
  <si>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</si>
  <si>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</si>
  <si>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</si>
  <si>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</si>
  <si>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</si>
  <si>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</si>
  <si>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</si>
  <si>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</si>
  <si>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</si>
  <si>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</si>
  <si>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</si>
  <si>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</si>
  <si>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</si>
  <si>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</si>
  <si>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</si>
  <si>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</si>
  <si>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</si>
  <si>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</si>
  <si>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</si>
  <si>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</si>
  <si>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</si>
  <si>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</si>
  <si>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</si>
  <si>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</si>
  <si>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</si>
  <si>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</si>
  <si>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</si>
  <si>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</si>
  <si>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</si>
  <si>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</si>
  <si>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</si>
  <si>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</si>
  <si>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</si>
  <si>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</si>
  <si>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</si>
  <si>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</si>
  <si>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</si>
  <si>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</si>
  <si>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</si>
  <si>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</si>
  <si>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</si>
  <si>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</si>
  <si>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</si>
  <si>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</si>
  <si>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</si>
  <si>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</si>
  <si>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</si>
  <si>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</si>
  <si>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</si>
  <si>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</si>
  <si>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</si>
  <si>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</si>
  <si>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</si>
  <si>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</si>
  <si>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</si>
  <si>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</si>
  <si>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</si>
  <si>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</si>
  <si>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</si>
  <si>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</si>
  <si>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</si>
  <si>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</si>
  <si>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</si>
  <si>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</si>
  <si>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</si>
  <si>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</si>
  <si>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</si>
  <si>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</si>
  <si>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</si>
  <si>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</si>
  <si>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</si>
  <si>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</si>
  <si>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</si>
  <si>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</si>
  <si>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</si>
  <si>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</si>
  <si>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</si>
  <si>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</si>
  <si>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</si>
  <si>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</si>
  <si>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</si>
  <si>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</si>
  <si>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</si>
  <si>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</si>
  <si>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</si>
  <si>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</si>
  <si>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</si>
  <si>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</si>
  <si>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</si>
  <si>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</si>
  <si>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</si>
  <si>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</si>
  <si>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</si>
  <si>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</si>
  <si>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</si>
  <si>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</si>
  <si>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</si>
  <si>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</si>
  <si>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</si>
  <si>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</si>
  <si>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</si>
  <si>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</si>
  <si>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</si>
  <si>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</si>
  <si>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</si>
  <si>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</si>
  <si>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</si>
  <si>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</si>
  <si>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</si>
  <si>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</si>
  <si>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</si>
  <si>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</si>
  <si>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</si>
  <si>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</si>
  <si>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</si>
  <si>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</si>
  <si>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</si>
  <si>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</si>
  <si>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</si>
  <si>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</si>
  <si>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</si>
  <si>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</si>
  <si>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</si>
  <si>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</si>
  <si>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</si>
  <si>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</si>
  <si>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</si>
  <si>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</si>
  <si>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</si>
  <si>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</si>
  <si>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</si>
  <si>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</si>
  <si>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</si>
  <si>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</si>
  <si>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</si>
  <si>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</si>
  <si>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</si>
  <si>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</si>
  <si>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</si>
  <si>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</si>
  <si>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</si>
  <si>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</si>
  <si>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</si>
  <si>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</si>
  <si>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</si>
  <si>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</si>
  <si>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</si>
  <si>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</si>
  <si>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</si>
  <si>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</si>
  <si>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</si>
  <si>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</si>
  <si>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</si>
  <si>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</si>
  <si>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</si>
  <si>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</si>
  <si>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</si>
  <si>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</si>
  <si>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</si>
  <si>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</si>
  <si>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</si>
  <si>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</si>
  <si>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</si>
  <si>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</si>
  <si>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</si>
  <si>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</si>
  <si>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</si>
  <si>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</si>
  <si>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</si>
  <si>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</si>
  <si>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</si>
  <si>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</si>
  <si>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</si>
  <si>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</si>
  <si>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</si>
  <si>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</si>
  <si>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</si>
  <si>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</si>
  <si>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</si>
  <si>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</si>
  <si>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</si>
  <si>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</si>
  <si>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</si>
  <si>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</si>
  <si>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</si>
  <si>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</si>
  <si>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</si>
  <si>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</si>
  <si>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</si>
  <si>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</si>
  <si>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</si>
  <si>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</si>
  <si>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</si>
  <si>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</si>
  <si>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</si>
  <si>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</si>
  <si>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</si>
  <si>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</si>
  <si>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</si>
  <si>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</si>
  <si>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</si>
  <si>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</si>
  <si>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</si>
  <si>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</si>
  <si>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</si>
  <si>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</si>
  <si>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</si>
  <si>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</si>
  <si>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</si>
  <si>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</si>
  <si>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</si>
  <si>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</si>
  <si>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</si>
  <si>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</si>
  <si>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</si>
  <si>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</si>
  <si>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</si>
  <si>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</si>
  <si>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</si>
  <si>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</si>
  <si>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</si>
  <si>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</si>
  <si>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</si>
  <si>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</si>
  <si>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</si>
  <si>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</si>
  <si>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</si>
  <si>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</si>
  <si>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</si>
  <si>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</si>
  <si>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</si>
  <si>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</si>
  <si>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</si>
  <si>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</si>
  <si>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</si>
  <si>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</si>
  <si>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</si>
  <si>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</si>
  <si>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</si>
  <si>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</si>
  <si>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</si>
  <si>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</si>
  <si>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</si>
  <si>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</si>
  <si>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</si>
  <si>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</si>
  <si>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</si>
  <si>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</si>
  <si>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</si>
  <si>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</si>
  <si>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</si>
  <si>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</si>
  <si>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</si>
  <si>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</si>
  <si>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</si>
  <si>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</si>
  <si>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</si>
  <si>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</si>
  <si>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</si>
  <si>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</si>
  <si>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</si>
  <si>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</si>
  <si>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</si>
  <si>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</si>
  <si>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</si>
  <si>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</si>
  <si>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</si>
  <si>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</si>
  <si>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</si>
  <si>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</si>
  <si>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</si>
  <si>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</si>
  <si>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</si>
  <si>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</si>
  <si>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</si>
  <si>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</si>
  <si>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</si>
  <si>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</si>
  <si>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</si>
  <si>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</si>
  <si>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</si>
  <si>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</si>
  <si>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</si>
  <si>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</si>
  <si>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</si>
  <si>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</si>
  <si>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</si>
  <si>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</si>
  <si>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</si>
  <si>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</si>
  <si>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</si>
  <si>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</si>
  <si>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</si>
  <si>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</si>
  <si>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</si>
  <si>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</si>
  <si>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</si>
  <si>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</si>
  <si>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</si>
  <si>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</si>
  <si>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</si>
  <si>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</si>
  <si>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</si>
  <si>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</si>
  <si>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</si>
  <si>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</si>
  <si>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</si>
  <si>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</si>
  <si>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</si>
  <si>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</si>
  <si>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</si>
  <si>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</si>
  <si>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</si>
  <si>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</si>
  <si>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</si>
  <si>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</si>
  <si>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</si>
  <si>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</si>
  <si>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</si>
  <si>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</si>
  <si>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</si>
  <si>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</si>
  <si>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</si>
  <si>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</si>
  <si>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</si>
  <si>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</si>
  <si>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</si>
  <si>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</si>
  <si>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</si>
  <si>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</si>
  <si>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</si>
  <si>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</si>
  <si>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</si>
  <si>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</si>
  <si>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</si>
  <si>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</si>
  <si>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</si>
  <si>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</si>
  <si>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</si>
  <si>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</si>
  <si>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</si>
  <si>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</si>
  <si>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</si>
  <si>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</si>
  <si>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</si>
  <si>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</si>
  <si>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</si>
  <si>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</si>
  <si>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</si>
  <si>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</si>
  <si>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</si>
  <si>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</si>
  <si>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</si>
  <si>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</si>
  <si>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</si>
  <si>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</si>
  <si>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</si>
  <si>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</si>
  <si>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</si>
  <si>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</si>
  <si>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</si>
  <si>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</si>
  <si>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</si>
  <si>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</si>
  <si>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</si>
  <si>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</si>
  <si>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</si>
  <si>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</si>
  <si>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</si>
  <si>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</si>
  <si>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</si>
  <si>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</si>
  <si>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</si>
  <si>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</si>
  <si>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</si>
  <si>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</si>
  <si>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</si>
  <si>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</si>
  <si>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</si>
  <si>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</si>
  <si>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</si>
  <si>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</si>
  <si>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</si>
  <si>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</si>
  <si>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</si>
  <si>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</si>
  <si>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</si>
  <si>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</si>
  <si>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</si>
  <si>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</si>
  <si>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</si>
  <si>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</si>
  <si>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</si>
  <si>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</si>
  <si>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</si>
  <si>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</si>
  <si>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</si>
  <si>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</si>
  <si>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</si>
  <si>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</si>
  <si>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</si>
  <si>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</si>
  <si>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</si>
  <si>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</si>
  <si>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</si>
  <si>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</si>
  <si>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</si>
  <si>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</si>
  <si>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</si>
  <si>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</si>
  <si>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</si>
  <si>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</si>
  <si>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</si>
  <si>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</si>
  <si>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</si>
  <si>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</si>
  <si>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</si>
  <si>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</si>
  <si>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</si>
  <si>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</si>
  <si>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</si>
  <si>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</si>
  <si>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</si>
  <si>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</si>
  <si>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</si>
  <si>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</si>
  <si>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</si>
  <si>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</si>
  <si>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</si>
  <si>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</si>
  <si>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</si>
  <si>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</si>
  <si>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</si>
  <si>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</si>
  <si>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</si>
  <si>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</si>
  <si>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</si>
  <si>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</si>
  <si>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</si>
  <si>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</si>
  <si>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</si>
  <si>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</si>
  <si>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</si>
  <si>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</si>
  <si>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</si>
  <si>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</si>
  <si>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</si>
  <si>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</si>
  <si>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</si>
  <si>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</si>
  <si>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</si>
  <si>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</si>
  <si>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</si>
  <si>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</si>
  <si>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</si>
  <si>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</si>
  <si>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</si>
  <si>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</si>
  <si>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</si>
  <si>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</si>
  <si>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</si>
  <si>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</si>
  <si>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</si>
  <si>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</si>
  <si>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</si>
  <si>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</si>
  <si>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</si>
  <si>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</si>
  <si>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</si>
  <si>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</si>
  <si>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</si>
  <si>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</si>
  <si>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</si>
  <si>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</si>
  <si>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</si>
  <si>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</si>
  <si>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</si>
  <si>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</si>
  <si>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</si>
  <si>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</si>
  <si>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</si>
  <si>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</si>
  <si>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</si>
  <si>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</si>
  <si>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</si>
  <si>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</si>
  <si>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</si>
  <si>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</si>
  <si>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</si>
  <si>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</si>
  <si>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</si>
  <si>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</si>
  <si>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</si>
  <si>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</si>
  <si>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</si>
  <si>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</si>
  <si>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</si>
  <si>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</si>
  <si>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</si>
  <si>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</si>
  <si>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</si>
  <si>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</si>
  <si>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</si>
  <si>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</si>
  <si>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</si>
  <si>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</si>
  <si>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</si>
  <si>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</si>
  <si>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</si>
  <si>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</si>
  <si>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</si>
  <si>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</si>
  <si>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</si>
  <si>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</si>
  <si>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</si>
  <si>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</si>
  <si>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</si>
  <si>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</si>
  <si>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</si>
  <si>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</si>
  <si>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</si>
  <si>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</si>
  <si>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</si>
  <si>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</si>
  <si>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</si>
  <si>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</si>
  <si>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</si>
  <si>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</si>
  <si>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</si>
  <si>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</si>
  <si>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</si>
  <si>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</si>
  <si>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</si>
  <si>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</si>
  <si>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</si>
  <si>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</si>
  <si>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</si>
  <si>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</si>
  <si>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</si>
  <si>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</si>
  <si>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</si>
  <si>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</si>
  <si>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</si>
  <si>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</si>
  <si>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</si>
  <si>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</si>
  <si>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</si>
  <si>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</si>
  <si>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</si>
  <si>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</si>
  <si>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</si>
  <si>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</si>
  <si>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</si>
  <si>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</si>
  <si>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</si>
  <si>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</si>
  <si>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</si>
  <si>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</si>
  <si>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</si>
  <si>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</si>
  <si>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</si>
  <si>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</si>
  <si>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</si>
  <si>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</si>
  <si>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</si>
  <si>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</si>
  <si>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</si>
  <si>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</si>
  <si>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</si>
  <si>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</si>
  <si>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</si>
  <si>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</si>
  <si>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</si>
  <si>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</si>
  <si>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</si>
  <si>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</si>
  <si>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</si>
  <si>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</si>
  <si>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</si>
  <si>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</si>
  <si>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</si>
  <si>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</si>
  <si>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</si>
  <si>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</si>
  <si>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</si>
  <si>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</si>
  <si>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</si>
  <si>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</si>
  <si>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</si>
  <si>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</si>
  <si>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</si>
  <si>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</si>
  <si>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</si>
  <si>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</si>
  <si>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</si>
  <si>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</si>
  <si>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</si>
  <si>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</si>
  <si>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</si>
  <si>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</si>
  <si>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</si>
  <si>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</si>
  <si>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</si>
  <si>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</si>
  <si>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</si>
  <si>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</si>
  <si>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</si>
  <si>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</si>
  <si>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</si>
  <si>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</si>
  <si>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</si>
  <si>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</si>
  <si>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</si>
  <si>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</si>
  <si>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</si>
  <si>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</si>
  <si>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</si>
  <si>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</si>
  <si>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</si>
  <si>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</si>
  <si>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</si>
  <si>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</si>
  <si>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</si>
  <si>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</si>
  <si>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</si>
  <si>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</si>
  <si>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</si>
  <si>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</si>
  <si>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</si>
  <si>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</si>
  <si>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</si>
  <si>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</si>
  <si>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</si>
  <si>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</si>
  <si>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</si>
  <si>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</si>
  <si>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</si>
  <si>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</si>
  <si>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</si>
  <si>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</si>
  <si>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</si>
  <si>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</si>
  <si>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</si>
  <si>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</si>
  <si>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</si>
  <si>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</si>
  <si>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</si>
  <si>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</si>
  <si>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</si>
  <si>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</si>
  <si>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</si>
  <si>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</si>
  <si>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</si>
  <si>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</si>
  <si>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</si>
  <si>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</si>
  <si>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</si>
  <si>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</si>
  <si>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</si>
  <si>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</si>
  <si>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</si>
  <si>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</si>
  <si>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</si>
  <si>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</si>
  <si>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</si>
  <si>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</si>
  <si>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</si>
  <si>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</si>
  <si>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</si>
  <si>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</si>
  <si>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</si>
  <si>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</si>
  <si>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</si>
  <si>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</si>
  <si>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</si>
  <si>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</si>
  <si>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</si>
  <si>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</si>
  <si>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</si>
  <si>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</si>
  <si>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</si>
  <si>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</si>
  <si>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</si>
  <si>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</si>
  <si>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</si>
  <si>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</si>
  <si>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</si>
  <si>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</si>
  <si>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</si>
  <si>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</si>
  <si>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</si>
  <si>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</si>
  <si>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</si>
  <si>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</si>
  <si>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</si>
  <si>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</si>
  <si>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</si>
  <si>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</si>
  <si>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</si>
  <si>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</si>
  <si>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</si>
  <si>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</si>
  <si>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</si>
  <si>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</si>
  <si>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</si>
  <si>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</si>
  <si>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</si>
  <si>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</si>
  <si>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</si>
  <si>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</si>
  <si>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</si>
  <si>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</si>
  <si>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</si>
  <si>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</si>
  <si>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</si>
  <si>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</si>
  <si>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</si>
  <si>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</si>
  <si>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</si>
  <si>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</si>
  <si>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</si>
  <si>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</si>
  <si>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</si>
  <si>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</si>
  <si>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</si>
  <si>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</si>
  <si>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</si>
  <si>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</si>
  <si>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</si>
  <si>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</si>
  <si>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</si>
  <si>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</si>
  <si>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</si>
  <si>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</si>
  <si>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</si>
  <si>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</si>
  <si>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</si>
  <si>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</si>
  <si>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</si>
  <si>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</si>
  <si>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</si>
  <si>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</si>
  <si>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</si>
  <si>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</si>
  <si>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</si>
  <si>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</si>
  <si>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</si>
  <si>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</si>
  <si>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</si>
  <si>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</si>
  <si>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</si>
  <si>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</si>
  <si>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</si>
  <si>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</si>
  <si>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</si>
  <si>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</si>
  <si>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</si>
  <si>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</si>
  <si>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</si>
  <si>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</si>
  <si>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</si>
  <si>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</si>
  <si>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</si>
  <si>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</si>
  <si>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</si>
  <si>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</si>
  <si>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Extended Maturity Date</t>
  </si>
  <si>
    <t>24/10/2024</t>
  </si>
  <si>
    <t>23/09/2025</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</si>
  <si>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</si>
  <si>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</si>
  <si>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</si>
  <si>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</si>
  <si>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</si>
  <si>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</si>
  <si>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</si>
  <si>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</si>
  <si>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</si>
  <si>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</si>
  <si>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</si>
  <si>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</si>
  <si>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</si>
  <si>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</si>
  <si>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</si>
  <si>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</si>
  <si>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</si>
  <si>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</si>
  <si>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</si>
  <si>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</si>
  <si>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</si>
  <si>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</si>
  <si>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</si>
  <si>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</si>
  <si>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</si>
  <si>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</si>
  <si>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</si>
  <si>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</si>
  <si>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</si>
  <si>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</si>
  <si>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</si>
  <si>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</si>
  <si>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</si>
  <si>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</si>
  <si>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</si>
  <si>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</si>
  <si>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</si>
  <si>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</si>
  <si>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</si>
  <si>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</si>
  <si>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</si>
  <si>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</si>
  <si>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</si>
  <si>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</si>
  <si>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</si>
  <si>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</si>
  <si>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</si>
  <si>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</si>
  <si>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</si>
  <si>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</si>
  <si>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</si>
  <si>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</si>
  <si>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</si>
  <si>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</si>
  <si>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</si>
  <si>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</si>
  <si>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</si>
  <si>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</si>
  <si>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</si>
  <si>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</si>
  <si>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</si>
  <si>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</si>
  <si>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</si>
  <si>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</si>
  <si>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</si>
  <si>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</si>
  <si>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</si>
  <si>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</si>
  <si>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</si>
  <si>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</si>
  <si>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</si>
  <si>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</si>
  <si>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</si>
  <si>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</si>
  <si>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</si>
  <si>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</si>
  <si>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</si>
  <si>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</si>
  <si>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</si>
  <si>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</si>
  <si>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</si>
  <si>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</si>
  <si>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</si>
  <si>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</si>
  <si>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</si>
  <si>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</si>
  <si>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</si>
  <si>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</si>
  <si>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</si>
  <si>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</si>
  <si>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</si>
  <si>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</si>
  <si>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</si>
  <si>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</si>
  <si>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</si>
  <si>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</si>
  <si>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</si>
  <si>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</si>
  <si>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</si>
  <si>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</si>
  <si>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</si>
  <si>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</si>
  <si>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</si>
  <si>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</si>
  <si>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</si>
  <si>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</si>
  <si>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 1</t>
  </si>
  <si>
    <t>BE0000308172</t>
  </si>
  <si>
    <t>Kingdom of Belgium</t>
  </si>
  <si>
    <t>BGB 4 28MAR2022 48</t>
  </si>
  <si>
    <t>Nominal Amount</t>
  </si>
  <si>
    <t>F</t>
  </si>
  <si>
    <t>Standar &amp; Poor's Rating</t>
  </si>
  <si>
    <t>AA</t>
  </si>
  <si>
    <t>Fitch Rating</t>
  </si>
  <si>
    <t>AA-</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</si>
  <si>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</si>
  <si>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</si>
  <si>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</si>
  <si>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</si>
  <si>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</si>
  <si>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</si>
  <si>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</si>
  <si>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</si>
  <si>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</si>
  <si>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</si>
  <si>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</si>
  <si>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</si>
  <si>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</si>
  <si>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</si>
  <si>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</si>
  <si>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</si>
  <si>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</si>
  <si>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</si>
  <si>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</si>
  <si>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</si>
  <si>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</si>
  <si>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</si>
  <si>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</si>
  <si>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</si>
  <si>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</si>
  <si>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</si>
  <si>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</si>
  <si>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</si>
  <si>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</si>
  <si>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</si>
  <si>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</si>
  <si>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</si>
  <si>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</si>
  <si>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</si>
  <si>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</si>
  <si>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</si>
  <si>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&gt;17 and &lt;=18</t>
  </si>
  <si>
    <t>&lt;0</t>
  </si>
  <si>
    <t>&gt;14 and &lt;=15</t>
  </si>
  <si>
    <t>&gt;15 and &lt;=16</t>
  </si>
  <si>
    <t>&gt;16 and &lt;=17</t>
  </si>
  <si>
    <t>&gt;18 and &lt;=19</t>
  </si>
  <si>
    <t>&gt;19 and &lt;=20</t>
  </si>
  <si>
    <t>&gt;20 and &lt;=21</t>
  </si>
  <si>
    <t>&gt;21 and &lt;=22</t>
  </si>
  <si>
    <t>&gt;22 and &lt;=23</t>
  </si>
  <si>
    <t>&gt;23 and &lt;=24</t>
  </si>
  <si>
    <t>&gt;24 and &lt;=25</t>
  </si>
  <si>
    <t>&gt;25 and &lt;=26</t>
  </si>
  <si>
    <t>&gt;26 and &lt;=27</t>
  </si>
  <si>
    <t>&gt;27 and &lt;=28</t>
  </si>
  <si>
    <t>&gt;28 and &lt;=29</t>
  </si>
  <si>
    <t>&gt;29 and &lt;=30</t>
  </si>
  <si>
    <t>&gt;30 and &lt;=31</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</si>
  <si>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</si>
  <si>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</si>
  <si>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</si>
  <si>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</si>
  <si>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</si>
  <si>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</si>
  <si>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</si>
  <si>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</si>
  <si>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</si>
  <si>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</si>
  <si>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</si>
  <si>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</si>
  <si>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</si>
  <si>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</si>
  <si>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</si>
  <si>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</si>
  <si>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</si>
  <si>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</si>
  <si>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</si>
  <si>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</si>
  <si>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</si>
  <si>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</si>
  <si>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Variable</t>
  </si>
  <si>
    <t>Variable With Cap</t>
  </si>
  <si>
    <t>2017</t>
  </si>
  <si>
    <t>2018</t>
  </si>
  <si>
    <t>2019</t>
  </si>
  <si>
    <t>2020</t>
  </si>
  <si>
    <t>2021</t>
  </si>
  <si>
    <t>2022</t>
  </si>
  <si>
    <t>2023</t>
  </si>
  <si>
    <t>2024</t>
  </si>
  <si>
    <t>2025</t>
  </si>
  <si>
    <t>2026</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</si>
  <si>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</si>
  <si>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</si>
  <si>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</si>
  <si>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</si>
  <si>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</si>
  <si>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</si>
  <si>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</si>
  <si>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</si>
  <si>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</si>
  <si>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</si>
  <si>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</si>
  <si>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</si>
  <si>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</si>
  <si>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</si>
  <si>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</si>
  <si>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</si>
  <si>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</si>
  <si>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</si>
  <si>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</si>
  <si>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</si>
  <si>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</si>
  <si>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</si>
  <si>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</si>
  <si>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</si>
  <si>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</si>
  <si>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</si>
  <si>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</si>
  <si>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</si>
  <si>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</si>
  <si>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</si>
  <si>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</si>
  <si>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</si>
  <si>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</si>
  <si>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</si>
  <si>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</si>
  <si>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</si>
  <si>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</si>
  <si>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Cover Pool Performance</t>
  </si>
  <si>
    <t xml:space="preserve">1. Delinquencies (at cut-off date)
</t>
  </si>
  <si>
    <t>Performing</t>
  </si>
  <si>
    <t>30 - 60 Days</t>
  </si>
  <si>
    <t>60 - 90 Days</t>
  </si>
  <si>
    <t>&gt; 90 Days</t>
  </si>
  <si>
    <t>Amortisation</t>
  </si>
  <si>
    <t>TIME</t>
  </si>
  <si>
    <t>LIABILITIES</t>
  </si>
  <si>
    <t>COVER LOAN ASSETS</t>
  </si>
  <si>
    <t>Cutt-off</t>
  </si>
  <si>
    <t>Maturity</t>
  </si>
  <si>
    <t>Month</t>
  </si>
  <si>
    <t>Days</t>
  </si>
  <si>
    <t>Covered bonds</t>
  </si>
  <si>
    <t>CPR 0%</t>
  </si>
  <si>
    <t>CPR 2%</t>
  </si>
  <si>
    <t>CPR 5%</t>
  </si>
  <si>
    <t>CPR 10%</t>
  </si>
  <si>
    <t>1/04/2017</t>
  </si>
  <si>
    <t>1/05/2017</t>
  </si>
  <si>
    <t>1/06/2017</t>
  </si>
  <si>
    <t>1/07/2017</t>
  </si>
  <si>
    <t>1/08/2017</t>
  </si>
  <si>
    <t>1/09/2017</t>
  </si>
  <si>
    <t>1/10/2017</t>
  </si>
  <si>
    <t>1/11/2017</t>
  </si>
  <si>
    <t>1/12/2017</t>
  </si>
  <si>
    <t>1/01/2018</t>
  </si>
  <si>
    <t>1/02/2018</t>
  </si>
  <si>
    <t>1/03/2018</t>
  </si>
  <si>
    <t>1/04/2018</t>
  </si>
  <si>
    <t>1/05/2018</t>
  </si>
  <si>
    <t>1/06/2018</t>
  </si>
  <si>
    <t>1/07/2018</t>
  </si>
  <si>
    <t>1/08/2018</t>
  </si>
  <si>
    <t>1/09/2018</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</si>
  <si>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</si>
  <si>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</si>
  <si>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</si>
  <si>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</si>
  <si>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</si>
  <si>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</si>
  <si>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</si>
  <si>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</si>
  <si>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</si>
  <si>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</si>
  <si>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</si>
  <si>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</si>
  <si>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</si>
  <si>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</si>
  <si>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</si>
  <si>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</si>
  <si>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</si>
  <si>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</si>
  <si>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</si>
  <si>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</si>
  <si>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</si>
  <si>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</si>
  <si>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</si>
  <si>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</si>
  <si>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</si>
  <si>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</si>
  <si>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</si>
  <si>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</si>
  <si>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</si>
  <si>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</si>
  <si>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</si>
  <si>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</si>
  <si>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</si>
  <si>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</si>
  <si>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</si>
  <si>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</si>
  <si>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</si>
  <si>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</si>
  <si>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</si>
  <si>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</si>
  <si>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</si>
  <si>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</si>
  <si>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</si>
  <si>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</si>
  <si>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</si>
  <si>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</si>
  <si>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</si>
  <si>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</si>
  <si>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</si>
  <si>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</si>
  <si>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</si>
  <si>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</si>
  <si>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</si>
  <si>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</si>
  <si>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</si>
  <si>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</si>
  <si>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</si>
  <si>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</si>
  <si>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</si>
  <si>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</si>
  <si>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</si>
  <si>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</si>
  <si>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</si>
  <si>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</si>
  <si>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</si>
  <si>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</si>
  <si>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</si>
  <si>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</si>
  <si>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</si>
  <si>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</si>
  <si>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</si>
  <si>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</si>
  <si>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</si>
  <si>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</si>
  <si>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</si>
  <si>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</si>
  <si>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</si>
  <si>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</si>
  <si>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</si>
  <si>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</si>
  <si>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</si>
  <si>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</si>
  <si>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</si>
  <si>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</si>
  <si>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</si>
  <si>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</si>
  <si>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</si>
  <si>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</si>
  <si>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</si>
  <si>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</si>
  <si>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</si>
  <si>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</si>
  <si>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</si>
  <si>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</si>
  <si>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</si>
  <si>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</si>
  <si>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</si>
  <si>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</si>
  <si>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</si>
  <si>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</si>
  <si>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</si>
  <si>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</si>
  <si>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</si>
  <si>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</si>
  <si>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</si>
  <si>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</si>
  <si>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</si>
  <si>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</si>
  <si>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</si>
  <si>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</si>
  <si>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</si>
  <si>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</si>
  <si>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</si>
  <si>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</si>
  <si>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</si>
  <si>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</si>
  <si>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</si>
  <si>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</si>
  <si>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</si>
  <si>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</si>
  <si>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</si>
  <si>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</si>
  <si>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</si>
  <si>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</si>
  <si>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</si>
  <si>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</si>
  <si>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</si>
  <si>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</si>
  <si>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</si>
  <si>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</si>
  <si>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</si>
  <si>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</si>
  <si>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</si>
  <si>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</si>
  <si>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</si>
  <si>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</si>
  <si>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</si>
  <si>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</si>
  <si>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</si>
  <si>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</si>
  <si>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</si>
  <si>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</si>
  <si>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</si>
  <si>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</si>
  <si>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</si>
  <si>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</si>
  <si>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</si>
  <si>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</si>
  <si>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</si>
  <si>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</si>
  <si>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</si>
  <si>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</si>
  <si>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</si>
  <si>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</si>
  <si>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</si>
  <si>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</si>
  <si>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</si>
  <si>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</si>
  <si>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</si>
  <si>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</si>
  <si>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</si>
  <si>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</si>
  <si>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</si>
  <si>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</si>
  <si>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</si>
  <si>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</si>
  <si>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</si>
  <si>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</si>
  <si>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</si>
  <si>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</si>
  <si>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</si>
  <si>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</si>
  <si>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</si>
  <si>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</si>
  <si>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</si>
  <si>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</si>
  <si>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</si>
  <si>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</si>
  <si>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</si>
  <si>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</si>
  <si>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</si>
  <si>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</si>
  <si>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</si>
  <si>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</si>
  <si>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</si>
  <si>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</si>
  <si>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</si>
  <si>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</si>
  <si>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</si>
  <si>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</si>
  <si>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</si>
  <si>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</si>
  <si>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</si>
  <si>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</si>
  <si>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</si>
  <si>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</si>
  <si>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</si>
  <si>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</si>
  <si>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</si>
  <si>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</si>
  <si>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</si>
  <si>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</si>
  <si>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</si>
  <si>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</si>
  <si>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</si>
  <si>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</si>
  <si>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</si>
  <si>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</si>
  <si>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</si>
  <si>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</si>
  <si>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</si>
  <si>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</si>
  <si>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</si>
  <si>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</si>
  <si>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</si>
  <si>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</si>
  <si>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</si>
  <si>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</si>
  <si>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</si>
  <si>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</si>
  <si>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</si>
  <si>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</si>
  <si>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</si>
  <si>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</si>
  <si>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</si>
  <si>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</si>
  <si>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</si>
  <si>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</si>
  <si>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</si>
  <si>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</si>
  <si>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</si>
  <si>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</si>
  <si>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</si>
  <si>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</si>
  <si>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</si>
  <si>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</si>
  <si>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</si>
  <si>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</si>
  <si>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</si>
  <si>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</si>
  <si>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</si>
  <si>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</si>
  <si>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</si>
  <si>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</si>
  <si>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</si>
  <si>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</si>
  <si>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</si>
  <si>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</si>
  <si>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</si>
  <si>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</si>
  <si>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</si>
  <si>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</si>
  <si>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</si>
  <si>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</si>
  <si>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</si>
  <si>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</si>
  <si>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</si>
  <si>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</si>
  <si>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</si>
  <si>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</si>
  <si>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</si>
  <si>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</si>
  <si>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</si>
  <si>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</si>
  <si>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</si>
  <si>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</si>
  <si>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</si>
  <si>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</si>
  <si>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</si>
  <si>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</si>
  <si>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</si>
  <si>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</si>
  <si>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</si>
  <si>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</si>
  <si>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</si>
  <si>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</si>
  <si>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</si>
  <si>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</si>
  <si>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</si>
  <si>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</si>
  <si>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</si>
  <si>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</si>
  <si>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</si>
  <si>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</si>
  <si>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</si>
  <si>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</si>
  <si>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</si>
  <si>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</si>
  <si>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</si>
  <si>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</si>
  <si>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</si>
  <si>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</si>
  <si>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</si>
  <si>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</si>
  <si>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</si>
  <si>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</si>
  <si>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</si>
  <si>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</si>
  <si>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</si>
  <si>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</si>
  <si>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</si>
  <si>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</si>
  <si>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</si>
  <si>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</si>
  <si>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</si>
  <si>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</si>
  <si>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</si>
  <si>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</si>
  <si>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</si>
  <si>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</si>
  <si>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</si>
  <si>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</si>
  <si>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</si>
  <si>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</si>
  <si>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</si>
  <si>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</si>
  <si>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</si>
  <si>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</si>
  <si>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</si>
  <si>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</si>
  <si>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</si>
  <si>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</si>
  <si>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</si>
  <si>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</si>
  <si>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</si>
  <si>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</si>
  <si>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</si>
  <si>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</si>
  <si>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</si>
  <si>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</si>
  <si>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</si>
  <si>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</si>
  <si>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</si>
  <si>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</si>
  <si>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</si>
  <si>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</si>
  <si>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</si>
  <si>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</si>
  <si>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</si>
  <si>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</si>
  <si>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</si>
  <si>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</si>
  <si>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</si>
  <si>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</si>
  <si>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</si>
  <si>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</si>
  <si>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</si>
  <si>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</si>
  <si>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</si>
  <si>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</si>
  <si>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</si>
  <si>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</si>
  <si>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</si>
  <si>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</si>
  <si>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</si>
  <si>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</si>
  <si>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</si>
  <si>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</si>
  <si>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</si>
  <si>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</si>
  <si>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</si>
  <si>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</si>
  <si>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</si>
  <si>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</si>
  <si>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</si>
  <si>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</si>
  <si>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</si>
  <si>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</si>
  <si>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</si>
  <si>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</si>
  <si>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</si>
  <si>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</si>
  <si>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</si>
  <si>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</si>
  <si>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</si>
  <si>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</si>
  <si>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</si>
  <si>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</si>
  <si>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</si>
  <si>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</si>
  <si>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</si>
  <si>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</si>
  <si>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</si>
  <si>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</si>
  <si>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</si>
  <si>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</si>
  <si>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</si>
  <si>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</si>
  <si>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</si>
  <si>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</si>
  <si>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</si>
  <si>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</si>
  <si>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</si>
  <si>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</si>
  <si>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</si>
  <si>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</si>
  <si>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</si>
  <si>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</si>
  <si>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</si>
  <si>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1/01/2052</t>
  </si>
  <si>
    <t>1/02/2052</t>
  </si>
  <si>
    <t>1/03/2052</t>
  </si>
  <si>
    <t>1/04/2052</t>
  </si>
  <si>
    <t>1/05/2052</t>
  </si>
  <si>
    <t>1/06/2052</t>
  </si>
  <si>
    <t>1/07/2052</t>
  </si>
  <si>
    <t>1/08/2052</t>
  </si>
  <si>
    <t>1/09/2052</t>
  </si>
  <si>
    <t>1/10/2052</t>
  </si>
  <si>
    <t>1/11/2052</t>
  </si>
  <si>
    <t>1/12/2052</t>
  </si>
  <si>
    <t>1/01/2053</t>
  </si>
  <si>
    <t>1/02/2053</t>
  </si>
  <si>
    <t>1/03/2053</t>
  </si>
  <si>
    <t>1/04/2053</t>
  </si>
  <si>
    <t>1/05/2053</t>
  </si>
  <si>
    <t>1/06/2053</t>
  </si>
  <si>
    <t>1/07/2053</t>
  </si>
  <si>
    <t>1/08/2053</t>
  </si>
  <si>
    <t>1/09/2053</t>
  </si>
  <si>
    <t>1/10/2053</t>
  </si>
  <si>
    <t>1/11/2053</t>
  </si>
  <si>
    <t>1/12/2053</t>
  </si>
  <si>
    <t>1/01/2054</t>
  </si>
  <si>
    <t>1/02/2054</t>
  </si>
  <si>
    <t>1/03/2054</t>
  </si>
  <si>
    <t>1/04/2054</t>
  </si>
  <si>
    <t>1/05/2054</t>
  </si>
  <si>
    <t>1/06/2054</t>
  </si>
  <si>
    <t>1/07/2054</t>
  </si>
  <si>
    <t>1/08/2054</t>
  </si>
  <si>
    <t>1/09/2054</t>
  </si>
  <si>
    <t>1/10/2054</t>
  </si>
  <si>
    <t>1/11/2054</t>
  </si>
  <si>
    <t>1/12/2054</t>
  </si>
  <si>
    <t>1/01/2055</t>
  </si>
  <si>
    <t>1/02/2055</t>
  </si>
  <si>
    <t>1/03/2055</t>
  </si>
  <si>
    <t>1/04/2055</t>
  </si>
  <si>
    <t>1/05/2055</t>
  </si>
  <si>
    <t>1/06/2055</t>
  </si>
  <si>
    <t>1/07/2055</t>
  </si>
  <si>
    <t>1/08/2055</t>
  </si>
  <si>
    <t>1/09/2055</t>
  </si>
  <si>
    <t>1/10/2055</t>
  </si>
  <si>
    <t>1/11/2055</t>
  </si>
  <si>
    <t>1/12/2055</t>
  </si>
  <si>
    <t>1/01/2056</t>
  </si>
  <si>
    <t>1/02/2056</t>
  </si>
  <si>
    <t>1/03/2056</t>
  </si>
  <si>
    <t>1/04/2056</t>
  </si>
  <si>
    <t>1/05/2056</t>
  </si>
  <si>
    <t>1/06/2056</t>
  </si>
  <si>
    <t>1/07/2056</t>
  </si>
  <si>
    <t>1/08/2056</t>
  </si>
  <si>
    <t>1/09/2056</t>
  </si>
  <si>
    <t>1/10/2056</t>
  </si>
  <si>
    <t>1/11/2056</t>
  </si>
  <si>
    <t>1/12/2056</t>
  </si>
  <si>
    <t>1/01/2057</t>
  </si>
  <si>
    <t>1/02/2057</t>
  </si>
  <si>
    <t>1/03/2057</t>
  </si>
  <si>
    <t>1/04/2057</t>
  </si>
  <si>
    <t>1/05/2057</t>
  </si>
  <si>
    <t>1/06/2057</t>
  </si>
  <si>
    <t>1/07/2057</t>
  </si>
  <si>
    <t>1/08/2057</t>
  </si>
  <si>
    <t>1/09/2057</t>
  </si>
  <si>
    <t>1/10/2057</t>
  </si>
  <si>
    <t>1/11/2057</t>
  </si>
  <si>
    <t>1/12/2057</t>
  </si>
  <si>
    <t>1/01/2058</t>
  </si>
  <si>
    <t>1/02/2058</t>
  </si>
  <si>
    <t>1/03/2058</t>
  </si>
  <si>
    <t>1/04/2058</t>
  </si>
  <si>
    <t>1/05/2058</t>
  </si>
  <si>
    <t>1/06/2058</t>
  </si>
  <si>
    <t>1/07/2058</t>
  </si>
  <si>
    <t>1/08/2058</t>
  </si>
  <si>
    <t>1/09/2058</t>
  </si>
  <si>
    <t>1/10/2058</t>
  </si>
  <si>
    <t>1/11/2058</t>
  </si>
  <si>
    <t>1/12/2058</t>
  </si>
  <si>
    <t>1/01/2059</t>
  </si>
  <si>
    <t>1/02/2059</t>
  </si>
  <si>
    <t>1/03/2059</t>
  </si>
  <si>
    <t>1/04/2059</t>
  </si>
  <si>
    <t>1/05/2059</t>
  </si>
  <si>
    <t>1/06/2059</t>
  </si>
  <si>
    <t>1/07/2059</t>
  </si>
  <si>
    <t>1/08/2059</t>
  </si>
  <si>
    <t>1/09/2059</t>
  </si>
  <si>
    <t>1/10/2059</t>
  </si>
  <si>
    <t>1/11/2059</t>
  </si>
  <si>
    <t>1/12/2059</t>
  </si>
  <si>
    <t>1/01/2060</t>
  </si>
  <si>
    <t>1/02/2060</t>
  </si>
  <si>
    <t>1/03/2060</t>
  </si>
  <si>
    <t>1/04/2060</t>
  </si>
  <si>
    <t>1/05/2060</t>
  </si>
  <si>
    <t>1/06/2060</t>
  </si>
  <si>
    <t>1/07/2060</t>
  </si>
  <si>
    <t>1/08/2060</t>
  </si>
  <si>
    <t>1/09/2060</t>
  </si>
  <si>
    <t>1/10/2060</t>
  </si>
  <si>
    <t>1/11/2060</t>
  </si>
  <si>
    <t>1/12/2060</t>
  </si>
  <si>
    <t>1/01/2061</t>
  </si>
  <si>
    <t>1/02/2061</t>
  </si>
  <si>
    <t>1/03/2061</t>
  </si>
  <si>
    <t>1/04/2061</t>
  </si>
  <si>
    <t>1/05/2061</t>
  </si>
  <si>
    <t>1/06/2061</t>
  </si>
  <si>
    <t>1/07/2061</t>
  </si>
  <si>
    <t>1/08/2061</t>
  </si>
  <si>
    <t>1/09/2061</t>
  </si>
  <si>
    <t>1/10/2061</t>
  </si>
  <si>
    <t>1/11/2061</t>
  </si>
  <si>
    <t>1/12/2061</t>
  </si>
  <si>
    <t>1/01/2062</t>
  </si>
  <si>
    <t>1/02/2062</t>
  </si>
  <si>
    <t>1/03/2062</t>
  </si>
  <si>
    <t>1/04/2062</t>
  </si>
  <si>
    <t>1/05/2062</t>
  </si>
  <si>
    <t>1/06/2062</t>
  </si>
  <si>
    <t>1/07/2062</t>
  </si>
  <si>
    <t>1/08/2062</t>
  </si>
  <si>
    <t>1/09/2062</t>
  </si>
  <si>
    <t>1/10/2062</t>
  </si>
  <si>
    <t>1/11/2062</t>
  </si>
  <si>
    <t>1/12/2062</t>
  </si>
  <si>
    <t>1/01/2063</t>
  </si>
  <si>
    <t>1/02/2063</t>
  </si>
  <si>
    <t>1/03/2063</t>
  </si>
  <si>
    <t>1/04/2063</t>
  </si>
  <si>
    <t>1/05/2063</t>
  </si>
  <si>
    <t>1/06/2063</t>
  </si>
  <si>
    <t>1/07/2063</t>
  </si>
  <si>
    <t>1/08/2063</t>
  </si>
  <si>
    <t>1/09/2063</t>
  </si>
  <si>
    <t>1/10/2063</t>
  </si>
  <si>
    <t>1/11/2063</t>
  </si>
  <si>
    <t>1/12/2063</t>
  </si>
  <si>
    <t>1/01/2064</t>
  </si>
  <si>
    <t>1/02/2064</t>
  </si>
  <si>
    <t>Outstanding Residential Mortgage Loans (0% CPR)</t>
  </si>
  <si>
    <t>Outstanding Residential Mortgage Loans (2% CPR)</t>
  </si>
  <si>
    <t>Outstanding Residential Mortgage Loans (5% CPR)</t>
  </si>
  <si>
    <t>Outstanding Residential Mortgage Loans (10% CPR)</t>
  </si>
  <si>
    <t>Covered bonds (until maturity date)</t>
  </si>
  <si>
    <t>Harmonised Transparency Template</t>
  </si>
  <si>
    <t>BNP PARIBAS FORTIS</t>
  </si>
  <si>
    <t>Index</t>
  </si>
  <si>
    <t>Worksheet A: HTT General</t>
  </si>
  <si>
    <t>Tab 1: Harmonised Transparency Template</t>
  </si>
  <si>
    <t>Worksheet B1: HTT Mortgage Assets</t>
  </si>
  <si>
    <t>Worksheet C: HTT Harmonised Glossary</t>
  </si>
  <si>
    <t>Covered Bond Label Disclaimer</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</si>
  <si>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</si>
  <si>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</si>
  <si>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</si>
  <si>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</si>
  <si>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</si>
  <si>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</si>
  <si>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</si>
  <si>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</si>
  <si>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</si>
  <si>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</si>
  <si>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Paying Agent</t>
  </si>
  <si>
    <t>Interest Covereage Test (passe/failed)</t>
  </si>
  <si>
    <t>NPV Test (passed/failed)</t>
  </si>
  <si>
    <t>[For completion]</t>
  </si>
  <si>
    <t>(iv)        Percentage of loans more than ninety days past due:</t>
  </si>
  <si>
    <t xml:space="preserve">(iii)        Maturity structure of covered bonds: </t>
  </si>
  <si>
    <t xml:space="preserve">(iii)        Maturity structure of cover assets: </t>
  </si>
  <si>
    <t>(ii)        Currency risk - covered bond:</t>
  </si>
  <si>
    <t xml:space="preserve">          (ii)         Interest rate risk - covered bond:</t>
  </si>
  <si>
    <t>(ii)        Currency risk - cover pool:</t>
  </si>
  <si>
    <t xml:space="preserve">            (ii)        Interest rate risk - cover pool:</t>
  </si>
  <si>
    <t xml:space="preserve">(ii)        Loan size: </t>
  </si>
  <si>
    <t>(ii)        Type of cover assets:</t>
  </si>
  <si>
    <t xml:space="preserve">(ii)        Geographical distribution: </t>
  </si>
  <si>
    <t xml:space="preserve">(i)         Value of covered bonds: </t>
  </si>
  <si>
    <t xml:space="preserve">(i)         Value of the cover pool outstanding covered bonds: </t>
  </si>
  <si>
    <t>OG.3.13.20</t>
  </si>
  <si>
    <t xml:space="preserve">https://www.coveredbondlabel.com/issuer/131/ </t>
  </si>
  <si>
    <t xml:space="preserve">Bond list </t>
  </si>
  <si>
    <t xml:space="preserve">12. Bond List </t>
  </si>
  <si>
    <t xml:space="preserve">11. Liquid Assets </t>
  </si>
  <si>
    <t>OG.3.10.2</t>
  </si>
  <si>
    <t>OG.3.7.5</t>
  </si>
  <si>
    <t xml:space="preserve"> CAD</t>
  </si>
  <si>
    <t xml:space="preserve"> AUD</t>
  </si>
  <si>
    <t xml:space="preserve"> CHF</t>
  </si>
  <si>
    <t xml:space="preserve"> GBP</t>
  </si>
  <si>
    <t xml:space="preserve"> USD</t>
  </si>
  <si>
    <t>o/w 1.5-2 y</t>
  </si>
  <si>
    <t>o/w 0.5-1 y</t>
  </si>
  <si>
    <t xml:space="preserve">% Total Initial Maturity </t>
  </si>
  <si>
    <t xml:space="preserve">Initial Maturity  </t>
  </si>
  <si>
    <t>OG.3.4.10</t>
  </si>
  <si>
    <t>OG.3.4.9</t>
  </si>
  <si>
    <t>OG.3.4.8</t>
  </si>
  <si>
    <t>OG.3.4.7</t>
  </si>
  <si>
    <t>OG.3.4.6</t>
  </si>
  <si>
    <t>OG.3.4.5</t>
  </si>
  <si>
    <t>OG.3.4.4</t>
  </si>
  <si>
    <t>OG.3.4.3</t>
  </si>
  <si>
    <t>OG.3.4.2</t>
  </si>
  <si>
    <t>OG.3.4.1</t>
  </si>
  <si>
    <t>G.3.4.9</t>
  </si>
  <si>
    <t xml:space="preserve">Expected Upon Prepayments </t>
  </si>
  <si>
    <t xml:space="preserve">Contractual </t>
  </si>
  <si>
    <t>3. Cover Pool Composition</t>
  </si>
  <si>
    <t>OG.3.2.6</t>
  </si>
  <si>
    <t>OG.3.2.5</t>
  </si>
  <si>
    <t>Optional information e.g. OC (NPV basis)</t>
  </si>
  <si>
    <t>Optional information e.g. Asset Coverage Test (ACT)</t>
  </si>
  <si>
    <t>Legal / Regulatory</t>
  </si>
  <si>
    <t xml:space="preserve">2. Over-collateralisation (OC) </t>
  </si>
  <si>
    <t>OG.3.1.4</t>
  </si>
  <si>
    <t>Total Cover Assets</t>
  </si>
  <si>
    <t>OG.2.1.6</t>
  </si>
  <si>
    <t>G.2.1.3</t>
  </si>
  <si>
    <t>2. Regulatory Summary</t>
  </si>
  <si>
    <t>OG.1.1.8</t>
  </si>
  <si>
    <t>OG.1.1.7</t>
  </si>
  <si>
    <t>OG.1.1.6</t>
  </si>
  <si>
    <t>OG.1.1.3</t>
  </si>
  <si>
    <t>BNP Paribas SA</t>
  </si>
  <si>
    <t>Parent Name</t>
  </si>
  <si>
    <t>almt-coveredbond@bnpparibasfortis.com</t>
  </si>
  <si>
    <t>Contact</t>
  </si>
  <si>
    <t>G.1.1.3</t>
  </si>
  <si>
    <t>BNP Paribas Fortis NV/SA</t>
  </si>
  <si>
    <t>G.1.1.1</t>
  </si>
  <si>
    <t>4. References to Capital Requirements Regulation (CRR) 129(7)</t>
  </si>
  <si>
    <t>OHG.3.5</t>
  </si>
  <si>
    <t>OHG.3.4</t>
  </si>
  <si>
    <t>OHG.3.3</t>
  </si>
  <si>
    <t>OHG.3.2</t>
  </si>
  <si>
    <t>OHG.3.1</t>
  </si>
  <si>
    <t>Other definitions deemed relevant</t>
  </si>
  <si>
    <t>HG.3.1</t>
  </si>
  <si>
    <t>[Insert Definition Below]</t>
  </si>
  <si>
    <t>3. Glossary - Extra national and/or Issuer Items</t>
  </si>
  <si>
    <t>OHG.2.2</t>
  </si>
  <si>
    <t>OHG.2.1</t>
  </si>
  <si>
    <t>HG.2.1</t>
  </si>
  <si>
    <t>ND3</t>
  </si>
  <si>
    <t>Not available at the present time</t>
  </si>
  <si>
    <t>HG.2.3</t>
  </si>
  <si>
    <t>ND2</t>
  </si>
  <si>
    <t>Not relevant for the issuer and/or CB programme at the present time</t>
  </si>
  <si>
    <t>HG.2.2</t>
  </si>
  <si>
    <t xml:space="preserve">Not applicable for the jurisdiction </t>
  </si>
  <si>
    <t>Value</t>
  </si>
  <si>
    <t>2. Reason for No Data</t>
  </si>
  <si>
    <t>OHG.1.5</t>
  </si>
  <si>
    <t>OHG.1.4</t>
  </si>
  <si>
    <t>OHG.1.3</t>
  </si>
  <si>
    <t>OHG.1.2</t>
  </si>
  <si>
    <t>NPV assumptions (when stated)</t>
  </si>
  <si>
    <t>OHG.1.1</t>
  </si>
  <si>
    <t>Loans that are more than 90 days past due.</t>
  </si>
  <si>
    <t>Non-performing loans</t>
  </si>
  <si>
    <t>HG.1.13</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</si>
  <si>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</si>
  <si>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Hedging Strategy (please explain how you address interest rate and currency risk)</t>
  </si>
  <si>
    <t>HG.1.12</t>
  </si>
  <si>
    <t>We filled in ND2 because the features of M.7A.13 refer to the underlying property and, because Belgium has general mortgages, it can not be applied to individual loans as all properties cover for all loans.</t>
  </si>
  <si>
    <t>Explain how mortgage types are defined whether for residential housing, multi-family housing, commercial real estate, etc. Same for shipping where relecvant</t>
  </si>
  <si>
    <t>HG.1.11</t>
  </si>
  <si>
    <t>Indexation is done on a yearly basis</t>
  </si>
  <si>
    <t>LTVs: Frequency and time of last valuation</t>
  </si>
  <si>
    <t>HG.1.10</t>
  </si>
  <si>
    <t>Yearly updates of the property values are done using a national index calculated by the national institute of statistics in Belgium (StatBel).</t>
  </si>
  <si>
    <t>LTVs: Applied property/shipping valuation techniques, including whether use of index, Automated Valuation Model (AVM) or on-site audits</t>
  </si>
  <si>
    <t>HG.1.9</t>
  </si>
  <si>
    <t>Property values are those used in the loan underwriting procedure</t>
  </si>
  <si>
    <t>LTVs: Calculation of property/shipping value</t>
  </si>
  <si>
    <t>HG.1.8</t>
  </si>
  <si>
    <t>As Belgium has general mortgages, we calculate LTV as the total borrower outstanding over the total borrower property value, resp. not indexed (M.7A.11) and indexed (M.7A.12)</t>
  </si>
  <si>
    <t>LTVs: Definition</t>
  </si>
  <si>
    <t>HG.1.7</t>
  </si>
  <si>
    <t>At the moment, only soft bullet has been issued. We only take into account the Maturity Date, not the Extended Maturity Date</t>
  </si>
  <si>
    <t xml:space="preserve">Maturity Buckets of Covered Bonds [i.e. how is the contractual and/or expected maturity defined? What maturity structure (hard bullet, soft bullet, conditional pass through)? Under what conditions/circumstances? Etc.] </t>
  </si>
  <si>
    <t>HG.1.6</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</si>
  <si>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</si>
  <si>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Maturity Buckets of Cover assets [i.e. how is the contractual and/or expected maturity defined? What assumptions eg, in terms of prepayments? etc.]</t>
  </si>
  <si>
    <t>HG.1.5</t>
  </si>
  <si>
    <t>Cover Assets: fixed until maturity and fixed with a periodic reset. Covered Bonds: fixed</t>
  </si>
  <si>
    <t>Interest Rate Types</t>
  </si>
  <si>
    <t>HG.1.4</t>
  </si>
  <si>
    <t>BNP Paribas Fortis commits to the legally required OC</t>
  </si>
  <si>
    <t>OC Calculation: Committed</t>
  </si>
  <si>
    <t>HG.1.3</t>
  </si>
  <si>
    <t>The legal minimum OC is 5%. However, this is not on a straight nominal basis, but takes into account a/o 80% of the property value. The calculation of the basis for the legal OC can be found in the Belgian Royal Decree on covered bonds (art.6).</t>
  </si>
  <si>
    <t>OC Calculation: Legal minimum</t>
  </si>
  <si>
    <t>HG.1.2</t>
  </si>
  <si>
    <t>The Actual OC is the ratio between G.3.1.1 and G.3.1.2</t>
  </si>
  <si>
    <t>OC Calculation: Actual</t>
  </si>
  <si>
    <t>HG.1.1</t>
  </si>
  <si>
    <t>1. Glossary - Standard Harmonised Items</t>
  </si>
  <si>
    <t>The definitions below reflect the national specificities</t>
  </si>
  <si>
    <t>C. Harmonised Transparency Template - Glossary</t>
  </si>
  <si>
    <t>18. Breakdown by Type</t>
  </si>
  <si>
    <t>OM.7B.17.9</t>
  </si>
  <si>
    <t>OM.7B.17.8</t>
  </si>
  <si>
    <t>OM.7B.17.7</t>
  </si>
  <si>
    <t>OM.7B.17.6</t>
  </si>
  <si>
    <t>OM.7B.17.5</t>
  </si>
  <si>
    <t>OM.7B.17.4</t>
  </si>
  <si>
    <t>OM.7B.17.3</t>
  </si>
  <si>
    <t>OM.7B.17.2</t>
  </si>
  <si>
    <t>OM.7B.17.1</t>
  </si>
  <si>
    <t>M.7B.17.10</t>
  </si>
  <si>
    <t>M.7B.17.9</t>
  </si>
  <si>
    <t>M.7B.17.8</t>
  </si>
  <si>
    <t>M.7B.17.7</t>
  </si>
  <si>
    <t>M.7B.17.6</t>
  </si>
  <si>
    <t>M.7B.17.5</t>
  </si>
  <si>
    <t>M.7B.17.4</t>
  </si>
  <si>
    <t>M.7B.17.3</t>
  </si>
  <si>
    <t>M.7B.17.2</t>
  </si>
  <si>
    <t>M.7B.17.1</t>
  </si>
  <si>
    <t>17. Loan to Value (LTV) Information - INDEXED</t>
  </si>
  <si>
    <t xml:space="preserve">16. Loan to Value (LTV) Information - UNINDEXED </t>
  </si>
  <si>
    <t>M.7B.15.22</t>
  </si>
  <si>
    <t>7B Commercial Cover Pool</t>
  </si>
  <si>
    <t>Owner occupied</t>
  </si>
  <si>
    <t>M.7A.12.1</t>
  </si>
  <si>
    <t>% NPLs</t>
  </si>
  <si>
    <t>≥ 60 months</t>
  </si>
  <si>
    <t>≥ 36 - ≤ 60 months</t>
  </si>
  <si>
    <t>≥ 24 - ≤ 36 months</t>
  </si>
  <si>
    <t>≥  12 - ≤ 24 months</t>
  </si>
  <si>
    <t>OM.7.7.6</t>
  </si>
  <si>
    <t>OM.7.7.5</t>
  </si>
  <si>
    <t>OM.7.7.4</t>
  </si>
  <si>
    <t>OM.7.7.3</t>
  </si>
  <si>
    <t>OM.7.7.2</t>
  </si>
  <si>
    <t>OM.7.7.1</t>
  </si>
  <si>
    <t>M.7.5.12</t>
  </si>
  <si>
    <t>Optional information eg, Number of borrowers</t>
  </si>
  <si>
    <t>M.7.2.1</t>
  </si>
  <si>
    <t>OM.7.1.11</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</si>
  <si>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</si>
  <si>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</si>
  <si>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</si>
  <si>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</si>
  <si>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</si>
  <si>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</si>
  <si>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</si>
  <si>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</si>
  <si>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</si>
  <si>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</si>
  <si>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</si>
  <si>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</si>
  <si>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</si>
  <si>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</si>
  <si>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</si>
  <si>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</si>
  <si>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</si>
  <si>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</si>
  <si>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</si>
  <si>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</si>
  <si>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</si>
  <si>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</si>
  <si>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</si>
  <si>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</si>
  <si>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</si>
  <si>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</si>
  <si>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</si>
  <si>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</si>
  <si>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</si>
  <si>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</si>
  <si>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</si>
  <si>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</si>
  <si>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</si>
  <si>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</si>
  <si>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</si>
  <si>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</si>
  <si>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</si>
  <si>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</si>
  <si>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</si>
  <si>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</si>
  <si>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</si>
  <si>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</si>
  <si>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</si>
  <si>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</si>
  <si>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</si>
  <si>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</si>
  <si>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</si>
  <si>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</si>
  <si>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</si>
  <si>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</si>
  <si>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</si>
  <si>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</si>
  <si>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</si>
  <si>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</si>
  <si>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</si>
  <si>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</si>
  <si>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</si>
  <si>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</si>
  <si>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</si>
  <si>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</si>
  <si>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</si>
  <si>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</si>
  <si>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</si>
  <si>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</si>
  <si>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</si>
  <si>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</si>
  <si>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</si>
  <si>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</si>
  <si>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</si>
  <si>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</si>
  <si>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</si>
  <si>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</si>
  <si>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</si>
  <si>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</si>
  <si>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</si>
  <si>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</si>
  <si>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</si>
  <si>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</si>
  <si>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</si>
  <si>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</si>
  <si>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</si>
  <si>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</si>
  <si>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</si>
  <si>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</si>
  <si>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</si>
  <si>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</si>
  <si>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</si>
  <si>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</si>
  <si>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</si>
  <si>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</si>
  <si>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</si>
  <si>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</si>
  <si>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</si>
  <si>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</si>
  <si>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</si>
  <si>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</si>
  <si>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</si>
  <si>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</si>
  <si>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</si>
  <si>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</si>
  <si>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</si>
  <si>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</si>
  <si>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</si>
  <si>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</si>
  <si>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</si>
  <si>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</si>
  <si>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</si>
  <si>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</si>
  <si>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</si>
  <si>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</si>
  <si>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</si>
  <si>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</si>
  <si>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</si>
  <si>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</si>
  <si>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</si>
  <si>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</si>
  <si>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</si>
  <si>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</si>
  <si>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</si>
  <si>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</si>
  <si>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</si>
  <si>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</si>
  <si>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</si>
  <si>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</si>
  <si>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</si>
  <si>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</si>
  <si>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</si>
  <si>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</si>
  <si>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</si>
  <si>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</si>
  <si>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</si>
  <si>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</si>
  <si>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</si>
  <si>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</si>
  <si>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</si>
  <si>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</si>
  <si>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</si>
  <si>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</si>
  <si>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</si>
  <si>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</si>
  <si>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</si>
  <si>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</si>
  <si>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</si>
  <si>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</si>
  <si>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</si>
  <si>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</si>
  <si>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</si>
  <si>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</si>
  <si>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</si>
  <si>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</si>
  <si>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</si>
  <si>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</si>
  <si>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</si>
  <si>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</si>
  <si>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</si>
  <si>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</si>
  <si>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</si>
  <si>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</si>
  <si>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</si>
  <si>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</si>
  <si>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</si>
  <si>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of contradiction between the pdf and excel-format, the pdf-format will prevail.</t>
  </si>
  <si>
    <t xml:space="preserve">The excel-format has been provided for information purposes only and in case </t>
  </si>
  <si>
    <t xml:space="preserve">The investor report is provided in pdf and excel-format. </t>
  </si>
  <si>
    <t>Remark</t>
  </si>
  <si>
    <t>filiep.wyseur@bnpparibasfortis.com</t>
  </si>
  <si>
    <t>+ 32 2 565 82 31</t>
  </si>
  <si>
    <t>WYSEUR Filiep</t>
  </si>
  <si>
    <t>bart.vantomme@bnpparibasfortis.com</t>
  </si>
  <si>
    <t>+ 32 2 565 30 67</t>
  </si>
  <si>
    <t>VANTOMME BART</t>
  </si>
  <si>
    <t>Asset Based Funding</t>
  </si>
  <si>
    <t>oscar.meester@bnpparibasfortis.com</t>
  </si>
  <si>
    <t>+ 32 2 565 32 91</t>
  </si>
  <si>
    <t>MEESTER Oscar</t>
  </si>
  <si>
    <t>Head Asset Based Funding</t>
  </si>
  <si>
    <t>General Email Address and Website</t>
  </si>
  <si>
    <t>Contact Details:</t>
  </si>
  <si>
    <t>Reporting Date</t>
  </si>
  <si>
    <t>EUR 10 Billion Mortgage Pandbrieven Programme</t>
  </si>
  <si>
    <t>Weighted Average Maturity (months)**</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</si>
  <si>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</si>
  <si>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</si>
  <si>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</si>
  <si>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</si>
  <si>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</si>
  <si>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</si>
  <si>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</si>
  <si>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</si>
  <si>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This addendum is optional</t>
  </si>
</sst>
</file>

<file path=xl/styles.xml><?xml version="1.0" encoding="utf-8"?>
<styleSheet xmlns="http://schemas.openxmlformats.org/spreadsheetml/2006/main">
  <numFmts count="29">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mm/yyyy"/>
    <numFmt numFmtId="179" formatCode="0.00\ %"/>
    <numFmt numFmtId="180" formatCode="#,##0;\-#,##0;0"/>
    <numFmt numFmtId="181" formatCode="0\ %"/>
    <numFmt numFmtId="182" formatCode="mmm/yyyy"/>
    <numFmt numFmtId="183" formatCode="_ * #,##0.00_ ;_ * \-#,##0.00_ ;_ * &quot;-&quot;??_ ;_ @_ "/>
    <numFmt numFmtId="184" formatCode="0.000%"/>
  </numFmts>
  <fonts count="140">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b/>
      <sz val="12"/>
      <color indexed="14"/>
      <name val="Arial"/>
      <family val="0"/>
    </font>
    <font>
      <sz val="10"/>
      <color indexed="8"/>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b/>
      <sz val="10"/>
      <color indexed="12"/>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u val="single"/>
      <sz val="10"/>
      <color indexed="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0"/>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sz val="10"/>
      <color indexed="9"/>
      <name val="Arial"/>
      <family val="0"/>
    </font>
    <font>
      <sz val="8.25"/>
      <color indexed="9"/>
      <name val="Tahoma"/>
      <family val="0"/>
    </font>
    <font>
      <b/>
      <sz val="13"/>
      <name val="Calibri"/>
      <family val="2"/>
    </font>
    <font>
      <sz val="13"/>
      <name val="Calibri"/>
      <family val="2"/>
    </font>
    <font>
      <i/>
      <sz val="13"/>
      <name val="Calibri"/>
      <family val="2"/>
    </font>
    <font>
      <b/>
      <sz val="13"/>
      <color indexed="63"/>
      <name val="Calibri"/>
      <family val="2"/>
    </font>
    <font>
      <sz val="13"/>
      <color indexed="63"/>
      <name val="Calibri"/>
      <family val="2"/>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1"/>
      <name val="Calibri"/>
      <family val="2"/>
    </font>
    <font>
      <sz val="11"/>
      <color indexed="32"/>
      <name val="Calibri"/>
      <family val="2"/>
    </font>
    <font>
      <b/>
      <sz val="11"/>
      <color indexed="63"/>
      <name val="Calibri"/>
      <family val="2"/>
    </font>
    <font>
      <b/>
      <sz val="18"/>
      <color indexed="62"/>
      <name val="Cambria"/>
      <family val="2"/>
    </font>
    <font>
      <b/>
      <sz val="11"/>
      <color indexed="9"/>
      <name val="Calibri"/>
      <family val="2"/>
    </font>
    <font>
      <sz val="11"/>
      <color indexed="16"/>
      <name val="Calibri"/>
      <family val="2"/>
    </font>
    <font>
      <sz val="9"/>
      <color indexed="9"/>
      <name val="Calibri"/>
      <family val="2"/>
    </font>
    <font>
      <b/>
      <sz val="14"/>
      <color indexed="9"/>
      <name val="Calibri"/>
      <family val="2"/>
    </font>
    <font>
      <b/>
      <sz val="24"/>
      <color indexed="9"/>
      <name val="Calibri"/>
      <family val="2"/>
    </font>
    <font>
      <b/>
      <sz val="10"/>
      <name val="Calibri"/>
      <family val="2"/>
    </font>
    <font>
      <b/>
      <sz val="20"/>
      <color indexed="9"/>
      <name val="Calibri"/>
      <family val="2"/>
    </font>
    <font>
      <b/>
      <sz val="16"/>
      <color indexed="9"/>
      <name val="Calibri"/>
      <family val="2"/>
    </font>
    <font>
      <sz val="10"/>
      <name val="Calibri"/>
      <family val="2"/>
    </font>
    <font>
      <u val="single"/>
      <sz val="11"/>
      <color indexed="15"/>
      <name val="Calibri"/>
      <family val="2"/>
    </font>
    <font>
      <sz val="11"/>
      <name val="Calibri"/>
      <family val="2"/>
    </font>
    <font>
      <i/>
      <sz val="11"/>
      <name val="Calibri"/>
      <family val="2"/>
    </font>
    <font>
      <b/>
      <u val="single"/>
      <sz val="11"/>
      <name val="Calibri"/>
      <family val="2"/>
    </font>
    <font>
      <b/>
      <sz val="11"/>
      <name val="Calibri"/>
      <family val="2"/>
    </font>
    <font>
      <b/>
      <i/>
      <sz val="11"/>
      <name val="Calibri"/>
      <family val="2"/>
    </font>
    <font>
      <b/>
      <sz val="14"/>
      <color indexed="8"/>
      <name val="Calibri"/>
      <family val="2"/>
    </font>
    <font>
      <sz val="11"/>
      <color indexed="33"/>
      <name val="Calibri"/>
      <family val="2"/>
    </font>
    <font>
      <i/>
      <sz val="9"/>
      <name val="Calibri"/>
      <family val="2"/>
    </font>
    <font>
      <i/>
      <u val="single"/>
      <sz val="9"/>
      <name val="Calibri"/>
      <family val="2"/>
    </font>
    <font>
      <i/>
      <sz val="11"/>
      <color indexed="9"/>
      <name val="Calibri"/>
      <family val="2"/>
    </font>
    <font>
      <b/>
      <sz val="10"/>
      <color indexed="9"/>
      <name val="Calibri"/>
      <family val="2"/>
    </font>
    <font>
      <b/>
      <u val="single"/>
      <sz val="11"/>
      <color indexed="15"/>
      <name val="Calibri"/>
      <family val="2"/>
    </font>
    <font>
      <b/>
      <u val="single"/>
      <sz val="20"/>
      <color indexed="16"/>
      <name val="Calibri"/>
      <family val="2"/>
    </font>
    <font>
      <b/>
      <i/>
      <sz val="14"/>
      <color indexed="8"/>
      <name val="Calibri"/>
      <family val="2"/>
    </font>
    <font>
      <u val="single"/>
      <sz val="11"/>
      <name val="Calibri"/>
      <family val="2"/>
    </font>
    <font>
      <b/>
      <sz val="14"/>
      <name val="Calibri"/>
      <family val="2"/>
    </font>
    <font>
      <sz val="13"/>
      <color indexed="9"/>
      <name val="Calibri"/>
      <family val="2"/>
    </font>
    <font>
      <b/>
      <sz val="11.5"/>
      <color indexed="63"/>
      <name val="Calibri"/>
      <family val="2"/>
    </font>
    <font>
      <u val="single"/>
      <sz val="10"/>
      <color indexed="15"/>
      <name val="Arial"/>
      <family val="2"/>
    </font>
    <font>
      <u val="single"/>
      <sz val="11"/>
      <color indexed="9"/>
      <name val="Calibri"/>
      <family val="2"/>
    </font>
    <font>
      <sz val="11"/>
      <color indexed="28"/>
      <name val="Calibri"/>
      <family val="2"/>
    </font>
    <font>
      <i/>
      <sz val="11"/>
      <color indexed="28"/>
      <name val="Calibri"/>
      <family val="2"/>
    </font>
    <font>
      <b/>
      <sz val="11"/>
      <color indexed="16"/>
      <name val="Calibri"/>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0"/>
      <color theme="1"/>
      <name val="Arial"/>
      <family val="2"/>
    </font>
    <font>
      <b/>
      <sz val="14"/>
      <color theme="0"/>
      <name val="Calibri"/>
      <family val="2"/>
    </font>
    <font>
      <sz val="11"/>
      <color theme="6" tint="-0.24997000396251678"/>
      <name val="Calibri"/>
      <family val="2"/>
    </font>
    <font>
      <i/>
      <sz val="11"/>
      <color theme="1"/>
      <name val="Calibri"/>
      <family val="2"/>
    </font>
    <font>
      <b/>
      <sz val="10"/>
      <color theme="1"/>
      <name val="Calibri"/>
      <family val="2"/>
    </font>
    <font>
      <b/>
      <u val="single"/>
      <sz val="11"/>
      <color theme="10"/>
      <name val="Calibri"/>
      <family val="2"/>
    </font>
    <font>
      <b/>
      <u val="single"/>
      <sz val="20"/>
      <color rgb="FFFF0000"/>
      <name val="Calibri"/>
      <family val="2"/>
    </font>
    <font>
      <b/>
      <i/>
      <sz val="14"/>
      <color theme="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sz val="10"/>
      <color rgb="FFFFFFFF"/>
      <name val="Arial"/>
      <family val="2"/>
    </font>
    <font>
      <b/>
      <sz val="12"/>
      <color rgb="FFFFFFFF"/>
      <name val="Arial"/>
      <family val="2"/>
    </font>
    <font>
      <sz val="11"/>
      <color rgb="FF0070C0"/>
      <name val="Calibri"/>
      <family val="2"/>
    </font>
    <font>
      <i/>
      <sz val="11"/>
      <color rgb="FF0070C0"/>
      <name val="Calibri"/>
      <family val="2"/>
    </font>
    <font>
      <b/>
      <sz val="10"/>
      <color rgb="FFC0C0C0"/>
      <name val="Arial"/>
      <family val="2"/>
    </font>
    <font>
      <u val="single"/>
      <sz val="10"/>
      <color rgb="FFFFFFFF"/>
      <name val="Arial"/>
      <family val="2"/>
    </font>
    <font>
      <u val="single"/>
      <sz val="11"/>
      <color theme="1"/>
      <name val="Calibri"/>
      <family val="2"/>
    </font>
    <font>
      <u val="single"/>
      <sz val="10"/>
      <color rgb="FF0000FF"/>
      <name val="Arial"/>
      <family val="2"/>
    </font>
    <font>
      <b/>
      <sz val="12"/>
      <color rgb="FF00915A"/>
      <name val="Arial"/>
      <family val="2"/>
    </font>
    <font>
      <b/>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E36E00"/>
        <bgColor indexed="64"/>
      </patternFill>
    </fill>
    <fill>
      <patternFill patternType="solid">
        <fgColor theme="0"/>
        <bgColor indexed="64"/>
      </patternFill>
    </fill>
    <fill>
      <patternFill patternType="solid">
        <fgColor rgb="FF243386"/>
        <bgColor indexed="64"/>
      </patternFill>
    </fill>
    <fill>
      <patternFill patternType="solid">
        <fgColor rgb="FFFFC000"/>
        <bgColor indexed="64"/>
      </patternFill>
    </fill>
    <fill>
      <patternFill patternType="solid">
        <fgColor rgb="FF847A75"/>
        <bgColor indexed="64"/>
      </patternFill>
    </fill>
    <fill>
      <patternFill patternType="solid">
        <fgColor rgb="FFFFFFFF"/>
        <bgColor indexed="64"/>
      </patternFill>
    </fill>
    <fill>
      <patternFill patternType="solid">
        <fgColor rgb="FFFFFFFF"/>
        <bgColor indexed="64"/>
      </patternFill>
    </fill>
    <fill>
      <patternFill patternType="solid">
        <fgColor rgb="FFC0C0C0"/>
        <bgColor indexed="64"/>
      </patternFill>
    </fill>
    <fill>
      <patternFill patternType="solid">
        <fgColor rgb="FF00915A"/>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0"/>
        <bgColor indexed="64"/>
      </patternFill>
    </fill>
    <fill>
      <patternFill patternType="solid">
        <fgColor indexed="16"/>
        <bgColor indexed="64"/>
      </patternFill>
    </fill>
    <fill>
      <patternFill patternType="solid">
        <fgColor indexed="1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rgb="FFE36E00"/>
      </left>
      <right style="medium">
        <color rgb="FFE36E00"/>
      </right>
      <top/>
      <bottom style="medium">
        <color rgb="FFE36E00"/>
      </bottom>
    </border>
    <border>
      <left style="medium">
        <color rgb="FFE36E00"/>
      </left>
      <right style="medium">
        <color rgb="FFE36E00"/>
      </right>
      <top/>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bottom style="medium">
        <color rgb="FF243386"/>
      </bottom>
    </border>
    <border>
      <left>
        <color indexed="9"/>
      </left>
      <right>
        <color indexed="9"/>
      </right>
      <top style="thin">
        <color rgb="FF000000"/>
      </top>
      <bottom style="thin">
        <color rgb="FF000000"/>
      </bottom>
    </border>
    <border>
      <left/>
      <right/>
      <top style="thin">
        <color rgb="FF000000"/>
      </top>
      <bottom style="thin"/>
    </border>
    <border>
      <left style="thin">
        <color rgb="FF000000"/>
      </left>
      <right style="thin">
        <color rgb="FF000000"/>
      </right>
      <top style="thin">
        <color rgb="FF000000"/>
      </top>
      <bottom style="thin">
        <color rgb="FF000000"/>
      </bottom>
    </border>
    <border>
      <left>
        <color indexed="9"/>
      </left>
      <right style="thin">
        <color rgb="FF000000"/>
      </right>
      <top style="thin">
        <color rgb="FF000000"/>
      </top>
      <bottom style="thin">
        <color rgb="FF000000"/>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3" fontId="9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95"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9" fontId="95" fillId="0" borderId="0" applyFont="0" applyFill="0" applyBorder="0" applyAlignment="0" applyProtection="0"/>
    <xf numFmtId="0" fontId="0" fillId="0" borderId="0">
      <alignment horizontal="left" wrapText="1"/>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327">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wrapText="1"/>
    </xf>
    <xf numFmtId="0" fontId="13"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179" fontId="10" fillId="33" borderId="0" xfId="0" applyNumberFormat="1" applyFont="1" applyFill="1" applyBorder="1" applyAlignment="1">
      <alignment horizontal="center" vertical="center"/>
    </xf>
    <xf numFmtId="14"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9" fontId="0" fillId="35" borderId="0" xfId="0" applyNumberFormat="1" applyFont="1" applyFill="1" applyBorder="1" applyAlignment="1">
      <alignment horizontal="right"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0"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179" fontId="11" fillId="37" borderId="10" xfId="0" applyNumberFormat="1" applyFont="1" applyFill="1" applyBorder="1" applyAlignment="1">
      <alignment horizontal="center" vertical="center"/>
    </xf>
    <xf numFmtId="0" fontId="28"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xf>
    <xf numFmtId="178" fontId="9" fillId="33" borderId="0" xfId="0" applyNumberFormat="1" applyFont="1" applyFill="1" applyBorder="1" applyAlignment="1">
      <alignment horizontal="left" vertical="center"/>
    </xf>
    <xf numFmtId="178" fontId="10" fillId="33" borderId="0" xfId="0" applyNumberFormat="1" applyFont="1" applyFill="1" applyBorder="1" applyAlignment="1">
      <alignment horizontal="left" vertical="center"/>
    </xf>
    <xf numFmtId="3" fontId="9"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113" fillId="0" borderId="0" xfId="57" applyFont="1" applyBorder="1">
      <alignment/>
      <protection/>
    </xf>
    <xf numFmtId="0" fontId="95" fillId="0" borderId="0" xfId="57" applyFont="1">
      <alignment/>
      <protection/>
    </xf>
    <xf numFmtId="0" fontId="113" fillId="0" borderId="11" xfId="57" applyFont="1" applyBorder="1">
      <alignment/>
      <protection/>
    </xf>
    <xf numFmtId="0" fontId="113" fillId="0" borderId="12" xfId="57" applyFont="1" applyBorder="1">
      <alignment/>
      <protection/>
    </xf>
    <xf numFmtId="0" fontId="113" fillId="0" borderId="13" xfId="57" applyFont="1" applyBorder="1">
      <alignment/>
      <protection/>
    </xf>
    <xf numFmtId="0" fontId="113" fillId="0" borderId="14" xfId="57" applyFont="1" applyBorder="1">
      <alignment/>
      <protection/>
    </xf>
    <xf numFmtId="0" fontId="113" fillId="0" borderId="15" xfId="57" applyFont="1" applyBorder="1">
      <alignment/>
      <protection/>
    </xf>
    <xf numFmtId="0" fontId="114" fillId="0" borderId="0" xfId="57" applyFont="1" applyBorder="1" applyAlignment="1">
      <alignment horizontal="center"/>
      <protection/>
    </xf>
    <xf numFmtId="0" fontId="115" fillId="0" borderId="0" xfId="57" applyFont="1" applyBorder="1" applyAlignment="1">
      <alignment horizontal="center" vertical="center"/>
      <protection/>
    </xf>
    <xf numFmtId="17" fontId="66" fillId="0" borderId="0" xfId="57" applyNumberFormat="1" applyFont="1" applyBorder="1" applyAlignment="1">
      <alignment horizontal="center"/>
      <protection/>
    </xf>
    <xf numFmtId="0" fontId="116" fillId="0" borderId="0" xfId="57" applyFont="1" applyBorder="1" applyAlignment="1">
      <alignment horizontal="center" vertical="center"/>
      <protection/>
    </xf>
    <xf numFmtId="0" fontId="117" fillId="0" borderId="0" xfId="57" applyFont="1" applyBorder="1" applyAlignment="1">
      <alignment horizontal="center" vertical="center"/>
      <protection/>
    </xf>
    <xf numFmtId="0" fontId="66" fillId="0" borderId="0" xfId="57" applyFont="1" applyBorder="1" applyAlignment="1">
      <alignment horizontal="center"/>
      <protection/>
    </xf>
    <xf numFmtId="0" fontId="69" fillId="0" borderId="0" xfId="57" applyFont="1" applyBorder="1">
      <alignment/>
      <protection/>
    </xf>
    <xf numFmtId="0" fontId="95" fillId="0" borderId="0" xfId="57" applyFont="1" applyBorder="1" applyAlignment="1">
      <alignment/>
      <protection/>
    </xf>
    <xf numFmtId="0" fontId="96" fillId="0" borderId="0" xfId="53" applyFont="1" applyBorder="1" applyAlignment="1">
      <alignment/>
    </xf>
    <xf numFmtId="0" fontId="95" fillId="0" borderId="14" xfId="57" applyFont="1" applyBorder="1">
      <alignment/>
      <protection/>
    </xf>
    <xf numFmtId="0" fontId="95" fillId="0" borderId="0" xfId="57" applyFont="1" applyBorder="1">
      <alignment/>
      <protection/>
    </xf>
    <xf numFmtId="0" fontId="95" fillId="0" borderId="15" xfId="57" applyFont="1" applyBorder="1">
      <alignment/>
      <protection/>
    </xf>
    <xf numFmtId="0" fontId="95" fillId="0" borderId="16" xfId="57" applyFont="1" applyBorder="1">
      <alignment/>
      <protection/>
    </xf>
    <xf numFmtId="0" fontId="95" fillId="0" borderId="17" xfId="57" applyFont="1" applyBorder="1">
      <alignment/>
      <protection/>
    </xf>
    <xf numFmtId="0" fontId="95" fillId="0" borderId="18" xfId="57" applyFont="1" applyBorder="1">
      <alignment/>
      <protection/>
    </xf>
    <xf numFmtId="0" fontId="95" fillId="0" borderId="0" xfId="57">
      <alignment/>
      <protection/>
    </xf>
    <xf numFmtId="0" fontId="118" fillId="0" borderId="0" xfId="57" applyFont="1" applyFill="1" applyBorder="1" applyAlignment="1">
      <alignment horizontal="center" vertical="center" wrapText="1"/>
      <protection/>
    </xf>
    <xf numFmtId="0" fontId="95" fillId="0" borderId="0" xfId="57" applyFont="1" applyFill="1" applyBorder="1" applyAlignment="1">
      <alignment horizontal="center" vertical="center" wrapText="1"/>
      <protection/>
    </xf>
    <xf numFmtId="0" fontId="71" fillId="0" borderId="0" xfId="57" applyFont="1" applyFill="1" applyBorder="1" applyAlignment="1">
      <alignment horizontal="center" vertical="center" wrapText="1"/>
      <protection/>
    </xf>
    <xf numFmtId="0" fontId="72" fillId="0" borderId="0" xfId="57" applyFont="1" applyFill="1" applyBorder="1" applyAlignment="1">
      <alignment horizontal="right" vertical="center" wrapText="1"/>
      <protection/>
    </xf>
    <xf numFmtId="0" fontId="72" fillId="0" borderId="0" xfId="57" applyFont="1" applyFill="1" applyBorder="1" applyAlignment="1">
      <alignment horizontal="center" vertical="center" wrapText="1"/>
      <protection/>
    </xf>
    <xf numFmtId="0" fontId="111" fillId="19" borderId="0" xfId="57" applyFont="1" applyFill="1" applyBorder="1" applyAlignment="1">
      <alignment horizontal="center" vertical="center" wrapText="1"/>
      <protection/>
    </xf>
    <xf numFmtId="0" fontId="73" fillId="19" borderId="0" xfId="57" applyFont="1" applyFill="1" applyBorder="1" applyAlignment="1">
      <alignment horizontal="center" vertical="center" wrapText="1"/>
      <protection/>
    </xf>
    <xf numFmtId="0" fontId="74" fillId="19" borderId="0" xfId="57" applyFont="1" applyFill="1" applyBorder="1" applyAlignment="1">
      <alignment horizontal="center" vertical="center" wrapText="1"/>
      <protection/>
    </xf>
    <xf numFmtId="0" fontId="75" fillId="19" borderId="0" xfId="57" applyFont="1" applyFill="1" applyBorder="1" applyAlignment="1" quotePrefix="1">
      <alignment horizontal="center" vertical="center" wrapText="1"/>
      <protection/>
    </xf>
    <xf numFmtId="0" fontId="73" fillId="0" borderId="0" xfId="57" applyFont="1" applyFill="1" applyBorder="1" applyAlignment="1">
      <alignment horizontal="center" vertical="center" wrapText="1"/>
      <protection/>
    </xf>
    <xf numFmtId="0" fontId="119" fillId="0" borderId="0" xfId="57" applyFont="1" applyFill="1" applyBorder="1" applyAlignment="1">
      <alignment horizontal="center" vertical="center" wrapText="1"/>
      <protection/>
    </xf>
    <xf numFmtId="0" fontId="95" fillId="38" borderId="0" xfId="57" applyFont="1" applyFill="1" applyBorder="1" applyAlignment="1">
      <alignment horizontal="center" vertical="center" wrapText="1"/>
      <protection/>
    </xf>
    <xf numFmtId="0" fontId="73" fillId="38" borderId="0" xfId="57" applyFont="1" applyFill="1" applyBorder="1" applyAlignment="1">
      <alignment horizontal="center" vertical="center" wrapText="1"/>
      <protection/>
    </xf>
    <xf numFmtId="0" fontId="119" fillId="38" borderId="0" xfId="57" applyFont="1" applyFill="1" applyBorder="1" applyAlignment="1">
      <alignment horizontal="center" vertical="center" wrapText="1"/>
      <protection/>
    </xf>
    <xf numFmtId="0" fontId="105" fillId="0" borderId="0" xfId="53" applyFill="1" applyBorder="1" applyAlignment="1">
      <alignment horizontal="center" vertical="center" wrapText="1"/>
    </xf>
    <xf numFmtId="0" fontId="72" fillId="0" borderId="0" xfId="57" applyFont="1" applyFill="1" applyBorder="1" applyAlignment="1" quotePrefix="1">
      <alignment horizontal="center" vertical="center" wrapText="1"/>
      <protection/>
    </xf>
    <xf numFmtId="0" fontId="120" fillId="0" borderId="0" xfId="57" applyFont="1" applyFill="1" applyBorder="1" applyAlignment="1">
      <alignment horizontal="center" vertical="center" wrapText="1"/>
      <protection/>
    </xf>
    <xf numFmtId="0" fontId="95" fillId="0" borderId="0" xfId="57" applyFill="1">
      <alignment/>
      <protection/>
    </xf>
    <xf numFmtId="0" fontId="105" fillId="0" borderId="0" xfId="53" applyAlignment="1">
      <alignment horizontal="center"/>
    </xf>
    <xf numFmtId="9" fontId="71" fillId="0" borderId="0" xfId="65" applyFont="1" applyFill="1" applyBorder="1" applyAlignment="1">
      <alignment horizontal="center" vertical="center" wrapText="1"/>
    </xf>
    <xf numFmtId="0" fontId="78" fillId="0"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0" fontId="78" fillId="0" borderId="0" xfId="57" applyFont="1" applyFill="1" applyBorder="1" applyAlignment="1">
      <alignment horizontal="left" vertical="center"/>
      <protection/>
    </xf>
    <xf numFmtId="0" fontId="71" fillId="0" borderId="0" xfId="57" applyFont="1" applyFill="1" applyBorder="1" applyAlignment="1" quotePrefix="1">
      <alignment horizontal="center" vertical="center" wrapText="1"/>
      <protection/>
    </xf>
    <xf numFmtId="0" fontId="95" fillId="0" borderId="0" xfId="57" applyFill="1" applyAlignment="1">
      <alignment horizontal="center"/>
      <protection/>
    </xf>
    <xf numFmtId="10" fontId="71" fillId="0" borderId="0" xfId="57" applyNumberFormat="1" applyFont="1" applyFill="1" applyBorder="1" applyAlignment="1" quotePrefix="1">
      <alignment horizontal="center" vertical="center" wrapText="1"/>
      <protection/>
    </xf>
    <xf numFmtId="9" fontId="95" fillId="0" borderId="0" xfId="65" applyFont="1" applyFill="1" applyBorder="1" applyAlignment="1" quotePrefix="1">
      <alignment horizontal="center" vertical="center" wrapText="1"/>
    </xf>
    <xf numFmtId="0" fontId="95" fillId="0" borderId="0" xfId="57" applyFont="1" applyFill="1" applyBorder="1" applyAlignment="1" quotePrefix="1">
      <alignment horizontal="right" vertical="center" wrapText="1"/>
      <protection/>
    </xf>
    <xf numFmtId="4" fontId="71" fillId="0" borderId="0" xfId="57" applyNumberFormat="1" applyFont="1" applyFill="1" applyBorder="1" applyAlignment="1">
      <alignment horizontal="center" vertical="center" wrapText="1"/>
      <protection/>
    </xf>
    <xf numFmtId="0" fontId="95" fillId="0" borderId="0" xfId="57" applyFont="1" applyFill="1" applyBorder="1" applyAlignment="1" quotePrefix="1">
      <alignment horizontal="center" vertical="center" wrapText="1"/>
      <protection/>
    </xf>
    <xf numFmtId="9" fontId="71" fillId="0" borderId="0" xfId="65" applyFont="1" applyFill="1" applyBorder="1" applyAlignment="1" quotePrefix="1">
      <alignment horizontal="center" vertical="center" wrapText="1"/>
    </xf>
    <xf numFmtId="0" fontId="71" fillId="0" borderId="0" xfId="57" applyFont="1" applyFill="1" applyBorder="1" applyAlignment="1" quotePrefix="1">
      <alignment horizontal="right" vertical="center" wrapText="1"/>
      <protection/>
    </xf>
    <xf numFmtId="3" fontId="71" fillId="0" borderId="0" xfId="57" applyNumberFormat="1" applyFont="1" applyFill="1" applyBorder="1" applyAlignment="1" quotePrefix="1">
      <alignment horizontal="center" vertical="center" wrapText="1"/>
      <protection/>
    </xf>
    <xf numFmtId="0" fontId="72" fillId="0" borderId="0" xfId="57" applyFont="1" applyFill="1" applyBorder="1" applyAlignment="1" quotePrefix="1">
      <alignment horizontal="right" vertical="center" wrapText="1"/>
      <protection/>
    </xf>
    <xf numFmtId="0" fontId="74" fillId="0" borderId="0" xfId="57" applyFont="1" applyFill="1" applyBorder="1" applyAlignment="1">
      <alignment horizontal="center" vertical="center" wrapText="1"/>
      <protection/>
    </xf>
    <xf numFmtId="0" fontId="95" fillId="0" borderId="0" xfId="57" applyFont="1" applyFill="1" applyBorder="1" applyAlignment="1">
      <alignment horizontal="right" vertical="center" wrapText="1"/>
      <protection/>
    </xf>
    <xf numFmtId="0" fontId="74" fillId="19" borderId="0" xfId="57" applyFont="1" applyFill="1" applyBorder="1" applyAlignment="1" quotePrefix="1">
      <alignment horizontal="center" vertical="center" wrapText="1"/>
      <protection/>
    </xf>
    <xf numFmtId="0" fontId="0" fillId="0" borderId="0" xfId="57" applyFont="1" applyFill="1" applyBorder="1" applyAlignment="1">
      <alignment horizontal="center" vertical="center" wrapText="1"/>
      <protection/>
    </xf>
    <xf numFmtId="2" fontId="71" fillId="0" borderId="0" xfId="57" applyNumberFormat="1" applyFont="1" applyFill="1" applyBorder="1" applyAlignment="1">
      <alignment horizontal="center" vertical="center" wrapText="1"/>
      <protection/>
    </xf>
    <xf numFmtId="0" fontId="121" fillId="0" borderId="0" xfId="57" applyFont="1" applyFill="1" applyBorder="1" applyAlignment="1" quotePrefix="1">
      <alignment horizontal="right" vertical="center" wrapText="1"/>
      <protection/>
    </xf>
    <xf numFmtId="0" fontId="111" fillId="0" borderId="0" xfId="57" applyFont="1" applyFill="1" applyBorder="1" applyAlignment="1">
      <alignment horizontal="center" vertical="center" wrapText="1"/>
      <protection/>
    </xf>
    <xf numFmtId="0" fontId="111" fillId="0" borderId="0" xfId="57" applyFont="1" applyFill="1" applyBorder="1" applyAlignment="1" quotePrefix="1">
      <alignment horizontal="center" vertical="center" wrapText="1"/>
      <protection/>
    </xf>
    <xf numFmtId="0" fontId="122" fillId="19" borderId="0" xfId="57" applyFont="1" applyFill="1" applyBorder="1" applyAlignment="1">
      <alignment horizontal="center" vertical="center" wrapText="1"/>
      <protection/>
    </xf>
    <xf numFmtId="10" fontId="71" fillId="0" borderId="0" xfId="65" applyNumberFormat="1" applyFont="1" applyFill="1" applyBorder="1" applyAlignment="1">
      <alignment horizontal="center" vertical="center" wrapText="1"/>
    </xf>
    <xf numFmtId="0" fontId="71" fillId="39" borderId="0" xfId="57" applyFont="1" applyFill="1" applyBorder="1" applyAlignment="1" quotePrefix="1">
      <alignment horizontal="center" vertical="center" wrapText="1"/>
      <protection/>
    </xf>
    <xf numFmtId="3" fontId="71" fillId="0" borderId="0" xfId="57" applyNumberFormat="1" applyFont="1" applyFill="1" applyBorder="1" applyAlignment="1">
      <alignment horizontal="center" vertical="center" wrapText="1"/>
      <protection/>
    </xf>
    <xf numFmtId="0" fontId="74" fillId="0" borderId="0" xfId="57" applyFont="1" applyFill="1" applyBorder="1" applyAlignment="1" quotePrefix="1">
      <alignment horizontal="center" vertical="center" wrapText="1"/>
      <protection/>
    </xf>
    <xf numFmtId="0" fontId="123" fillId="0" borderId="0" xfId="53" applyFont="1" applyFill="1" applyBorder="1" applyAlignment="1" quotePrefix="1">
      <alignment horizontal="center" vertical="center" wrapText="1"/>
    </xf>
    <xf numFmtId="14" fontId="71" fillId="0" borderId="0" xfId="57" applyNumberFormat="1" applyFont="1" applyFill="1" applyBorder="1" applyAlignment="1">
      <alignment horizontal="center" vertical="center" wrapText="1"/>
      <protection/>
    </xf>
    <xf numFmtId="0" fontId="105" fillId="0" borderId="0" xfId="53" applyFill="1" applyBorder="1" applyAlignment="1" quotePrefix="1">
      <alignment horizontal="center" vertical="center" wrapText="1"/>
    </xf>
    <xf numFmtId="0" fontId="105" fillId="0" borderId="19" xfId="53" applyFill="1" applyBorder="1" applyAlignment="1" quotePrefix="1">
      <alignment horizontal="center" vertical="center" wrapText="1"/>
    </xf>
    <xf numFmtId="0" fontId="105" fillId="0" borderId="20" xfId="53" applyFill="1" applyBorder="1" applyAlignment="1" quotePrefix="1">
      <alignment horizontal="center" vertical="center" wrapText="1"/>
    </xf>
    <xf numFmtId="0" fontId="105" fillId="0" borderId="20" xfId="53" applyFill="1" applyBorder="1" applyAlignment="1">
      <alignment horizontal="center" vertical="center" wrapText="1"/>
    </xf>
    <xf numFmtId="0" fontId="119" fillId="38" borderId="21" xfId="57" applyFont="1" applyFill="1" applyBorder="1" applyAlignment="1">
      <alignment horizontal="center" vertical="center" wrapText="1"/>
      <protection/>
    </xf>
    <xf numFmtId="0" fontId="95" fillId="0" borderId="0" xfId="57" applyFont="1" applyFill="1" applyBorder="1" applyAlignment="1">
      <alignment horizontal="center" vertical="center"/>
      <protection/>
    </xf>
    <xf numFmtId="0" fontId="119" fillId="0" borderId="0" xfId="57" applyFont="1" applyFill="1" applyBorder="1" applyAlignment="1">
      <alignment vertical="center"/>
      <protection/>
    </xf>
    <xf numFmtId="0" fontId="124" fillId="0" borderId="0" xfId="57" applyFont="1" applyFill="1" applyBorder="1" applyAlignment="1">
      <alignment horizontal="center" vertical="center"/>
      <protection/>
    </xf>
    <xf numFmtId="0" fontId="119" fillId="0" borderId="0" xfId="57" applyFont="1" applyFill="1" applyBorder="1" applyAlignment="1">
      <alignment vertical="center" wrapText="1"/>
      <protection/>
    </xf>
    <xf numFmtId="0" fontId="71" fillId="0" borderId="22" xfId="57" applyFont="1" applyFill="1" applyBorder="1" applyAlignment="1">
      <alignment horizontal="center" vertical="center" wrapText="1"/>
      <protection/>
    </xf>
    <xf numFmtId="0" fontId="119" fillId="40" borderId="0" xfId="57" applyFont="1" applyFill="1" applyBorder="1" applyAlignment="1">
      <alignment horizontal="center" vertical="center" wrapText="1"/>
      <protection/>
    </xf>
    <xf numFmtId="0" fontId="95" fillId="0" borderId="23" xfId="57" applyFont="1" applyFill="1" applyBorder="1" applyAlignment="1">
      <alignment horizontal="center" vertical="center" wrapText="1"/>
      <protection/>
    </xf>
    <xf numFmtId="0" fontId="115" fillId="0" borderId="0" xfId="57" applyFont="1" applyBorder="1" applyAlignment="1">
      <alignment horizontal="left" vertical="center"/>
      <protection/>
    </xf>
    <xf numFmtId="0" fontId="71" fillId="41" borderId="0" xfId="57" applyFont="1" applyFill="1" applyBorder="1" applyAlignment="1" quotePrefix="1">
      <alignment horizontal="center" vertical="center" wrapText="1"/>
      <protection/>
    </xf>
    <xf numFmtId="0" fontId="73" fillId="0" borderId="0" xfId="57" applyFont="1" applyFill="1" applyBorder="1" applyAlignment="1" quotePrefix="1">
      <alignment horizontal="center" vertical="center" wrapText="1"/>
      <protection/>
    </xf>
    <xf numFmtId="0" fontId="95" fillId="0" borderId="0" xfId="57" applyAlignment="1">
      <alignment horizontal="center"/>
      <protection/>
    </xf>
    <xf numFmtId="0" fontId="99" fillId="38" borderId="0" xfId="57" applyFont="1" applyFill="1" applyBorder="1" applyAlignment="1">
      <alignment horizontal="center" vertical="center" wrapText="1"/>
      <protection/>
    </xf>
    <xf numFmtId="0" fontId="75" fillId="0" borderId="0" xfId="57" applyFont="1" applyFill="1" applyBorder="1" applyAlignment="1" quotePrefix="1">
      <alignment horizontal="center" vertical="center" wrapText="1"/>
      <protection/>
    </xf>
    <xf numFmtId="0" fontId="95" fillId="0" borderId="0" xfId="57" applyFont="1" applyFill="1" applyBorder="1" applyAlignment="1">
      <alignment horizontal="left" vertical="center" wrapText="1"/>
      <protection/>
    </xf>
    <xf numFmtId="0" fontId="95" fillId="0" borderId="0" xfId="57" applyFont="1" applyFill="1" applyBorder="1" applyAlignment="1">
      <alignment horizontal="left" vertical="center"/>
      <protection/>
    </xf>
    <xf numFmtId="10" fontId="71" fillId="0" borderId="0" xfId="57" applyNumberFormat="1" applyFont="1" applyFill="1" applyBorder="1" applyAlignment="1">
      <alignment horizontal="center" vertical="center" wrapText="1"/>
      <protection/>
    </xf>
    <xf numFmtId="0" fontId="111" fillId="42" borderId="0" xfId="57" applyFont="1" applyFill="1" applyBorder="1" applyAlignment="1">
      <alignment horizontal="center" vertical="center" wrapText="1"/>
      <protection/>
    </xf>
    <xf numFmtId="0" fontId="74" fillId="42" borderId="0" xfId="57" applyFont="1" applyFill="1" applyBorder="1" applyAlignment="1">
      <alignment horizontal="center" vertical="center" wrapText="1"/>
      <protection/>
    </xf>
    <xf numFmtId="0" fontId="125" fillId="42" borderId="0" xfId="57" applyFont="1" applyFill="1" applyBorder="1" applyAlignment="1" quotePrefix="1">
      <alignment horizontal="center" vertical="center" wrapText="1"/>
      <protection/>
    </xf>
    <xf numFmtId="2" fontId="71" fillId="0" borderId="0" xfId="57" applyNumberFormat="1" applyFont="1" applyFill="1" applyBorder="1" applyAlignment="1" quotePrefix="1">
      <alignment horizontal="center" vertical="center" wrapText="1"/>
      <protection/>
    </xf>
    <xf numFmtId="184" fontId="71" fillId="0" borderId="0" xfId="57" applyNumberFormat="1" applyFont="1" applyFill="1" applyBorder="1" applyAlignment="1">
      <alignment horizontal="center" vertical="center" wrapText="1"/>
      <protection/>
    </xf>
    <xf numFmtId="184" fontId="95" fillId="0" borderId="0" xfId="57" applyNumberFormat="1" applyFont="1" applyFill="1" applyBorder="1" applyAlignment="1">
      <alignment horizontal="center" vertical="center" wrapText="1"/>
      <protection/>
    </xf>
    <xf numFmtId="184" fontId="71" fillId="0" borderId="0" xfId="65" applyNumberFormat="1" applyFont="1" applyFill="1" applyBorder="1" applyAlignment="1">
      <alignment horizontal="center" vertical="center" wrapText="1"/>
    </xf>
    <xf numFmtId="10" fontId="71" fillId="0" borderId="0" xfId="65" applyNumberFormat="1" applyFont="1" applyFill="1" applyBorder="1" applyAlignment="1" quotePrefix="1">
      <alignment horizontal="center" vertical="center" wrapText="1"/>
    </xf>
    <xf numFmtId="0" fontId="85" fillId="0" borderId="0" xfId="57" applyFont="1" applyFill="1" applyBorder="1" applyAlignment="1">
      <alignment horizontal="center" vertical="center" wrapText="1"/>
      <protection/>
    </xf>
    <xf numFmtId="9" fontId="71" fillId="0" borderId="0" xfId="65" applyNumberFormat="1" applyFont="1" applyFill="1" applyBorder="1" applyAlignment="1">
      <alignment horizontal="center" vertical="center" wrapText="1"/>
    </xf>
    <xf numFmtId="9" fontId="85" fillId="0" borderId="0" xfId="65" applyFont="1" applyFill="1" applyBorder="1" applyAlignment="1">
      <alignment horizontal="center" vertical="center" wrapText="1"/>
    </xf>
    <xf numFmtId="0" fontId="71" fillId="0" borderId="0" xfId="57" applyFont="1" applyFill="1" applyBorder="1" applyAlignment="1">
      <alignment horizontal="right" vertical="center" wrapText="1"/>
      <protection/>
    </xf>
    <xf numFmtId="0" fontId="105" fillId="0" borderId="19" xfId="53" applyFill="1" applyBorder="1" applyAlignment="1" quotePrefix="1">
      <alignment horizontal="right" vertical="center" wrapText="1"/>
    </xf>
    <xf numFmtId="0" fontId="105" fillId="0" borderId="20" xfId="53" applyFill="1" applyBorder="1" applyAlignment="1" quotePrefix="1">
      <alignment horizontal="right" vertical="center" wrapText="1"/>
    </xf>
    <xf numFmtId="0" fontId="42" fillId="0" borderId="0" xfId="57" applyFont="1" applyAlignment="1">
      <alignment wrapText="1"/>
      <protection/>
    </xf>
    <xf numFmtId="0" fontId="41" fillId="0" borderId="0" xfId="57" applyFont="1" applyAlignment="1">
      <alignment vertical="center" wrapText="1"/>
      <protection/>
    </xf>
    <xf numFmtId="0" fontId="42" fillId="0" borderId="0" xfId="57" applyFont="1" applyAlignment="1">
      <alignment horizontal="left" vertical="center" wrapText="1"/>
      <protection/>
    </xf>
    <xf numFmtId="0" fontId="42" fillId="0" borderId="0" xfId="57" applyFont="1" applyFill="1" applyAlignment="1">
      <alignment wrapText="1"/>
      <protection/>
    </xf>
    <xf numFmtId="0" fontId="42" fillId="0" borderId="0" xfId="57" applyFont="1" applyAlignment="1">
      <alignment vertical="center" wrapText="1"/>
      <protection/>
    </xf>
    <xf numFmtId="0" fontId="126" fillId="0" borderId="0" xfId="57" applyFont="1" applyAlignment="1">
      <alignment horizontal="left" vertical="center" wrapText="1"/>
      <protection/>
    </xf>
    <xf numFmtId="0" fontId="86" fillId="0" borderId="0" xfId="57" applyFont="1" applyAlignment="1">
      <alignment horizontal="left" vertical="center" wrapText="1"/>
      <protection/>
    </xf>
    <xf numFmtId="0" fontId="126" fillId="0" borderId="0" xfId="57" applyFont="1" applyAlignment="1">
      <alignment vertical="center" wrapText="1"/>
      <protection/>
    </xf>
    <xf numFmtId="0" fontId="127" fillId="0" borderId="0" xfId="57" applyFont="1" applyAlignment="1">
      <alignment vertical="center" wrapText="1"/>
      <protection/>
    </xf>
    <xf numFmtId="0" fontId="128" fillId="0" borderId="0" xfId="57" applyFont="1" applyAlignment="1">
      <alignment wrapText="1"/>
      <protection/>
    </xf>
    <xf numFmtId="0" fontId="128" fillId="0" borderId="0" xfId="57" applyFont="1" applyAlignment="1">
      <alignment vertical="center" wrapText="1"/>
      <protection/>
    </xf>
    <xf numFmtId="0" fontId="128" fillId="0" borderId="0" xfId="57" applyFont="1" applyFill="1" applyAlignment="1">
      <alignment wrapText="1"/>
      <protection/>
    </xf>
    <xf numFmtId="0" fontId="129" fillId="0" borderId="0" xfId="57" applyFont="1" applyAlignment="1">
      <alignment horizontal="center" vertical="center"/>
      <protection/>
    </xf>
    <xf numFmtId="0" fontId="95" fillId="0" borderId="0" xfId="57" applyBorder="1">
      <alignment/>
      <protection/>
    </xf>
    <xf numFmtId="0" fontId="0" fillId="0" borderId="0" xfId="57" applyNumberFormat="1" applyFont="1" applyFill="1" applyBorder="1" applyAlignment="1">
      <alignment/>
      <protection/>
    </xf>
    <xf numFmtId="0" fontId="130" fillId="43" borderId="0" xfId="57" applyNumberFormat="1" applyFont="1" applyFill="1" applyBorder="1" applyAlignment="1">
      <alignment vertical="center"/>
      <protection/>
    </xf>
    <xf numFmtId="0" fontId="0" fillId="43" borderId="0" xfId="57" applyNumberFormat="1" applyFont="1" applyFill="1" applyBorder="1" applyAlignment="1">
      <alignment horizontal="left" vertical="center"/>
      <protection/>
    </xf>
    <xf numFmtId="0" fontId="131" fillId="44" borderId="0" xfId="57" applyNumberFormat="1" applyFont="1" applyFill="1" applyBorder="1" applyAlignment="1">
      <alignment vertical="center"/>
      <protection/>
    </xf>
    <xf numFmtId="0" fontId="2" fillId="44" borderId="0" xfId="57" applyNumberFormat="1" applyFont="1" applyFill="1" applyBorder="1" applyAlignment="1">
      <alignment horizontal="left" vertical="center"/>
      <protection/>
    </xf>
    <xf numFmtId="10" fontId="132" fillId="0" borderId="0" xfId="65" applyNumberFormat="1" applyFont="1" applyFill="1" applyBorder="1" applyAlignment="1">
      <alignment horizontal="center" vertical="center" wrapText="1"/>
    </xf>
    <xf numFmtId="10" fontId="133" fillId="0" borderId="0" xfId="65" applyNumberFormat="1" applyFont="1" applyFill="1" applyBorder="1" applyAlignment="1">
      <alignment horizontal="center" vertical="center" wrapText="1"/>
    </xf>
    <xf numFmtId="4" fontId="132" fillId="0" borderId="0" xfId="57" applyNumberFormat="1" applyFont="1" applyFill="1" applyBorder="1" applyAlignment="1">
      <alignment horizontal="center" vertical="center" wrapText="1"/>
      <protection/>
    </xf>
    <xf numFmtId="14" fontId="133" fillId="0" borderId="0" xfId="57" applyNumberFormat="1" applyFont="1" applyFill="1" applyBorder="1" applyAlignment="1">
      <alignment horizontal="center" vertical="center" wrapText="1"/>
      <protection/>
    </xf>
    <xf numFmtId="0" fontId="133" fillId="0" borderId="0" xfId="57" applyFont="1" applyFill="1" applyBorder="1" applyAlignment="1">
      <alignment horizontal="center" vertical="center" wrapText="1"/>
      <protection/>
    </xf>
    <xf numFmtId="0" fontId="74" fillId="0" borderId="0" xfId="57" applyFont="1" applyFill="1" applyBorder="1" applyAlignment="1">
      <alignment horizontal="left" vertical="center" wrapText="1"/>
      <protection/>
    </xf>
    <xf numFmtId="0" fontId="74" fillId="0" borderId="0" xfId="57" applyFont="1" applyFill="1" applyBorder="1" applyAlignment="1" quotePrefix="1">
      <alignment horizontal="left" vertical="center" wrapText="1"/>
      <protection/>
    </xf>
    <xf numFmtId="0" fontId="96" fillId="40" borderId="0" xfId="53" applyFont="1" applyFill="1" applyBorder="1" applyAlignment="1">
      <alignment horizontal="center"/>
    </xf>
    <xf numFmtId="0" fontId="96" fillId="0" borderId="0" xfId="53" applyFont="1" applyBorder="1" applyAlignment="1">
      <alignment/>
    </xf>
    <xf numFmtId="0" fontId="96" fillId="38" borderId="0" xfId="53" applyFont="1" applyFill="1" applyBorder="1" applyAlignment="1">
      <alignment horizontal="center"/>
    </xf>
    <xf numFmtId="0" fontId="0" fillId="43" borderId="0" xfId="57" applyNumberFormat="1" applyFont="1" applyFill="1" applyBorder="1" applyAlignment="1" quotePrefix="1">
      <alignment horizontal="left" vertical="center"/>
      <protection/>
    </xf>
    <xf numFmtId="0" fontId="130" fillId="43" borderId="0" xfId="57" applyNumberFormat="1" applyFont="1" applyFill="1" applyBorder="1" applyAlignment="1">
      <alignment vertical="center"/>
      <protection/>
    </xf>
    <xf numFmtId="0" fontId="105" fillId="43" borderId="0" xfId="53" applyNumberFormat="1" applyFill="1" applyBorder="1" applyAlignment="1">
      <alignment horizontal="left" vertical="center"/>
    </xf>
    <xf numFmtId="0" fontId="0" fillId="43" borderId="0" xfId="57" applyNumberFormat="1" applyFont="1" applyFill="1" applyBorder="1" applyAlignment="1">
      <alignment horizontal="left" vertical="center"/>
      <protection/>
    </xf>
    <xf numFmtId="0" fontId="5" fillId="45" borderId="24" xfId="57" applyNumberFormat="1" applyFont="1" applyFill="1" applyBorder="1" applyAlignment="1">
      <alignment horizontal="left" vertical="center"/>
      <protection/>
    </xf>
    <xf numFmtId="0" fontId="134" fillId="45" borderId="24" xfId="57" applyNumberFormat="1" applyFont="1" applyFill="1" applyBorder="1" applyAlignment="1">
      <alignment vertical="center"/>
      <protection/>
    </xf>
    <xf numFmtId="0" fontId="5" fillId="45" borderId="24" xfId="57" applyNumberFormat="1" applyFont="1" applyFill="1" applyBorder="1" applyAlignment="1">
      <alignment horizontal="center" vertical="center"/>
      <protection/>
    </xf>
    <xf numFmtId="0" fontId="105" fillId="43" borderId="0" xfId="53" applyNumberFormat="1" applyFont="1" applyFill="1" applyBorder="1" applyAlignment="1">
      <alignment horizontal="left" vertical="center"/>
    </xf>
    <xf numFmtId="0" fontId="135" fillId="43" borderId="0" xfId="57" applyNumberFormat="1" applyFont="1" applyFill="1" applyBorder="1" applyAlignment="1">
      <alignment vertical="center"/>
      <protection/>
    </xf>
    <xf numFmtId="0" fontId="136" fillId="0" borderId="0" xfId="57" applyFont="1" applyBorder="1" applyAlignment="1">
      <alignment vertical="center"/>
      <protection/>
    </xf>
    <xf numFmtId="0" fontId="5" fillId="45" borderId="25" xfId="57" applyNumberFormat="1" applyFont="1" applyFill="1" applyBorder="1" applyAlignment="1">
      <alignment horizontal="left" vertical="center"/>
      <protection/>
    </xf>
    <xf numFmtId="0" fontId="134" fillId="45" borderId="25" xfId="57" applyNumberFormat="1" applyFont="1" applyFill="1" applyBorder="1" applyAlignment="1">
      <alignment vertical="center"/>
      <protection/>
    </xf>
    <xf numFmtId="0" fontId="5" fillId="45" borderId="25" xfId="57" applyNumberFormat="1" applyFont="1" applyFill="1" applyBorder="1" applyAlignment="1">
      <alignment horizontal="center" vertical="center"/>
      <protection/>
    </xf>
    <xf numFmtId="0" fontId="137" fillId="43" borderId="0" xfId="57" applyNumberFormat="1" applyFont="1" applyFill="1" applyBorder="1" applyAlignment="1">
      <alignment horizontal="left" vertical="center"/>
      <protection/>
    </xf>
    <xf numFmtId="0" fontId="131" fillId="46" borderId="0" xfId="57" applyNumberFormat="1" applyFont="1" applyFill="1" applyBorder="1" applyAlignment="1">
      <alignment horizontal="left" vertical="center"/>
      <protection/>
    </xf>
    <xf numFmtId="0" fontId="138" fillId="46" borderId="0" xfId="57" applyNumberFormat="1" applyFont="1" applyFill="1" applyBorder="1" applyAlignment="1">
      <alignment vertical="center"/>
      <protection/>
    </xf>
    <xf numFmtId="0" fontId="2" fillId="44" borderId="26" xfId="57" applyNumberFormat="1" applyFont="1" applyFill="1" applyBorder="1" applyAlignment="1">
      <alignment horizontal="left" vertical="center"/>
      <protection/>
    </xf>
    <xf numFmtId="0" fontId="131" fillId="44" borderId="24" xfId="57" applyNumberFormat="1" applyFont="1" applyFill="1" applyBorder="1" applyAlignment="1">
      <alignment vertical="center"/>
      <protection/>
    </xf>
    <xf numFmtId="0" fontId="131" fillId="44" borderId="27" xfId="57" applyNumberFormat="1" applyFont="1" applyFill="1" applyBorder="1" applyAlignment="1">
      <alignment vertical="center"/>
      <protection/>
    </xf>
    <xf numFmtId="0" fontId="6" fillId="44" borderId="0" xfId="57" applyNumberFormat="1" applyFont="1" applyFill="1" applyBorder="1" applyAlignment="1">
      <alignment horizontal="left" vertical="center"/>
      <protection/>
    </xf>
    <xf numFmtId="0" fontId="135" fillId="44" borderId="0" xfId="57" applyNumberFormat="1" applyFont="1" applyFill="1" applyBorder="1" applyAlignment="1">
      <alignment vertical="center"/>
      <protection/>
    </xf>
    <xf numFmtId="0" fontId="95" fillId="0" borderId="0" xfId="57" applyBorder="1" applyAlignment="1">
      <alignment vertical="center"/>
      <protection/>
    </xf>
    <xf numFmtId="178" fontId="0" fillId="43" borderId="0" xfId="57" applyNumberFormat="1" applyFont="1" applyFill="1" applyBorder="1" applyAlignment="1">
      <alignment horizontal="left" vertical="center"/>
      <protection/>
    </xf>
    <xf numFmtId="0" fontId="95" fillId="0" borderId="0" xfId="57" applyAlignment="1">
      <alignment/>
      <protection/>
    </xf>
    <xf numFmtId="0" fontId="1" fillId="47" borderId="0" xfId="0" applyNumberFormat="1" applyFont="1" applyFill="1" applyBorder="1" applyAlignment="1">
      <alignment horizontal="left" vertical="center"/>
    </xf>
    <xf numFmtId="0" fontId="7" fillId="47" borderId="0" xfId="0" applyNumberFormat="1" applyFont="1" applyFill="1" applyBorder="1" applyAlignment="1">
      <alignment vertical="center"/>
    </xf>
    <xf numFmtId="0" fontId="2" fillId="36" borderId="28"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9"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8"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3" fontId="10" fillId="33" borderId="0" xfId="0" applyNumberFormat="1" applyFont="1" applyFill="1" applyBorder="1" applyAlignment="1">
      <alignment horizontal="center" vertical="center"/>
    </xf>
    <xf numFmtId="0" fontId="9" fillId="33" borderId="0" xfId="0" applyNumberFormat="1" applyFont="1" applyFill="1" applyBorder="1" applyAlignment="1">
      <alignment vertical="center"/>
    </xf>
    <xf numFmtId="178" fontId="10"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6" borderId="0" xfId="0" applyNumberFormat="1" applyFont="1" applyFill="1" applyBorder="1" applyAlignment="1">
      <alignment horizontal="left" vertical="center"/>
    </xf>
    <xf numFmtId="0" fontId="9" fillId="36" borderId="0" xfId="0" applyNumberFormat="1" applyFont="1" applyFill="1" applyBorder="1" applyAlignment="1">
      <alignment vertical="center"/>
    </xf>
    <xf numFmtId="0" fontId="11" fillId="34" borderId="10" xfId="0" applyNumberFormat="1" applyFont="1" applyFill="1" applyBorder="1" applyAlignment="1">
      <alignment horizontal="center" vertical="center"/>
    </xf>
    <xf numFmtId="0" fontId="12" fillId="34" borderId="10" xfId="0" applyNumberFormat="1" applyFont="1" applyFill="1" applyBorder="1" applyAlignment="1">
      <alignment vertical="center"/>
    </xf>
    <xf numFmtId="0" fontId="11" fillId="34" borderId="10" xfId="0" applyNumberFormat="1" applyFont="1" applyFill="1" applyBorder="1" applyAlignment="1">
      <alignment horizontal="center" vertical="center" wrapText="1"/>
    </xf>
    <xf numFmtId="3" fontId="11"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4"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5" fillId="35" borderId="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8"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4" fillId="34" borderId="10" xfId="0" applyNumberFormat="1" applyFont="1" applyFill="1" applyBorder="1" applyAlignment="1">
      <alignment vertical="center"/>
    </xf>
    <xf numFmtId="0" fontId="5" fillId="36" borderId="28"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9" xfId="0" applyNumberFormat="1" applyFont="1" applyFill="1" applyBorder="1" applyAlignment="1">
      <alignment vertical="center"/>
    </xf>
    <xf numFmtId="0" fontId="17" fillId="36" borderId="0" xfId="0" applyNumberFormat="1" applyFont="1" applyFill="1" applyBorder="1" applyAlignment="1">
      <alignment horizontal="center" vertical="center"/>
    </xf>
    <xf numFmtId="0" fontId="16"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8"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0" fillId="36" borderId="0" xfId="0" applyNumberFormat="1" applyFont="1" applyFill="1" applyBorder="1" applyAlignment="1">
      <alignment horizontal="left" vertical="center"/>
    </xf>
    <xf numFmtId="0" fontId="19" fillId="36" borderId="0" xfId="0" applyNumberFormat="1" applyFont="1" applyFill="1" applyBorder="1" applyAlignment="1">
      <alignment vertical="center"/>
    </xf>
    <xf numFmtId="179" fontId="0" fillId="0" borderId="0" xfId="0" applyNumberFormat="1" applyFont="1" applyFill="1" applyBorder="1" applyAlignment="1">
      <alignment horizontal="right" vertical="center"/>
    </xf>
    <xf numFmtId="0" fontId="4" fillId="48" borderId="30" xfId="0" applyNumberFormat="1" applyFont="1" applyFill="1" applyBorder="1" applyAlignment="1">
      <alignment horizontal="center" vertical="center" wrapText="1"/>
    </xf>
    <xf numFmtId="0" fontId="21" fillId="48" borderId="31" xfId="0" applyNumberFormat="1" applyFont="1" applyFill="1" applyBorder="1" applyAlignment="1">
      <alignment vertical="center"/>
    </xf>
    <xf numFmtId="0" fontId="21" fillId="48" borderId="32" xfId="0" applyNumberFormat="1" applyFont="1" applyFill="1" applyBorder="1" applyAlignment="1">
      <alignment vertical="center"/>
    </xf>
    <xf numFmtId="0" fontId="21" fillId="48" borderId="33" xfId="0" applyNumberFormat="1" applyFont="1" applyFill="1" applyBorder="1" applyAlignment="1">
      <alignment vertical="center"/>
    </xf>
    <xf numFmtId="0" fontId="21" fillId="48" borderId="0" xfId="0" applyNumberFormat="1" applyFont="1" applyFill="1" applyBorder="1" applyAlignment="1">
      <alignment vertical="center"/>
    </xf>
    <xf numFmtId="0" fontId="21" fillId="48" borderId="34" xfId="0" applyNumberFormat="1" applyFont="1" applyFill="1" applyBorder="1" applyAlignment="1">
      <alignment vertical="center"/>
    </xf>
    <xf numFmtId="0" fontId="21" fillId="48" borderId="35" xfId="0" applyNumberFormat="1" applyFont="1" applyFill="1" applyBorder="1" applyAlignment="1">
      <alignment vertical="center"/>
    </xf>
    <xf numFmtId="0" fontId="21" fillId="48" borderId="36" xfId="0" applyNumberFormat="1" applyFont="1" applyFill="1" applyBorder="1" applyAlignment="1">
      <alignment vertical="center"/>
    </xf>
    <xf numFmtId="0" fontId="21" fillId="48" borderId="37"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2"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38" xfId="0" applyNumberFormat="1" applyFont="1" applyFill="1" applyBorder="1" applyAlignment="1">
      <alignment horizontal="center" vertical="center"/>
    </xf>
    <xf numFmtId="0" fontId="1" fillId="36" borderId="39" xfId="0" applyNumberFormat="1" applyFont="1" applyFill="1" applyBorder="1" applyAlignment="1">
      <alignment vertical="center"/>
    </xf>
    <xf numFmtId="0" fontId="1" fillId="36" borderId="40"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0" fillId="36" borderId="30" xfId="0" applyNumberFormat="1" applyFont="1" applyFill="1" applyBorder="1" applyAlignment="1">
      <alignment horizontal="left" vertical="center"/>
    </xf>
    <xf numFmtId="0" fontId="8" fillId="36" borderId="41" xfId="0" applyNumberFormat="1" applyFont="1" applyFill="1" applyBorder="1" applyAlignment="1">
      <alignment vertical="center"/>
    </xf>
    <xf numFmtId="0" fontId="8" fillId="36" borderId="42" xfId="0" applyNumberFormat="1" applyFont="1" applyFill="1" applyBorder="1" applyAlignment="1">
      <alignment vertical="center"/>
    </xf>
    <xf numFmtId="0" fontId="2" fillId="36" borderId="36" xfId="0" applyNumberFormat="1" applyFont="1" applyFill="1" applyBorder="1" applyAlignment="1">
      <alignment horizontal="center" vertical="center"/>
    </xf>
    <xf numFmtId="0" fontId="1" fillId="36" borderId="36" xfId="0" applyNumberFormat="1" applyFont="1" applyFill="1" applyBorder="1" applyAlignment="1">
      <alignment vertical="center"/>
    </xf>
    <xf numFmtId="0" fontId="3" fillId="49" borderId="30" xfId="0" applyNumberFormat="1" applyFont="1" applyFill="1" applyBorder="1" applyAlignment="1">
      <alignment horizontal="center" vertical="center"/>
    </xf>
    <xf numFmtId="0" fontId="23" fillId="49" borderId="41" xfId="0" applyNumberFormat="1" applyFont="1" applyFill="1" applyBorder="1" applyAlignment="1">
      <alignment vertical="center"/>
    </xf>
    <xf numFmtId="0" fontId="23" fillId="49" borderId="42" xfId="0" applyNumberFormat="1" applyFont="1" applyFill="1" applyBorder="1" applyAlignment="1">
      <alignment vertical="center"/>
    </xf>
    <xf numFmtId="0" fontId="0" fillId="33" borderId="0" xfId="0" applyNumberFormat="1" applyFont="1" applyFill="1" applyBorder="1" applyAlignment="1">
      <alignment horizontal="right" vertical="center"/>
    </xf>
    <xf numFmtId="179" fontId="0" fillId="33" borderId="0" xfId="0" applyNumberFormat="1" applyFont="1" applyFill="1" applyBorder="1" applyAlignment="1">
      <alignment horizontal="right" vertical="center"/>
    </xf>
    <xf numFmtId="0" fontId="0" fillId="33" borderId="30" xfId="0" applyNumberFormat="1" applyFont="1" applyFill="1" applyBorder="1" applyAlignment="1">
      <alignment horizontal="left" vertical="center"/>
    </xf>
    <xf numFmtId="0" fontId="8" fillId="33" borderId="41" xfId="0" applyNumberFormat="1" applyFont="1" applyFill="1" applyBorder="1" applyAlignment="1">
      <alignment vertical="center"/>
    </xf>
    <xf numFmtId="0" fontId="8" fillId="33" borderId="42" xfId="0" applyNumberFormat="1" applyFont="1" applyFill="1" applyBorder="1" applyAlignment="1">
      <alignment vertical="center"/>
    </xf>
    <xf numFmtId="0" fontId="3" fillId="50" borderId="30" xfId="0" applyNumberFormat="1" applyFont="1" applyFill="1" applyBorder="1" applyAlignment="1">
      <alignment horizontal="center" vertical="center"/>
    </xf>
    <xf numFmtId="0" fontId="23" fillId="50" borderId="41" xfId="0" applyNumberFormat="1" applyFont="1" applyFill="1" applyBorder="1" applyAlignment="1">
      <alignment vertical="center"/>
    </xf>
    <xf numFmtId="0" fontId="23" fillId="50" borderId="42" xfId="0" applyNumberFormat="1" applyFont="1" applyFill="1" applyBorder="1" applyAlignment="1">
      <alignment vertical="center"/>
    </xf>
    <xf numFmtId="3" fontId="0" fillId="35" borderId="0" xfId="0" applyNumberFormat="1" applyFont="1" applyFill="1" applyBorder="1" applyAlignment="1">
      <alignment horizontal="right" vertical="center"/>
    </xf>
    <xf numFmtId="180" fontId="0" fillId="33" borderId="0" xfId="0" applyNumberFormat="1" applyFont="1" applyFill="1" applyBorder="1" applyAlignment="1">
      <alignment horizontal="right" vertical="center"/>
    </xf>
    <xf numFmtId="0" fontId="6" fillId="36" borderId="0" xfId="0" applyNumberFormat="1" applyFont="1" applyFill="1" applyBorder="1" applyAlignment="1">
      <alignment horizontal="left" vertical="center"/>
    </xf>
    <xf numFmtId="0" fontId="24" fillId="36" borderId="0" xfId="0" applyNumberFormat="1" applyFont="1" applyFill="1" applyBorder="1" applyAlignment="1">
      <alignment vertical="center"/>
    </xf>
    <xf numFmtId="0" fontId="0" fillId="33" borderId="0" xfId="0" applyNumberFormat="1" applyFont="1" applyFill="1" applyBorder="1" applyAlignment="1">
      <alignment horizontal="left" vertical="center" wrapText="1"/>
    </xf>
    <xf numFmtId="178" fontId="0" fillId="33" borderId="0" xfId="0" applyNumberFormat="1" applyFont="1" applyFill="1" applyBorder="1" applyAlignment="1">
      <alignment horizontal="left" vertical="center"/>
    </xf>
    <xf numFmtId="0" fontId="0" fillId="33" borderId="43" xfId="0" applyNumberFormat="1" applyFont="1" applyFill="1" applyBorder="1" applyAlignment="1">
      <alignment horizontal="left" vertical="center" wrapText="1"/>
    </xf>
    <xf numFmtId="0" fontId="8"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0" fillId="33" borderId="0" xfId="0" applyNumberFormat="1" applyFont="1" applyFill="1" applyBorder="1" applyAlignment="1">
      <alignment horizontal="left" vertical="center"/>
    </xf>
    <xf numFmtId="0" fontId="0" fillId="33" borderId="44" xfId="0" applyNumberFormat="1" applyFont="1" applyFill="1" applyBorder="1" applyAlignment="1">
      <alignment horizontal="left" vertical="center"/>
    </xf>
    <xf numFmtId="0" fontId="8"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0" fillId="51" borderId="45" xfId="0" applyNumberFormat="1" applyFont="1" applyFill="1" applyBorder="1" applyAlignment="1">
      <alignment horizontal="left" vertical="center"/>
    </xf>
    <xf numFmtId="0" fontId="9" fillId="51" borderId="46" xfId="0" applyNumberFormat="1" applyFont="1" applyFill="1" applyBorder="1" applyAlignment="1">
      <alignment vertical="center"/>
    </xf>
    <xf numFmtId="0" fontId="11" fillId="33" borderId="0" xfId="0" applyNumberFormat="1" applyFont="1" applyFill="1" applyBorder="1" applyAlignment="1">
      <alignment horizontal="center" vertical="center"/>
    </xf>
    <xf numFmtId="0" fontId="25" fillId="33" borderId="0" xfId="0" applyNumberFormat="1" applyFont="1" applyFill="1" applyBorder="1" applyAlignment="1">
      <alignment vertical="center"/>
    </xf>
    <xf numFmtId="0" fontId="10" fillId="51" borderId="47" xfId="0" applyNumberFormat="1" applyFont="1" applyFill="1" applyBorder="1" applyAlignment="1">
      <alignment horizontal="left" vertical="center"/>
    </xf>
    <xf numFmtId="0" fontId="9" fillId="51" borderId="48" xfId="0" applyNumberFormat="1" applyFont="1" applyFill="1" applyBorder="1" applyAlignment="1">
      <alignment vertical="center"/>
    </xf>
    <xf numFmtId="0" fontId="10" fillId="33" borderId="43" xfId="0" applyNumberFormat="1" applyFont="1" applyFill="1" applyBorder="1" applyAlignment="1">
      <alignment horizontal="center" vertical="center"/>
    </xf>
    <xf numFmtId="0" fontId="9" fillId="33" borderId="43" xfId="0" applyNumberFormat="1" applyFont="1" applyFill="1" applyBorder="1" applyAlignment="1">
      <alignment vertical="center"/>
    </xf>
    <xf numFmtId="0" fontId="10" fillId="51" borderId="45" xfId="0" applyNumberFormat="1" applyFont="1" applyFill="1" applyBorder="1" applyAlignment="1">
      <alignment horizontal="left" vertical="center" wrapText="1"/>
    </xf>
    <xf numFmtId="0" fontId="27" fillId="33" borderId="0" xfId="0" applyNumberFormat="1" applyFont="1" applyFill="1" applyBorder="1" applyAlignment="1">
      <alignment horizontal="center" vertical="center"/>
    </xf>
    <xf numFmtId="0" fontId="26" fillId="33" borderId="0" xfId="0" applyNumberFormat="1" applyFont="1" applyFill="1" applyBorder="1" applyAlignment="1">
      <alignment vertical="center"/>
    </xf>
    <xf numFmtId="179"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left" vertical="center"/>
    </xf>
    <xf numFmtId="0" fontId="11" fillId="37" borderId="10" xfId="0" applyNumberFormat="1" applyFont="1" applyFill="1" applyBorder="1" applyAlignment="1">
      <alignment horizontal="left" vertical="center"/>
    </xf>
    <xf numFmtId="0" fontId="12" fillId="37" borderId="10" xfId="0" applyNumberFormat="1" applyFont="1" applyFill="1" applyBorder="1" applyAlignment="1">
      <alignment vertical="center"/>
    </xf>
    <xf numFmtId="4" fontId="11" fillId="37" borderId="10" xfId="0" applyNumberFormat="1" applyFont="1" applyFill="1" applyBorder="1" applyAlignment="1">
      <alignment horizontal="center" vertical="center"/>
    </xf>
    <xf numFmtId="179" fontId="11" fillId="37" borderId="10" xfId="0" applyNumberFormat="1" applyFont="1" applyFill="1" applyBorder="1" applyAlignment="1">
      <alignment horizontal="center" vertical="center"/>
    </xf>
    <xf numFmtId="3" fontId="11" fillId="37" borderId="10" xfId="0" applyNumberFormat="1" applyFont="1" applyFill="1" applyBorder="1" applyAlignment="1">
      <alignment horizontal="center" vertical="center"/>
    </xf>
    <xf numFmtId="0" fontId="11" fillId="37" borderId="10" xfId="0" applyNumberFormat="1" applyFont="1" applyFill="1" applyBorder="1" applyAlignment="1">
      <alignment horizontal="center" vertical="center"/>
    </xf>
    <xf numFmtId="1" fontId="10" fillId="33" borderId="0" xfId="0" applyNumberFormat="1" applyFont="1" applyFill="1" applyBorder="1" applyAlignment="1">
      <alignment horizontal="center" vertical="center"/>
    </xf>
    <xf numFmtId="0" fontId="5" fillId="36" borderId="28" xfId="0" applyNumberFormat="1" applyFont="1" applyFill="1" applyBorder="1" applyAlignment="1">
      <alignment horizontal="left" vertical="top" wrapText="1"/>
    </xf>
    <xf numFmtId="4" fontId="5" fillId="37" borderId="10" xfId="0" applyNumberFormat="1" applyFont="1" applyFill="1" applyBorder="1" applyAlignment="1">
      <alignment horizontal="center" vertical="center"/>
    </xf>
    <xf numFmtId="0" fontId="14" fillId="37" borderId="10" xfId="0" applyNumberFormat="1" applyFont="1" applyFill="1" applyBorder="1" applyAlignment="1">
      <alignment vertical="center"/>
    </xf>
    <xf numFmtId="179" fontId="5" fillId="37" borderId="10" xfId="0" applyNumberFormat="1" applyFont="1" applyFill="1" applyBorder="1" applyAlignment="1">
      <alignment horizontal="center" vertical="center"/>
    </xf>
    <xf numFmtId="4" fontId="0" fillId="33" borderId="0" xfId="0" applyNumberFormat="1" applyFont="1" applyFill="1" applyBorder="1" applyAlignment="1">
      <alignment horizontal="center" vertical="center"/>
    </xf>
    <xf numFmtId="179" fontId="0" fillId="33" borderId="0" xfId="0" applyNumberFormat="1" applyFont="1" applyFill="1" applyBorder="1" applyAlignment="1">
      <alignment horizontal="center" vertical="center"/>
    </xf>
    <xf numFmtId="0" fontId="33" fillId="52" borderId="28" xfId="0" applyNumberFormat="1" applyFont="1" applyFill="1" applyBorder="1" applyAlignment="1">
      <alignment horizontal="center" vertical="center"/>
    </xf>
    <xf numFmtId="0" fontId="32" fillId="52" borderId="10" xfId="0" applyNumberFormat="1" applyFont="1" applyFill="1" applyBorder="1" applyAlignment="1">
      <alignment vertical="center"/>
    </xf>
    <xf numFmtId="0" fontId="32" fillId="52" borderId="29" xfId="0" applyNumberFormat="1" applyFont="1" applyFill="1" applyBorder="1" applyAlignment="1">
      <alignment vertical="center"/>
    </xf>
    <xf numFmtId="0" fontId="33" fillId="53" borderId="28" xfId="0" applyNumberFormat="1" applyFont="1" applyFill="1" applyBorder="1" applyAlignment="1">
      <alignment horizontal="center" vertical="center"/>
    </xf>
    <xf numFmtId="0" fontId="34" fillId="53" borderId="10" xfId="0" applyNumberFormat="1" applyFont="1" applyFill="1" applyBorder="1" applyAlignment="1">
      <alignment vertical="center"/>
    </xf>
    <xf numFmtId="0" fontId="34" fillId="53" borderId="29" xfId="0" applyNumberFormat="1" applyFont="1" applyFill="1" applyBorder="1" applyAlignment="1">
      <alignment vertical="center"/>
    </xf>
    <xf numFmtId="0" fontId="33" fillId="54" borderId="28" xfId="0" applyNumberFormat="1" applyFont="1" applyFill="1" applyBorder="1" applyAlignment="1">
      <alignment horizontal="center" vertical="center"/>
    </xf>
    <xf numFmtId="0" fontId="35" fillId="54" borderId="10" xfId="0" applyNumberFormat="1" applyFont="1" applyFill="1" applyBorder="1" applyAlignment="1">
      <alignment vertical="center"/>
    </xf>
    <xf numFmtId="0" fontId="35" fillId="54" borderId="29" xfId="0" applyNumberFormat="1" applyFont="1" applyFill="1" applyBorder="1" applyAlignment="1">
      <alignment vertical="center"/>
    </xf>
    <xf numFmtId="182"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0"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139" fillId="0" borderId="0" xfId="57"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_Hidden10!$B$1:$B$1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3175">
                <a:solidFill>
                  <a:srgbClr val="000000"/>
                </a:solidFill>
              </a:ln>
            </c:spPr>
          </c:dPt>
          <c:dPt>
            <c:idx val="1"/>
            <c:spPr>
              <a:solidFill>
                <a:srgbClr val="FFFF00"/>
              </a:solidFill>
              <a:ln w="3175">
                <a:solidFill>
                  <a:srgbClr val="000000"/>
                </a:solidFill>
              </a:ln>
            </c:spPr>
          </c:dPt>
          <c:dPt>
            <c:idx val="2"/>
            <c:spPr>
              <a:solidFill>
                <a:srgbClr val="BBFFBB"/>
              </a:solidFill>
              <a:ln w="3175">
                <a:solidFill>
                  <a:srgbClr val="000000"/>
                </a:solidFill>
              </a:ln>
            </c:spPr>
          </c:dPt>
          <c:dPt>
            <c:idx val="3"/>
            <c:spPr>
              <a:solidFill>
                <a:srgbClr val="7F0000"/>
              </a:solidFill>
              <a:ln w="3175">
                <a:solidFill>
                  <a:srgbClr val="000000"/>
                </a:solidFill>
              </a:ln>
            </c:spPr>
          </c:dPt>
          <c:dPt>
            <c:idx val="4"/>
            <c:spPr>
              <a:solidFill>
                <a:srgbClr val="008888"/>
              </a:solidFill>
              <a:ln w="3175">
                <a:solidFill>
                  <a:srgbClr val="000000"/>
                </a:solidFill>
              </a:ln>
            </c:spPr>
          </c:dPt>
          <c:dPt>
            <c:idx val="5"/>
            <c:spPr>
              <a:solidFill>
                <a:srgbClr val="00915A"/>
              </a:solidFill>
              <a:ln w="3175">
                <a:solidFill>
                  <a:srgbClr val="000000"/>
                </a:solidFill>
              </a:ln>
            </c:spPr>
          </c:dPt>
          <c:dPt>
            <c:idx val="6"/>
            <c:spPr>
              <a:solidFill>
                <a:srgbClr val="80FFFF"/>
              </a:solidFill>
              <a:ln w="3175">
                <a:solidFill>
                  <a:srgbClr val="000000"/>
                </a:solidFill>
              </a:ln>
            </c:spPr>
          </c:dPt>
          <c:dPt>
            <c:idx val="7"/>
            <c:spPr>
              <a:solidFill>
                <a:srgbClr val="FFAA00"/>
              </a:solidFill>
              <a:ln w="3175">
                <a:solidFill>
                  <a:srgbClr val="000000"/>
                </a:solidFill>
              </a:ln>
            </c:spPr>
          </c:dPt>
          <c:dPt>
            <c:idx val="8"/>
            <c:spPr>
              <a:solidFill>
                <a:srgbClr val="FF80FF"/>
              </a:solidFill>
              <a:ln w="3175">
                <a:solidFill>
                  <a:srgbClr val="000000"/>
                </a:solidFill>
              </a:ln>
            </c:spPr>
          </c:dPt>
          <c:dPt>
            <c:idx val="9"/>
            <c:spPr>
              <a:solidFill>
                <a:srgbClr val="8080FF"/>
              </a:solidFill>
              <a:ln w="3175">
                <a:solidFill>
                  <a:srgbClr val="000000"/>
                </a:solidFill>
              </a:ln>
            </c:spPr>
          </c:dPt>
          <c:dPt>
            <c:idx val="10"/>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_Hidden10!$A$2:$A$12</c:f>
              <c:strCache>
                <c:ptCount val="11"/>
                <c:pt idx="0">
                  <c:v>Luxembourg</c:v>
                </c:pt>
                <c:pt idx="1">
                  <c:v>Namur</c:v>
                </c:pt>
                <c:pt idx="2">
                  <c:v>Brabant Wallon</c:v>
                </c:pt>
                <c:pt idx="3">
                  <c:v>Hainaut</c:v>
                </c:pt>
                <c:pt idx="4">
                  <c:v>Limburg</c:v>
                </c:pt>
                <c:pt idx="5">
                  <c:v>Liège</c:v>
                </c:pt>
                <c:pt idx="6">
                  <c:v>West-Vlaanderen</c:v>
                </c:pt>
                <c:pt idx="7">
                  <c:v>Brussels</c:v>
                </c:pt>
                <c:pt idx="8">
                  <c:v>Vlaams-Brabant</c:v>
                </c:pt>
                <c:pt idx="9">
                  <c:v>Oost-Vlaanderen</c:v>
                </c:pt>
                <c:pt idx="10">
                  <c:v>Antwerpen</c:v>
                </c:pt>
              </c:strCache>
            </c:strRef>
          </c:cat>
          <c:val>
            <c:numRef>
              <c:f>_Hidden10!$B$2:$B$12</c:f>
              <c:numCache>
                <c:ptCount val="11"/>
                <c:pt idx="0">
                  <c:v>29620751.189999994</c:v>
                </c:pt>
                <c:pt idx="1">
                  <c:v>41892841.33999999</c:v>
                </c:pt>
                <c:pt idx="2">
                  <c:v>70883916.31000006</c:v>
                </c:pt>
                <c:pt idx="3">
                  <c:v>76969186.45999993</c:v>
                </c:pt>
                <c:pt idx="4">
                  <c:v>84653014.52999999</c:v>
                </c:pt>
                <c:pt idx="5">
                  <c:v>100578475.78999996</c:v>
                </c:pt>
                <c:pt idx="6">
                  <c:v>138804690.1900001</c:v>
                </c:pt>
                <c:pt idx="7">
                  <c:v>169540857.67000014</c:v>
                </c:pt>
                <c:pt idx="8">
                  <c:v>192976970.74000016</c:v>
                </c:pt>
                <c:pt idx="9">
                  <c:v>201494779.2500003</c:v>
                </c:pt>
                <c:pt idx="10">
                  <c:v>238389680.90000042</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_Hidden19!$B$1:$B$1</c:f>
              <c:strCache>
                <c:ptCount val="1"/>
                <c:pt idx="0">
                  <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_Hidden19!$A$2:$A$2</c:f>
              <c:strCache>
                <c:ptCount val="1"/>
                <c:pt idx="0">
                  <c:v>Monthly</c:v>
                </c:pt>
              </c:strCache>
            </c:strRef>
          </c:cat>
          <c:val>
            <c:numRef>
              <c:f>_Hidden19!$B$2:$B$2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_Hidden20!$B$1:$B$1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_Hidden20!$A$2:$A$4</c:f>
              <c:strCache>
                <c:ptCount val="3"/>
                <c:pt idx="0">
                  <c:v>Linear</c:v>
                </c:pt>
                <c:pt idx="1">
                  <c:v>Interest only</c:v>
                </c:pt>
                <c:pt idx="2">
                  <c:v>Annuity</c:v>
                </c:pt>
              </c:strCache>
            </c:strRef>
          </c:cat>
          <c:val>
            <c:numRef>
              <c:f>_Hidden20!$B$2:$B$4</c:f>
              <c:numCache>
                <c:ptCount val="3"/>
                <c:pt idx="0">
                  <c:v>33908760.71999997</c:v>
                </c:pt>
                <c:pt idx="1">
                  <c:v>22872634.83000001</c:v>
                </c:pt>
                <c:pt idx="2">
                  <c:v>1289023768.8200004</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_Hidden21!$A$2:$A$15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_Hidden21!$B$2:$B$15</c:f>
              <c:numCache>
                <c:ptCount val="14"/>
                <c:pt idx="0">
                  <c:v>0.0012596281355433529</c:v>
                </c:pt>
                <c:pt idx="1">
                  <c:v>0.005264012888014383</c:v>
                </c:pt>
                <c:pt idx="2">
                  <c:v>0.027945732432677756</c:v>
                </c:pt>
                <c:pt idx="3">
                  <c:v>0.051465809304144954</c:v>
                </c:pt>
                <c:pt idx="4">
                  <c:v>0.07966587844102173</c:v>
                </c:pt>
                <c:pt idx="5">
                  <c:v>0.10160052372366107</c:v>
                </c:pt>
                <c:pt idx="6">
                  <c:v>0.12460678789154624</c:v>
                </c:pt>
                <c:pt idx="7">
                  <c:v>0.13102051856261315</c:v>
                </c:pt>
                <c:pt idx="8">
                  <c:v>0.14343251032207363</c:v>
                </c:pt>
                <c:pt idx="9">
                  <c:v>0.13791540632620988</c:v>
                </c:pt>
                <c:pt idx="10">
                  <c:v>0.1721362779941821</c:v>
                </c:pt>
                <c:pt idx="11">
                  <c:v>0.018636791241428446</c:v>
                </c:pt>
                <c:pt idx="12">
                  <c:v>0.0023176538124373446</c:v>
                </c:pt>
                <c:pt idx="13">
                  <c:v>0.0027324689244460237</c:v>
                </c:pt>
              </c:numCache>
            </c:numRef>
          </c:val>
        </c:ser>
        <c:gapWidth val="80"/>
        <c:axId val="59773072"/>
        <c:axId val="1086737"/>
      </c:barChart>
      <c:catAx>
        <c:axId val="5977307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086737"/>
        <c:crosses val="autoZero"/>
        <c:auto val="1"/>
        <c:lblOffset val="100"/>
        <c:tickLblSkip val="1"/>
        <c:noMultiLvlLbl val="0"/>
      </c:catAx>
      <c:valAx>
        <c:axId val="108673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77307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_Hidden22!$B$2:$B$15</c:f>
              <c:numCache>
                <c:ptCount val="14"/>
                <c:pt idx="0">
                  <c:v>0.00679355773930318</c:v>
                </c:pt>
                <c:pt idx="1">
                  <c:v>0.01318135790354487</c:v>
                </c:pt>
                <c:pt idx="2">
                  <c:v>0.029176682947550832</c:v>
                </c:pt>
                <c:pt idx="3">
                  <c:v>0.0475697058719261</c:v>
                </c:pt>
                <c:pt idx="4">
                  <c:v>0.33074361568404914</c:v>
                </c:pt>
                <c:pt idx="5">
                  <c:v>0.015753003288499334</c:v>
                </c:pt>
                <c:pt idx="6">
                  <c:v>0.024145650975571746</c:v>
                </c:pt>
                <c:pt idx="7">
                  <c:v>0.04973166855198607</c:v>
                </c:pt>
                <c:pt idx="8">
                  <c:v>0.08337799959515547</c:v>
                </c:pt>
                <c:pt idx="9">
                  <c:v>0.09087103660896466</c:v>
                </c:pt>
                <c:pt idx="10">
                  <c:v>0.16630059780218578</c:v>
                </c:pt>
                <c:pt idx="11">
                  <c:v>0.05932881967158828</c:v>
                </c:pt>
                <c:pt idx="12">
                  <c:v>0.023951250569832133</c:v>
                </c:pt>
                <c:pt idx="13">
                  <c:v>0.05907505278984219</c:v>
                </c:pt>
              </c:numCache>
            </c:numRef>
          </c:val>
        </c:ser>
        <c:gapWidth val="80"/>
        <c:axId val="9780634"/>
        <c:axId val="20916843"/>
      </c:barChart>
      <c:catAx>
        <c:axId val="978063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0916843"/>
        <c:crosses val="autoZero"/>
        <c:auto val="1"/>
        <c:lblOffset val="100"/>
        <c:tickLblSkip val="1"/>
        <c:noMultiLvlLbl val="0"/>
      </c:catAx>
      <c:valAx>
        <c:axId val="2091684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78063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_Hidden23!$B$1:$B$1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_Hidden23!$A$2:$A$17</c:f>
              <c:strCache>
                <c:ptCount val="16"/>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strCache>
            </c:strRef>
          </c:cat>
          <c:val>
            <c:numRef>
              <c:f>_Hidden23!$B$2:$B$17</c:f>
              <c:numCache>
                <c:ptCount val="16"/>
                <c:pt idx="0">
                  <c:v>0.0032466985605939603</c:v>
                </c:pt>
                <c:pt idx="1">
                  <c:v>0.009816493999103051</c:v>
                </c:pt>
                <c:pt idx="2">
                  <c:v>0.011509138321111098</c:v>
                </c:pt>
                <c:pt idx="3">
                  <c:v>0.04652013708782858</c:v>
                </c:pt>
                <c:pt idx="4">
                  <c:v>0.15877286098840818</c:v>
                </c:pt>
                <c:pt idx="5">
                  <c:v>0.09278619201796219</c:v>
                </c:pt>
                <c:pt idx="6">
                  <c:v>0.11292200031134603</c:v>
                </c:pt>
                <c:pt idx="7">
                  <c:v>0.04056760168962315</c:v>
                </c:pt>
                <c:pt idx="8">
                  <c:v>0.07858811374045392</c:v>
                </c:pt>
                <c:pt idx="9">
                  <c:v>0.17708417154987158</c:v>
                </c:pt>
                <c:pt idx="10">
                  <c:v>0.018986471367838337</c:v>
                </c:pt>
                <c:pt idx="11">
                  <c:v>0.033603938651231506</c:v>
                </c:pt>
                <c:pt idx="12">
                  <c:v>0.2019870036665016</c:v>
                </c:pt>
                <c:pt idx="13">
                  <c:v>0.007701070544525422</c:v>
                </c:pt>
                <c:pt idx="14">
                  <c:v>0.0015497462375813813</c:v>
                </c:pt>
                <c:pt idx="15">
                  <c:v>0.004358361266020083</c:v>
                </c:pt>
              </c:numCache>
            </c:numRef>
          </c:val>
        </c:ser>
        <c:gapWidth val="80"/>
        <c:axId val="54033860"/>
        <c:axId val="16542693"/>
      </c:barChart>
      <c:catAx>
        <c:axId val="5403386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6542693"/>
        <c:crosses val="autoZero"/>
        <c:auto val="1"/>
        <c:lblOffset val="100"/>
        <c:tickLblSkip val="1"/>
        <c:noMultiLvlLbl val="0"/>
      </c:catAx>
      <c:valAx>
        <c:axId val="1654269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03386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_Hidden24!$A$2:$A$7</c:f>
              <c:strCache>
                <c:ptCount val="6"/>
                <c:pt idx="0">
                  <c:v>Fixed To Maturity</c:v>
                </c:pt>
                <c:pt idx="1">
                  <c:v>&gt;=0 and &lt;=1</c:v>
                </c:pt>
                <c:pt idx="2">
                  <c:v>&gt;1 and &lt;=2</c:v>
                </c:pt>
                <c:pt idx="3">
                  <c:v>&gt;2 and &lt;=3</c:v>
                </c:pt>
                <c:pt idx="4">
                  <c:v>&gt;3 and &lt;=4</c:v>
                </c:pt>
                <c:pt idx="5">
                  <c:v>&gt;4 and &lt;=5</c:v>
                </c:pt>
              </c:strCache>
            </c:strRef>
          </c:cat>
          <c:val>
            <c:numRef>
              <c:f>_Hidden24!$B$2:$B$7</c:f>
              <c:numCache>
                <c:ptCount val="6"/>
                <c:pt idx="0">
                  <c:v>0.9393025985167479</c:v>
                </c:pt>
                <c:pt idx="1">
                  <c:v>0.02405661672070905</c:v>
                </c:pt>
                <c:pt idx="2">
                  <c:v>0.02600702693571873</c:v>
                </c:pt>
                <c:pt idx="3">
                  <c:v>0.0011872082247120364</c:v>
                </c:pt>
                <c:pt idx="4">
                  <c:v>0.004520615458366131</c:v>
                </c:pt>
                <c:pt idx="5">
                  <c:v>0.0049259341437460835</c:v>
                </c:pt>
              </c:numCache>
            </c:numRef>
          </c:val>
        </c:ser>
        <c:gapWidth val="80"/>
        <c:axId val="14666510"/>
        <c:axId val="64889727"/>
      </c:barChart>
      <c:catAx>
        <c:axId val="1466651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4889727"/>
        <c:crosses val="autoZero"/>
        <c:auto val="1"/>
        <c:lblOffset val="100"/>
        <c:tickLblSkip val="1"/>
        <c:noMultiLvlLbl val="0"/>
      </c:catAx>
      <c:valAx>
        <c:axId val="6488972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66651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_Hidden26!$B$1:$B$1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_Hidden26!$A$2:$A$2</c:f>
              <c:strCache>
                <c:ptCount val="1"/>
                <c:pt idx="0">
                  <c:v>0 - 30 Days</c:v>
                </c:pt>
              </c:strCache>
            </c:strRef>
          </c:cat>
          <c:val>
            <c:numRef>
              <c:f>_Hidden26!$B$2:$B$2</c:f>
              <c:numCache>
                <c:ptCount val="1"/>
                <c:pt idx="0">
                  <c:v>2325480.11</c:v>
                </c:pt>
              </c:numCache>
            </c:numRef>
          </c:val>
        </c:ser>
        <c:ser>
          <c:idx val="1"/>
          <c:order val="1"/>
          <c:tx>
            <c:strRef>
              <c:f>_Hidden26!$C$1:$C$1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_Hidden26!$A$2:$A$2</c:f>
              <c:strCache>
                <c:ptCount val="1"/>
                <c:pt idx="0">
                  <c:v>0 - 30 Days</c:v>
                </c:pt>
              </c:strCache>
            </c:strRef>
          </c:cat>
          <c:val>
            <c:numRef>
              <c:f>_Hidden26!$C$2:$C$2</c:f>
              <c:numCache>
                <c:ptCount val="1"/>
                <c:pt idx="0">
                  <c:v>19</c:v>
                </c:pt>
              </c:numCache>
            </c:numRef>
          </c:val>
        </c:ser>
        <c:gapWidth val="100"/>
        <c:axId val="47136632"/>
        <c:axId val="21576505"/>
      </c:barChart>
      <c:catAx>
        <c:axId val="47136632"/>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1576505"/>
        <c:crosses val="autoZero"/>
        <c:auto val="1"/>
        <c:lblOffset val="100"/>
        <c:tickLblSkip val="1"/>
        <c:noMultiLvlLbl val="0"/>
      </c:catAx>
      <c:valAx>
        <c:axId val="2157650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13663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_Hidden29!$B$1:$B$1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_Hidden29!$A$2:$A$564</c:f>
              <c:strCache>
                <c:ptCount val="563"/>
                <c:pt idx="0">
                  <c:v>1/04/2017</c:v>
                </c:pt>
                <c:pt idx="1">
                  <c:v>1/05/2017</c:v>
                </c:pt>
                <c:pt idx="2">
                  <c:v>1/06/2017</c:v>
                </c:pt>
                <c:pt idx="3">
                  <c:v>1/07/2017</c:v>
                </c:pt>
                <c:pt idx="4">
                  <c:v>1/08/2017</c:v>
                </c:pt>
                <c:pt idx="5">
                  <c:v>1/09/2017</c:v>
                </c:pt>
                <c:pt idx="6">
                  <c:v>1/10/2017</c:v>
                </c:pt>
                <c:pt idx="7">
                  <c:v>1/11/2017</c:v>
                </c:pt>
                <c:pt idx="8">
                  <c:v>1/12/2017</c:v>
                </c:pt>
                <c:pt idx="9">
                  <c:v>1/01/2018</c:v>
                </c:pt>
                <c:pt idx="10">
                  <c:v>1/02/2018</c:v>
                </c:pt>
                <c:pt idx="11">
                  <c:v>1/03/2018</c:v>
                </c:pt>
                <c:pt idx="12">
                  <c:v>1/04/2018</c:v>
                </c:pt>
                <c:pt idx="13">
                  <c:v>1/05/2018</c:v>
                </c:pt>
                <c:pt idx="14">
                  <c:v>1/06/2018</c:v>
                </c:pt>
                <c:pt idx="15">
                  <c:v>1/07/2018</c:v>
                </c:pt>
                <c:pt idx="16">
                  <c:v>1/08/2018</c:v>
                </c:pt>
                <c:pt idx="17">
                  <c:v>1/09/2018</c:v>
                </c:pt>
                <c:pt idx="18">
                  <c:v>1/10/2018</c:v>
                </c:pt>
                <c:pt idx="19">
                  <c:v>1/11/2018</c:v>
                </c:pt>
                <c:pt idx="20">
                  <c:v>1/12/2018</c:v>
                </c:pt>
                <c:pt idx="21">
                  <c:v>1/01/2019</c:v>
                </c:pt>
                <c:pt idx="22">
                  <c:v>1/02/2019</c:v>
                </c:pt>
                <c:pt idx="23">
                  <c:v>1/03/2019</c:v>
                </c:pt>
                <c:pt idx="24">
                  <c:v>1/04/2019</c:v>
                </c:pt>
                <c:pt idx="25">
                  <c:v>1/05/2019</c:v>
                </c:pt>
                <c:pt idx="26">
                  <c:v>1/06/2019</c:v>
                </c:pt>
                <c:pt idx="27">
                  <c:v>1/07/2019</c:v>
                </c:pt>
                <c:pt idx="28">
                  <c:v>1/08/2019</c:v>
                </c:pt>
                <c:pt idx="29">
                  <c:v>1/09/2019</c:v>
                </c:pt>
                <c:pt idx="30">
                  <c:v>1/10/2019</c:v>
                </c:pt>
                <c:pt idx="31">
                  <c:v>1/11/2019</c:v>
                </c:pt>
                <c:pt idx="32">
                  <c:v>1/12/2019</c:v>
                </c:pt>
                <c:pt idx="33">
                  <c:v>1/01/2020</c:v>
                </c:pt>
                <c:pt idx="34">
                  <c:v>1/02/2020</c:v>
                </c:pt>
                <c:pt idx="35">
                  <c:v>1/03/2020</c:v>
                </c:pt>
                <c:pt idx="36">
                  <c:v>1/04/2020</c:v>
                </c:pt>
                <c:pt idx="37">
                  <c:v>1/05/2020</c:v>
                </c:pt>
                <c:pt idx="38">
                  <c:v>1/06/2020</c:v>
                </c:pt>
                <c:pt idx="39">
                  <c:v>1/07/2020</c:v>
                </c:pt>
                <c:pt idx="40">
                  <c:v>1/08/2020</c:v>
                </c:pt>
                <c:pt idx="41">
                  <c:v>1/09/2020</c:v>
                </c:pt>
                <c:pt idx="42">
                  <c:v>1/10/2020</c:v>
                </c:pt>
                <c:pt idx="43">
                  <c:v>1/11/2020</c:v>
                </c:pt>
                <c:pt idx="44">
                  <c:v>1/12/2020</c:v>
                </c:pt>
                <c:pt idx="45">
                  <c:v>1/01/2021</c:v>
                </c:pt>
                <c:pt idx="46">
                  <c:v>1/02/2021</c:v>
                </c:pt>
                <c:pt idx="47">
                  <c:v>1/03/2021</c:v>
                </c:pt>
                <c:pt idx="48">
                  <c:v>1/04/2021</c:v>
                </c:pt>
                <c:pt idx="49">
                  <c:v>1/05/2021</c:v>
                </c:pt>
                <c:pt idx="50">
                  <c:v>1/06/2021</c:v>
                </c:pt>
                <c:pt idx="51">
                  <c:v>1/07/2021</c:v>
                </c:pt>
                <c:pt idx="52">
                  <c:v>1/08/2021</c:v>
                </c:pt>
                <c:pt idx="53">
                  <c:v>1/09/2021</c:v>
                </c:pt>
                <c:pt idx="54">
                  <c:v>1/10/2021</c:v>
                </c:pt>
                <c:pt idx="55">
                  <c:v>1/11/2021</c:v>
                </c:pt>
                <c:pt idx="56">
                  <c:v>1/12/2021</c:v>
                </c:pt>
                <c:pt idx="57">
                  <c:v>1/01/2022</c:v>
                </c:pt>
                <c:pt idx="58">
                  <c:v>1/02/2022</c:v>
                </c:pt>
                <c:pt idx="59">
                  <c:v>1/03/2022</c:v>
                </c:pt>
                <c:pt idx="60">
                  <c:v>1/04/2022</c:v>
                </c:pt>
                <c:pt idx="61">
                  <c:v>1/05/2022</c:v>
                </c:pt>
                <c:pt idx="62">
                  <c:v>1/06/2022</c:v>
                </c:pt>
                <c:pt idx="63">
                  <c:v>1/07/2022</c:v>
                </c:pt>
                <c:pt idx="64">
                  <c:v>1/08/2022</c:v>
                </c:pt>
                <c:pt idx="65">
                  <c:v>1/09/2022</c:v>
                </c:pt>
                <c:pt idx="66">
                  <c:v>1/10/2022</c:v>
                </c:pt>
                <c:pt idx="67">
                  <c:v>1/11/2022</c:v>
                </c:pt>
                <c:pt idx="68">
                  <c:v>1/12/2022</c:v>
                </c:pt>
                <c:pt idx="69">
                  <c:v>1/01/2023</c:v>
                </c:pt>
                <c:pt idx="70">
                  <c:v>1/02/2023</c:v>
                </c:pt>
                <c:pt idx="71">
                  <c:v>1/03/2023</c:v>
                </c:pt>
                <c:pt idx="72">
                  <c:v>1/04/2023</c:v>
                </c:pt>
                <c:pt idx="73">
                  <c:v>1/05/2023</c:v>
                </c:pt>
                <c:pt idx="74">
                  <c:v>1/06/2023</c:v>
                </c:pt>
                <c:pt idx="75">
                  <c:v>1/07/2023</c:v>
                </c:pt>
                <c:pt idx="76">
                  <c:v>1/08/2023</c:v>
                </c:pt>
                <c:pt idx="77">
                  <c:v>1/09/2023</c:v>
                </c:pt>
                <c:pt idx="78">
                  <c:v>1/10/2023</c:v>
                </c:pt>
                <c:pt idx="79">
                  <c:v>1/11/2023</c:v>
                </c:pt>
                <c:pt idx="80">
                  <c:v>1/12/2023</c:v>
                </c:pt>
                <c:pt idx="81">
                  <c:v>1/01/2024</c:v>
                </c:pt>
                <c:pt idx="82">
                  <c:v>1/02/2024</c:v>
                </c:pt>
                <c:pt idx="83">
                  <c:v>1/03/2024</c:v>
                </c:pt>
                <c:pt idx="84">
                  <c:v>1/04/2024</c:v>
                </c:pt>
                <c:pt idx="85">
                  <c:v>1/05/2024</c:v>
                </c:pt>
                <c:pt idx="86">
                  <c:v>1/06/2024</c:v>
                </c:pt>
                <c:pt idx="87">
                  <c:v>1/07/2024</c:v>
                </c:pt>
                <c:pt idx="88">
                  <c:v>1/08/2024</c:v>
                </c:pt>
                <c:pt idx="89">
                  <c:v>1/09/2024</c:v>
                </c:pt>
                <c:pt idx="90">
                  <c:v>1/10/2024</c:v>
                </c:pt>
                <c:pt idx="91">
                  <c:v>1/11/2024</c:v>
                </c:pt>
                <c:pt idx="92">
                  <c:v>1/12/2024</c:v>
                </c:pt>
                <c:pt idx="93">
                  <c:v>1/01/2025</c:v>
                </c:pt>
                <c:pt idx="94">
                  <c:v>1/02/2025</c:v>
                </c:pt>
                <c:pt idx="95">
                  <c:v>1/03/2025</c:v>
                </c:pt>
                <c:pt idx="96">
                  <c:v>1/04/2025</c:v>
                </c:pt>
                <c:pt idx="97">
                  <c:v>1/05/2025</c:v>
                </c:pt>
                <c:pt idx="98">
                  <c:v>1/06/2025</c:v>
                </c:pt>
                <c:pt idx="99">
                  <c:v>1/07/2025</c:v>
                </c:pt>
                <c:pt idx="100">
                  <c:v>1/08/2025</c:v>
                </c:pt>
                <c:pt idx="101">
                  <c:v>1/09/2025</c:v>
                </c:pt>
                <c:pt idx="102">
                  <c:v>1/10/2025</c:v>
                </c:pt>
                <c:pt idx="103">
                  <c:v>1/11/2025</c:v>
                </c:pt>
                <c:pt idx="104">
                  <c:v>1/12/2025</c:v>
                </c:pt>
                <c:pt idx="105">
                  <c:v>1/01/2026</c:v>
                </c:pt>
                <c:pt idx="106">
                  <c:v>1/02/2026</c:v>
                </c:pt>
                <c:pt idx="107">
                  <c:v>1/03/2026</c:v>
                </c:pt>
                <c:pt idx="108">
                  <c:v>1/04/2026</c:v>
                </c:pt>
                <c:pt idx="109">
                  <c:v>1/05/2026</c:v>
                </c:pt>
                <c:pt idx="110">
                  <c:v>1/06/2026</c:v>
                </c:pt>
                <c:pt idx="111">
                  <c:v>1/07/2026</c:v>
                </c:pt>
                <c:pt idx="112">
                  <c:v>1/08/2026</c:v>
                </c:pt>
                <c:pt idx="113">
                  <c:v>1/09/2026</c:v>
                </c:pt>
                <c:pt idx="114">
                  <c:v>1/10/2026</c:v>
                </c:pt>
                <c:pt idx="115">
                  <c:v>1/11/2026</c:v>
                </c:pt>
                <c:pt idx="116">
                  <c:v>1/12/2026</c:v>
                </c:pt>
                <c:pt idx="117">
                  <c:v>1/01/2027</c:v>
                </c:pt>
                <c:pt idx="118">
                  <c:v>1/02/2027</c:v>
                </c:pt>
                <c:pt idx="119">
                  <c:v>1/03/2027</c:v>
                </c:pt>
                <c:pt idx="120">
                  <c:v>1/04/2027</c:v>
                </c:pt>
                <c:pt idx="121">
                  <c:v>1/05/2027</c:v>
                </c:pt>
                <c:pt idx="122">
                  <c:v>1/06/2027</c:v>
                </c:pt>
                <c:pt idx="123">
                  <c:v>1/07/2027</c:v>
                </c:pt>
                <c:pt idx="124">
                  <c:v>1/08/2027</c:v>
                </c:pt>
                <c:pt idx="125">
                  <c:v>1/09/2027</c:v>
                </c:pt>
                <c:pt idx="126">
                  <c:v>1/10/2027</c:v>
                </c:pt>
                <c:pt idx="127">
                  <c:v>1/11/2027</c:v>
                </c:pt>
                <c:pt idx="128">
                  <c:v>1/12/2027</c:v>
                </c:pt>
                <c:pt idx="129">
                  <c:v>1/01/2028</c:v>
                </c:pt>
                <c:pt idx="130">
                  <c:v>1/02/2028</c:v>
                </c:pt>
                <c:pt idx="131">
                  <c:v>1/03/2028</c:v>
                </c:pt>
                <c:pt idx="132">
                  <c:v>1/04/2028</c:v>
                </c:pt>
                <c:pt idx="133">
                  <c:v>1/05/2028</c:v>
                </c:pt>
                <c:pt idx="134">
                  <c:v>1/06/2028</c:v>
                </c:pt>
                <c:pt idx="135">
                  <c:v>1/07/2028</c:v>
                </c:pt>
                <c:pt idx="136">
                  <c:v>1/08/2028</c:v>
                </c:pt>
                <c:pt idx="137">
                  <c:v>1/09/2028</c:v>
                </c:pt>
                <c:pt idx="138">
                  <c:v>1/10/2028</c:v>
                </c:pt>
                <c:pt idx="139">
                  <c:v>1/11/2028</c:v>
                </c:pt>
                <c:pt idx="140">
                  <c:v>1/12/2028</c:v>
                </c:pt>
                <c:pt idx="141">
                  <c:v>1/01/2029</c:v>
                </c:pt>
                <c:pt idx="142">
                  <c:v>1/02/2029</c:v>
                </c:pt>
                <c:pt idx="143">
                  <c:v>1/03/2029</c:v>
                </c:pt>
                <c:pt idx="144">
                  <c:v>1/04/2029</c:v>
                </c:pt>
                <c:pt idx="145">
                  <c:v>1/05/2029</c:v>
                </c:pt>
                <c:pt idx="146">
                  <c:v>1/06/2029</c:v>
                </c:pt>
                <c:pt idx="147">
                  <c:v>1/07/2029</c:v>
                </c:pt>
                <c:pt idx="148">
                  <c:v>1/08/2029</c:v>
                </c:pt>
                <c:pt idx="149">
                  <c:v>1/09/2029</c:v>
                </c:pt>
                <c:pt idx="150">
                  <c:v>1/10/2029</c:v>
                </c:pt>
                <c:pt idx="151">
                  <c:v>1/11/2029</c:v>
                </c:pt>
                <c:pt idx="152">
                  <c:v>1/12/2029</c:v>
                </c:pt>
                <c:pt idx="153">
                  <c:v>1/01/2030</c:v>
                </c:pt>
                <c:pt idx="154">
                  <c:v>1/02/2030</c:v>
                </c:pt>
                <c:pt idx="155">
                  <c:v>1/03/2030</c:v>
                </c:pt>
                <c:pt idx="156">
                  <c:v>1/04/2030</c:v>
                </c:pt>
                <c:pt idx="157">
                  <c:v>1/05/2030</c:v>
                </c:pt>
                <c:pt idx="158">
                  <c:v>1/06/2030</c:v>
                </c:pt>
                <c:pt idx="159">
                  <c:v>1/07/2030</c:v>
                </c:pt>
                <c:pt idx="160">
                  <c:v>1/08/2030</c:v>
                </c:pt>
                <c:pt idx="161">
                  <c:v>1/09/2030</c:v>
                </c:pt>
                <c:pt idx="162">
                  <c:v>1/10/2030</c:v>
                </c:pt>
                <c:pt idx="163">
                  <c:v>1/11/2030</c:v>
                </c:pt>
                <c:pt idx="164">
                  <c:v>1/12/2030</c:v>
                </c:pt>
                <c:pt idx="165">
                  <c:v>1/01/2031</c:v>
                </c:pt>
                <c:pt idx="166">
                  <c:v>1/02/2031</c:v>
                </c:pt>
                <c:pt idx="167">
                  <c:v>1/03/2031</c:v>
                </c:pt>
                <c:pt idx="168">
                  <c:v>1/04/2031</c:v>
                </c:pt>
                <c:pt idx="169">
                  <c:v>1/05/2031</c:v>
                </c:pt>
                <c:pt idx="170">
                  <c:v>1/06/2031</c:v>
                </c:pt>
                <c:pt idx="171">
                  <c:v>1/07/2031</c:v>
                </c:pt>
                <c:pt idx="172">
                  <c:v>1/08/2031</c:v>
                </c:pt>
                <c:pt idx="173">
                  <c:v>1/09/2031</c:v>
                </c:pt>
                <c:pt idx="174">
                  <c:v>1/10/2031</c:v>
                </c:pt>
                <c:pt idx="175">
                  <c:v>1/11/2031</c:v>
                </c:pt>
                <c:pt idx="176">
                  <c:v>1/12/2031</c:v>
                </c:pt>
                <c:pt idx="177">
                  <c:v>1/01/2032</c:v>
                </c:pt>
                <c:pt idx="178">
                  <c:v>1/02/2032</c:v>
                </c:pt>
                <c:pt idx="179">
                  <c:v>1/03/2032</c:v>
                </c:pt>
                <c:pt idx="180">
                  <c:v>1/04/2032</c:v>
                </c:pt>
                <c:pt idx="181">
                  <c:v>1/05/2032</c:v>
                </c:pt>
                <c:pt idx="182">
                  <c:v>1/06/2032</c:v>
                </c:pt>
                <c:pt idx="183">
                  <c:v>1/07/2032</c:v>
                </c:pt>
                <c:pt idx="184">
                  <c:v>1/08/2032</c:v>
                </c:pt>
                <c:pt idx="185">
                  <c:v>1/09/2032</c:v>
                </c:pt>
                <c:pt idx="186">
                  <c:v>1/10/2032</c:v>
                </c:pt>
                <c:pt idx="187">
                  <c:v>1/11/2032</c:v>
                </c:pt>
                <c:pt idx="188">
                  <c:v>1/12/2032</c:v>
                </c:pt>
                <c:pt idx="189">
                  <c:v>1/01/2033</c:v>
                </c:pt>
                <c:pt idx="190">
                  <c:v>1/02/2033</c:v>
                </c:pt>
                <c:pt idx="191">
                  <c:v>1/03/2033</c:v>
                </c:pt>
                <c:pt idx="192">
                  <c:v>1/04/2033</c:v>
                </c:pt>
                <c:pt idx="193">
                  <c:v>1/05/2033</c:v>
                </c:pt>
                <c:pt idx="194">
                  <c:v>1/06/2033</c:v>
                </c:pt>
                <c:pt idx="195">
                  <c:v>1/07/2033</c:v>
                </c:pt>
                <c:pt idx="196">
                  <c:v>1/08/2033</c:v>
                </c:pt>
                <c:pt idx="197">
                  <c:v>1/09/2033</c:v>
                </c:pt>
                <c:pt idx="198">
                  <c:v>1/10/2033</c:v>
                </c:pt>
                <c:pt idx="199">
                  <c:v>1/11/2033</c:v>
                </c:pt>
                <c:pt idx="200">
                  <c:v>1/12/2033</c:v>
                </c:pt>
                <c:pt idx="201">
                  <c:v>1/01/2034</c:v>
                </c:pt>
                <c:pt idx="202">
                  <c:v>1/02/2034</c:v>
                </c:pt>
                <c:pt idx="203">
                  <c:v>1/03/2034</c:v>
                </c:pt>
                <c:pt idx="204">
                  <c:v>1/04/2034</c:v>
                </c:pt>
                <c:pt idx="205">
                  <c:v>1/05/2034</c:v>
                </c:pt>
                <c:pt idx="206">
                  <c:v>1/06/2034</c:v>
                </c:pt>
                <c:pt idx="207">
                  <c:v>1/07/2034</c:v>
                </c:pt>
                <c:pt idx="208">
                  <c:v>1/08/2034</c:v>
                </c:pt>
                <c:pt idx="209">
                  <c:v>1/09/2034</c:v>
                </c:pt>
                <c:pt idx="210">
                  <c:v>1/10/2034</c:v>
                </c:pt>
                <c:pt idx="211">
                  <c:v>1/11/2034</c:v>
                </c:pt>
                <c:pt idx="212">
                  <c:v>1/12/2034</c:v>
                </c:pt>
                <c:pt idx="213">
                  <c:v>1/01/2035</c:v>
                </c:pt>
                <c:pt idx="214">
                  <c:v>1/02/2035</c:v>
                </c:pt>
                <c:pt idx="215">
                  <c:v>1/03/2035</c:v>
                </c:pt>
                <c:pt idx="216">
                  <c:v>1/04/2035</c:v>
                </c:pt>
                <c:pt idx="217">
                  <c:v>1/05/2035</c:v>
                </c:pt>
                <c:pt idx="218">
                  <c:v>1/06/2035</c:v>
                </c:pt>
                <c:pt idx="219">
                  <c:v>1/07/2035</c:v>
                </c:pt>
                <c:pt idx="220">
                  <c:v>1/08/2035</c:v>
                </c:pt>
                <c:pt idx="221">
                  <c:v>1/09/2035</c:v>
                </c:pt>
                <c:pt idx="222">
                  <c:v>1/10/2035</c:v>
                </c:pt>
                <c:pt idx="223">
                  <c:v>1/11/2035</c:v>
                </c:pt>
                <c:pt idx="224">
                  <c:v>1/12/2035</c:v>
                </c:pt>
                <c:pt idx="225">
                  <c:v>1/01/2036</c:v>
                </c:pt>
                <c:pt idx="226">
                  <c:v>1/02/2036</c:v>
                </c:pt>
                <c:pt idx="227">
                  <c:v>1/03/2036</c:v>
                </c:pt>
                <c:pt idx="228">
                  <c:v>1/04/2036</c:v>
                </c:pt>
                <c:pt idx="229">
                  <c:v>1/05/2036</c:v>
                </c:pt>
                <c:pt idx="230">
                  <c:v>1/06/2036</c:v>
                </c:pt>
                <c:pt idx="231">
                  <c:v>1/07/2036</c:v>
                </c:pt>
                <c:pt idx="232">
                  <c:v>1/08/2036</c:v>
                </c:pt>
                <c:pt idx="233">
                  <c:v>1/09/2036</c:v>
                </c:pt>
                <c:pt idx="234">
                  <c:v>1/10/2036</c:v>
                </c:pt>
                <c:pt idx="235">
                  <c:v>1/11/2036</c:v>
                </c:pt>
                <c:pt idx="236">
                  <c:v>1/12/2036</c:v>
                </c:pt>
                <c:pt idx="237">
                  <c:v>1/01/2037</c:v>
                </c:pt>
                <c:pt idx="238">
                  <c:v>1/02/2037</c:v>
                </c:pt>
                <c:pt idx="239">
                  <c:v>1/03/2037</c:v>
                </c:pt>
                <c:pt idx="240">
                  <c:v>1/04/2037</c:v>
                </c:pt>
                <c:pt idx="241">
                  <c:v>1/05/2037</c:v>
                </c:pt>
                <c:pt idx="242">
                  <c:v>1/06/2037</c:v>
                </c:pt>
                <c:pt idx="243">
                  <c:v>1/07/2037</c:v>
                </c:pt>
                <c:pt idx="244">
                  <c:v>1/08/2037</c:v>
                </c:pt>
                <c:pt idx="245">
                  <c:v>1/09/2037</c:v>
                </c:pt>
                <c:pt idx="246">
                  <c:v>1/10/2037</c:v>
                </c:pt>
                <c:pt idx="247">
                  <c:v>1/11/2037</c:v>
                </c:pt>
                <c:pt idx="248">
                  <c:v>1/12/2037</c:v>
                </c:pt>
                <c:pt idx="249">
                  <c:v>1/01/2038</c:v>
                </c:pt>
                <c:pt idx="250">
                  <c:v>1/02/2038</c:v>
                </c:pt>
                <c:pt idx="251">
                  <c:v>1/03/2038</c:v>
                </c:pt>
                <c:pt idx="252">
                  <c:v>1/04/2038</c:v>
                </c:pt>
                <c:pt idx="253">
                  <c:v>1/05/2038</c:v>
                </c:pt>
                <c:pt idx="254">
                  <c:v>1/06/2038</c:v>
                </c:pt>
                <c:pt idx="255">
                  <c:v>1/07/2038</c:v>
                </c:pt>
                <c:pt idx="256">
                  <c:v>1/08/2038</c:v>
                </c:pt>
                <c:pt idx="257">
                  <c:v>1/09/2038</c:v>
                </c:pt>
                <c:pt idx="258">
                  <c:v>1/10/2038</c:v>
                </c:pt>
                <c:pt idx="259">
                  <c:v>1/11/2038</c:v>
                </c:pt>
                <c:pt idx="260">
                  <c:v>1/12/2038</c:v>
                </c:pt>
                <c:pt idx="261">
                  <c:v>1/01/2039</c:v>
                </c:pt>
                <c:pt idx="262">
                  <c:v>1/02/2039</c:v>
                </c:pt>
                <c:pt idx="263">
                  <c:v>1/03/2039</c:v>
                </c:pt>
                <c:pt idx="264">
                  <c:v>1/04/2039</c:v>
                </c:pt>
                <c:pt idx="265">
                  <c:v>1/05/2039</c:v>
                </c:pt>
                <c:pt idx="266">
                  <c:v>1/06/2039</c:v>
                </c:pt>
                <c:pt idx="267">
                  <c:v>1/07/2039</c:v>
                </c:pt>
                <c:pt idx="268">
                  <c:v>1/08/2039</c:v>
                </c:pt>
                <c:pt idx="269">
                  <c:v>1/09/2039</c:v>
                </c:pt>
                <c:pt idx="270">
                  <c:v>1/10/2039</c:v>
                </c:pt>
                <c:pt idx="271">
                  <c:v>1/11/2039</c:v>
                </c:pt>
                <c:pt idx="272">
                  <c:v>1/12/2039</c:v>
                </c:pt>
                <c:pt idx="273">
                  <c:v>1/01/2040</c:v>
                </c:pt>
                <c:pt idx="274">
                  <c:v>1/02/2040</c:v>
                </c:pt>
                <c:pt idx="275">
                  <c:v>1/03/2040</c:v>
                </c:pt>
                <c:pt idx="276">
                  <c:v>1/04/2040</c:v>
                </c:pt>
                <c:pt idx="277">
                  <c:v>1/05/2040</c:v>
                </c:pt>
                <c:pt idx="278">
                  <c:v>1/06/2040</c:v>
                </c:pt>
                <c:pt idx="279">
                  <c:v>1/07/2040</c:v>
                </c:pt>
                <c:pt idx="280">
                  <c:v>1/08/2040</c:v>
                </c:pt>
                <c:pt idx="281">
                  <c:v>1/09/2040</c:v>
                </c:pt>
                <c:pt idx="282">
                  <c:v>1/10/2040</c:v>
                </c:pt>
                <c:pt idx="283">
                  <c:v>1/11/2040</c:v>
                </c:pt>
                <c:pt idx="284">
                  <c:v>1/12/2040</c:v>
                </c:pt>
                <c:pt idx="285">
                  <c:v>1/01/2041</c:v>
                </c:pt>
                <c:pt idx="286">
                  <c:v>1/02/2041</c:v>
                </c:pt>
                <c:pt idx="287">
                  <c:v>1/03/2041</c:v>
                </c:pt>
                <c:pt idx="288">
                  <c:v>1/04/2041</c:v>
                </c:pt>
                <c:pt idx="289">
                  <c:v>1/05/2041</c:v>
                </c:pt>
                <c:pt idx="290">
                  <c:v>1/06/2041</c:v>
                </c:pt>
                <c:pt idx="291">
                  <c:v>1/07/2041</c:v>
                </c:pt>
                <c:pt idx="292">
                  <c:v>1/08/2041</c:v>
                </c:pt>
                <c:pt idx="293">
                  <c:v>1/09/2041</c:v>
                </c:pt>
                <c:pt idx="294">
                  <c:v>1/10/2041</c:v>
                </c:pt>
                <c:pt idx="295">
                  <c:v>1/11/2041</c:v>
                </c:pt>
                <c:pt idx="296">
                  <c:v>1/12/2041</c:v>
                </c:pt>
                <c:pt idx="297">
                  <c:v>1/01/2042</c:v>
                </c:pt>
                <c:pt idx="298">
                  <c:v>1/02/2042</c:v>
                </c:pt>
                <c:pt idx="299">
                  <c:v>1/03/2042</c:v>
                </c:pt>
                <c:pt idx="300">
                  <c:v>1/04/2042</c:v>
                </c:pt>
                <c:pt idx="301">
                  <c:v>1/05/2042</c:v>
                </c:pt>
                <c:pt idx="302">
                  <c:v>1/06/2042</c:v>
                </c:pt>
                <c:pt idx="303">
                  <c:v>1/07/2042</c:v>
                </c:pt>
                <c:pt idx="304">
                  <c:v>1/08/2042</c:v>
                </c:pt>
                <c:pt idx="305">
                  <c:v>1/09/2042</c:v>
                </c:pt>
                <c:pt idx="306">
                  <c:v>1/10/2042</c:v>
                </c:pt>
                <c:pt idx="307">
                  <c:v>1/11/2042</c:v>
                </c:pt>
                <c:pt idx="308">
                  <c:v>1/12/2042</c:v>
                </c:pt>
                <c:pt idx="309">
                  <c:v>1/01/2043</c:v>
                </c:pt>
                <c:pt idx="310">
                  <c:v>1/02/2043</c:v>
                </c:pt>
                <c:pt idx="311">
                  <c:v>1/03/2043</c:v>
                </c:pt>
                <c:pt idx="312">
                  <c:v>1/04/2043</c:v>
                </c:pt>
                <c:pt idx="313">
                  <c:v>1/05/2043</c:v>
                </c:pt>
                <c:pt idx="314">
                  <c:v>1/06/2043</c:v>
                </c:pt>
                <c:pt idx="315">
                  <c:v>1/07/2043</c:v>
                </c:pt>
                <c:pt idx="316">
                  <c:v>1/08/2043</c:v>
                </c:pt>
                <c:pt idx="317">
                  <c:v>1/09/2043</c:v>
                </c:pt>
                <c:pt idx="318">
                  <c:v>1/10/2043</c:v>
                </c:pt>
                <c:pt idx="319">
                  <c:v>1/11/2043</c:v>
                </c:pt>
                <c:pt idx="320">
                  <c:v>1/12/2043</c:v>
                </c:pt>
                <c:pt idx="321">
                  <c:v>1/01/2044</c:v>
                </c:pt>
                <c:pt idx="322">
                  <c:v>1/02/2044</c:v>
                </c:pt>
                <c:pt idx="323">
                  <c:v>1/03/2044</c:v>
                </c:pt>
                <c:pt idx="324">
                  <c:v>1/04/2044</c:v>
                </c:pt>
                <c:pt idx="325">
                  <c:v>1/05/2044</c:v>
                </c:pt>
                <c:pt idx="326">
                  <c:v>1/06/2044</c:v>
                </c:pt>
                <c:pt idx="327">
                  <c:v>1/07/2044</c:v>
                </c:pt>
                <c:pt idx="328">
                  <c:v>1/08/2044</c:v>
                </c:pt>
                <c:pt idx="329">
                  <c:v>1/09/2044</c:v>
                </c:pt>
                <c:pt idx="330">
                  <c:v>1/10/2044</c:v>
                </c:pt>
                <c:pt idx="331">
                  <c:v>1/11/2044</c:v>
                </c:pt>
                <c:pt idx="332">
                  <c:v>1/12/2044</c:v>
                </c:pt>
                <c:pt idx="333">
                  <c:v>1/01/2045</c:v>
                </c:pt>
                <c:pt idx="334">
                  <c:v>1/02/2045</c:v>
                </c:pt>
                <c:pt idx="335">
                  <c:v>1/03/2045</c:v>
                </c:pt>
                <c:pt idx="336">
                  <c:v>1/04/2045</c:v>
                </c:pt>
                <c:pt idx="337">
                  <c:v>1/05/2045</c:v>
                </c:pt>
                <c:pt idx="338">
                  <c:v>1/06/2045</c:v>
                </c:pt>
                <c:pt idx="339">
                  <c:v>1/07/2045</c:v>
                </c:pt>
                <c:pt idx="340">
                  <c:v>1/08/2045</c:v>
                </c:pt>
                <c:pt idx="341">
                  <c:v>1/09/2045</c:v>
                </c:pt>
                <c:pt idx="342">
                  <c:v>1/10/2045</c:v>
                </c:pt>
                <c:pt idx="343">
                  <c:v>1/11/2045</c:v>
                </c:pt>
                <c:pt idx="344">
                  <c:v>1/12/2045</c:v>
                </c:pt>
                <c:pt idx="345">
                  <c:v>1/01/2046</c:v>
                </c:pt>
                <c:pt idx="346">
                  <c:v>1/02/2046</c:v>
                </c:pt>
                <c:pt idx="347">
                  <c:v>1/03/2046</c:v>
                </c:pt>
                <c:pt idx="348">
                  <c:v>1/04/2046</c:v>
                </c:pt>
                <c:pt idx="349">
                  <c:v>1/05/2046</c:v>
                </c:pt>
                <c:pt idx="350">
                  <c:v>1/06/2046</c:v>
                </c:pt>
                <c:pt idx="351">
                  <c:v>1/07/2046</c:v>
                </c:pt>
                <c:pt idx="352">
                  <c:v>1/08/2046</c:v>
                </c:pt>
                <c:pt idx="353">
                  <c:v>1/09/2046</c:v>
                </c:pt>
                <c:pt idx="354">
                  <c:v>1/10/2046</c:v>
                </c:pt>
                <c:pt idx="355">
                  <c:v>1/11/2046</c:v>
                </c:pt>
                <c:pt idx="356">
                  <c:v>1/12/2046</c:v>
                </c:pt>
                <c:pt idx="357">
                  <c:v>1/01/2047</c:v>
                </c:pt>
                <c:pt idx="358">
                  <c:v>1/02/2047</c:v>
                </c:pt>
                <c:pt idx="359">
                  <c:v>1/03/2047</c:v>
                </c:pt>
                <c:pt idx="360">
                  <c:v>1/04/2047</c:v>
                </c:pt>
                <c:pt idx="361">
                  <c:v>1/05/2047</c:v>
                </c:pt>
                <c:pt idx="362">
                  <c:v>1/06/2047</c:v>
                </c:pt>
                <c:pt idx="363">
                  <c:v>1/07/2047</c:v>
                </c:pt>
                <c:pt idx="364">
                  <c:v>1/08/2047</c:v>
                </c:pt>
                <c:pt idx="365">
                  <c:v>1/09/2047</c:v>
                </c:pt>
                <c:pt idx="366">
                  <c:v>1/10/2047</c:v>
                </c:pt>
                <c:pt idx="367">
                  <c:v>1/11/2047</c:v>
                </c:pt>
                <c:pt idx="368">
                  <c:v>1/12/2047</c:v>
                </c:pt>
                <c:pt idx="369">
                  <c:v>1/01/2048</c:v>
                </c:pt>
                <c:pt idx="370">
                  <c:v>1/02/2048</c:v>
                </c:pt>
                <c:pt idx="371">
                  <c:v>1/03/2048</c:v>
                </c:pt>
                <c:pt idx="372">
                  <c:v>1/04/2048</c:v>
                </c:pt>
                <c:pt idx="373">
                  <c:v>1/05/2048</c:v>
                </c:pt>
                <c:pt idx="374">
                  <c:v>1/06/2048</c:v>
                </c:pt>
                <c:pt idx="375">
                  <c:v>1/07/2048</c:v>
                </c:pt>
                <c:pt idx="376">
                  <c:v>1/08/2048</c:v>
                </c:pt>
                <c:pt idx="377">
                  <c:v>1/09/2048</c:v>
                </c:pt>
                <c:pt idx="378">
                  <c:v>1/10/2048</c:v>
                </c:pt>
                <c:pt idx="379">
                  <c:v>1/11/2048</c:v>
                </c:pt>
                <c:pt idx="380">
                  <c:v>1/12/2048</c:v>
                </c:pt>
                <c:pt idx="381">
                  <c:v>1/01/2049</c:v>
                </c:pt>
                <c:pt idx="382">
                  <c:v>1/02/2049</c:v>
                </c:pt>
                <c:pt idx="383">
                  <c:v>1/03/2049</c:v>
                </c:pt>
                <c:pt idx="384">
                  <c:v>1/04/2049</c:v>
                </c:pt>
                <c:pt idx="385">
                  <c:v>1/05/2049</c:v>
                </c:pt>
                <c:pt idx="386">
                  <c:v>1/06/2049</c:v>
                </c:pt>
                <c:pt idx="387">
                  <c:v>1/07/2049</c:v>
                </c:pt>
                <c:pt idx="388">
                  <c:v>1/08/2049</c:v>
                </c:pt>
                <c:pt idx="389">
                  <c:v>1/09/2049</c:v>
                </c:pt>
                <c:pt idx="390">
                  <c:v>1/10/2049</c:v>
                </c:pt>
                <c:pt idx="391">
                  <c:v>1/11/2049</c:v>
                </c:pt>
                <c:pt idx="392">
                  <c:v>1/12/2049</c:v>
                </c:pt>
                <c:pt idx="393">
                  <c:v>1/01/2050</c:v>
                </c:pt>
                <c:pt idx="394">
                  <c:v>1/02/2050</c:v>
                </c:pt>
                <c:pt idx="395">
                  <c:v>1/03/2050</c:v>
                </c:pt>
                <c:pt idx="396">
                  <c:v>1/04/2050</c:v>
                </c:pt>
                <c:pt idx="397">
                  <c:v>1/05/2050</c:v>
                </c:pt>
                <c:pt idx="398">
                  <c:v>1/06/2050</c:v>
                </c:pt>
                <c:pt idx="399">
                  <c:v>1/07/2050</c:v>
                </c:pt>
                <c:pt idx="400">
                  <c:v>1/08/2050</c:v>
                </c:pt>
                <c:pt idx="401">
                  <c:v>1/09/2050</c:v>
                </c:pt>
                <c:pt idx="402">
                  <c:v>1/10/2050</c:v>
                </c:pt>
                <c:pt idx="403">
                  <c:v>1/11/2050</c:v>
                </c:pt>
                <c:pt idx="404">
                  <c:v>1/12/2050</c:v>
                </c:pt>
                <c:pt idx="405">
                  <c:v>1/01/2051</c:v>
                </c:pt>
                <c:pt idx="406">
                  <c:v>1/02/2051</c:v>
                </c:pt>
                <c:pt idx="407">
                  <c:v>1/03/2051</c:v>
                </c:pt>
                <c:pt idx="408">
                  <c:v>1/04/2051</c:v>
                </c:pt>
                <c:pt idx="409">
                  <c:v>1/05/2051</c:v>
                </c:pt>
                <c:pt idx="410">
                  <c:v>1/06/2051</c:v>
                </c:pt>
                <c:pt idx="411">
                  <c:v>1/07/2051</c:v>
                </c:pt>
                <c:pt idx="412">
                  <c:v>1/08/2051</c:v>
                </c:pt>
                <c:pt idx="413">
                  <c:v>1/09/2051</c:v>
                </c:pt>
                <c:pt idx="414">
                  <c:v>1/10/2051</c:v>
                </c:pt>
                <c:pt idx="415">
                  <c:v>1/11/2051</c:v>
                </c:pt>
                <c:pt idx="416">
                  <c:v>1/12/2051</c:v>
                </c:pt>
                <c:pt idx="417">
                  <c:v>1/01/2052</c:v>
                </c:pt>
                <c:pt idx="418">
                  <c:v>1/02/2052</c:v>
                </c:pt>
                <c:pt idx="419">
                  <c:v>1/03/2052</c:v>
                </c:pt>
                <c:pt idx="420">
                  <c:v>1/04/2052</c:v>
                </c:pt>
                <c:pt idx="421">
                  <c:v>1/05/2052</c:v>
                </c:pt>
                <c:pt idx="422">
                  <c:v>1/06/2052</c:v>
                </c:pt>
                <c:pt idx="423">
                  <c:v>1/07/2052</c:v>
                </c:pt>
                <c:pt idx="424">
                  <c:v>1/08/2052</c:v>
                </c:pt>
                <c:pt idx="425">
                  <c:v>1/09/2052</c:v>
                </c:pt>
                <c:pt idx="426">
                  <c:v>1/10/2052</c:v>
                </c:pt>
                <c:pt idx="427">
                  <c:v>1/11/2052</c:v>
                </c:pt>
                <c:pt idx="428">
                  <c:v>1/12/2052</c:v>
                </c:pt>
                <c:pt idx="429">
                  <c:v>1/01/2053</c:v>
                </c:pt>
                <c:pt idx="430">
                  <c:v>1/02/2053</c:v>
                </c:pt>
                <c:pt idx="431">
                  <c:v>1/03/2053</c:v>
                </c:pt>
                <c:pt idx="432">
                  <c:v>1/04/2053</c:v>
                </c:pt>
                <c:pt idx="433">
                  <c:v>1/05/2053</c:v>
                </c:pt>
                <c:pt idx="434">
                  <c:v>1/06/2053</c:v>
                </c:pt>
                <c:pt idx="435">
                  <c:v>1/07/2053</c:v>
                </c:pt>
                <c:pt idx="436">
                  <c:v>1/08/2053</c:v>
                </c:pt>
                <c:pt idx="437">
                  <c:v>1/09/2053</c:v>
                </c:pt>
                <c:pt idx="438">
                  <c:v>1/10/2053</c:v>
                </c:pt>
                <c:pt idx="439">
                  <c:v>1/11/2053</c:v>
                </c:pt>
                <c:pt idx="440">
                  <c:v>1/12/2053</c:v>
                </c:pt>
                <c:pt idx="441">
                  <c:v>1/01/2054</c:v>
                </c:pt>
                <c:pt idx="442">
                  <c:v>1/02/2054</c:v>
                </c:pt>
                <c:pt idx="443">
                  <c:v>1/03/2054</c:v>
                </c:pt>
                <c:pt idx="444">
                  <c:v>1/04/2054</c:v>
                </c:pt>
                <c:pt idx="445">
                  <c:v>1/05/2054</c:v>
                </c:pt>
                <c:pt idx="446">
                  <c:v>1/06/2054</c:v>
                </c:pt>
                <c:pt idx="447">
                  <c:v>1/07/2054</c:v>
                </c:pt>
                <c:pt idx="448">
                  <c:v>1/08/2054</c:v>
                </c:pt>
                <c:pt idx="449">
                  <c:v>1/09/2054</c:v>
                </c:pt>
                <c:pt idx="450">
                  <c:v>1/10/2054</c:v>
                </c:pt>
                <c:pt idx="451">
                  <c:v>1/11/2054</c:v>
                </c:pt>
                <c:pt idx="452">
                  <c:v>1/12/2054</c:v>
                </c:pt>
                <c:pt idx="453">
                  <c:v>1/01/2055</c:v>
                </c:pt>
                <c:pt idx="454">
                  <c:v>1/02/2055</c:v>
                </c:pt>
                <c:pt idx="455">
                  <c:v>1/03/2055</c:v>
                </c:pt>
                <c:pt idx="456">
                  <c:v>1/04/2055</c:v>
                </c:pt>
                <c:pt idx="457">
                  <c:v>1/05/2055</c:v>
                </c:pt>
                <c:pt idx="458">
                  <c:v>1/06/2055</c:v>
                </c:pt>
                <c:pt idx="459">
                  <c:v>1/07/2055</c:v>
                </c:pt>
                <c:pt idx="460">
                  <c:v>1/08/2055</c:v>
                </c:pt>
                <c:pt idx="461">
                  <c:v>1/09/2055</c:v>
                </c:pt>
                <c:pt idx="462">
                  <c:v>1/10/2055</c:v>
                </c:pt>
                <c:pt idx="463">
                  <c:v>1/11/2055</c:v>
                </c:pt>
                <c:pt idx="464">
                  <c:v>1/12/2055</c:v>
                </c:pt>
                <c:pt idx="465">
                  <c:v>1/01/2056</c:v>
                </c:pt>
                <c:pt idx="466">
                  <c:v>1/02/2056</c:v>
                </c:pt>
                <c:pt idx="467">
                  <c:v>1/03/2056</c:v>
                </c:pt>
                <c:pt idx="468">
                  <c:v>1/04/2056</c:v>
                </c:pt>
                <c:pt idx="469">
                  <c:v>1/05/2056</c:v>
                </c:pt>
                <c:pt idx="470">
                  <c:v>1/06/2056</c:v>
                </c:pt>
                <c:pt idx="471">
                  <c:v>1/07/2056</c:v>
                </c:pt>
                <c:pt idx="472">
                  <c:v>1/08/2056</c:v>
                </c:pt>
                <c:pt idx="473">
                  <c:v>1/09/2056</c:v>
                </c:pt>
                <c:pt idx="474">
                  <c:v>1/10/2056</c:v>
                </c:pt>
                <c:pt idx="475">
                  <c:v>1/11/2056</c:v>
                </c:pt>
                <c:pt idx="476">
                  <c:v>1/12/2056</c:v>
                </c:pt>
                <c:pt idx="477">
                  <c:v>1/01/2057</c:v>
                </c:pt>
                <c:pt idx="478">
                  <c:v>1/02/2057</c:v>
                </c:pt>
                <c:pt idx="479">
                  <c:v>1/03/2057</c:v>
                </c:pt>
                <c:pt idx="480">
                  <c:v>1/04/2057</c:v>
                </c:pt>
                <c:pt idx="481">
                  <c:v>1/05/2057</c:v>
                </c:pt>
                <c:pt idx="482">
                  <c:v>1/06/2057</c:v>
                </c:pt>
                <c:pt idx="483">
                  <c:v>1/07/2057</c:v>
                </c:pt>
                <c:pt idx="484">
                  <c:v>1/08/2057</c:v>
                </c:pt>
                <c:pt idx="485">
                  <c:v>1/09/2057</c:v>
                </c:pt>
                <c:pt idx="486">
                  <c:v>1/10/2057</c:v>
                </c:pt>
                <c:pt idx="487">
                  <c:v>1/11/2057</c:v>
                </c:pt>
                <c:pt idx="488">
                  <c:v>1/12/2057</c:v>
                </c:pt>
                <c:pt idx="489">
                  <c:v>1/01/2058</c:v>
                </c:pt>
                <c:pt idx="490">
                  <c:v>1/02/2058</c:v>
                </c:pt>
                <c:pt idx="491">
                  <c:v>1/03/2058</c:v>
                </c:pt>
                <c:pt idx="492">
                  <c:v>1/04/2058</c:v>
                </c:pt>
                <c:pt idx="493">
                  <c:v>1/05/2058</c:v>
                </c:pt>
                <c:pt idx="494">
                  <c:v>1/06/2058</c:v>
                </c:pt>
                <c:pt idx="495">
                  <c:v>1/07/2058</c:v>
                </c:pt>
                <c:pt idx="496">
                  <c:v>1/08/2058</c:v>
                </c:pt>
                <c:pt idx="497">
                  <c:v>1/09/2058</c:v>
                </c:pt>
                <c:pt idx="498">
                  <c:v>1/10/2058</c:v>
                </c:pt>
                <c:pt idx="499">
                  <c:v>1/11/2058</c:v>
                </c:pt>
                <c:pt idx="500">
                  <c:v>1/12/2058</c:v>
                </c:pt>
                <c:pt idx="501">
                  <c:v>1/01/2059</c:v>
                </c:pt>
                <c:pt idx="502">
                  <c:v>1/02/2059</c:v>
                </c:pt>
                <c:pt idx="503">
                  <c:v>1/03/2059</c:v>
                </c:pt>
                <c:pt idx="504">
                  <c:v>1/04/2059</c:v>
                </c:pt>
                <c:pt idx="505">
                  <c:v>1/05/2059</c:v>
                </c:pt>
                <c:pt idx="506">
                  <c:v>1/06/2059</c:v>
                </c:pt>
                <c:pt idx="507">
                  <c:v>1/07/2059</c:v>
                </c:pt>
                <c:pt idx="508">
                  <c:v>1/08/2059</c:v>
                </c:pt>
                <c:pt idx="509">
                  <c:v>1/09/2059</c:v>
                </c:pt>
                <c:pt idx="510">
                  <c:v>1/10/2059</c:v>
                </c:pt>
                <c:pt idx="511">
                  <c:v>1/11/2059</c:v>
                </c:pt>
                <c:pt idx="512">
                  <c:v>1/12/2059</c:v>
                </c:pt>
                <c:pt idx="513">
                  <c:v>1/01/2060</c:v>
                </c:pt>
                <c:pt idx="514">
                  <c:v>1/02/2060</c:v>
                </c:pt>
                <c:pt idx="515">
                  <c:v>1/03/2060</c:v>
                </c:pt>
                <c:pt idx="516">
                  <c:v>1/04/2060</c:v>
                </c:pt>
                <c:pt idx="517">
                  <c:v>1/05/2060</c:v>
                </c:pt>
                <c:pt idx="518">
                  <c:v>1/06/2060</c:v>
                </c:pt>
                <c:pt idx="519">
                  <c:v>1/07/2060</c:v>
                </c:pt>
                <c:pt idx="520">
                  <c:v>1/08/2060</c:v>
                </c:pt>
                <c:pt idx="521">
                  <c:v>1/09/2060</c:v>
                </c:pt>
                <c:pt idx="522">
                  <c:v>1/10/2060</c:v>
                </c:pt>
                <c:pt idx="523">
                  <c:v>1/11/2060</c:v>
                </c:pt>
                <c:pt idx="524">
                  <c:v>1/12/2060</c:v>
                </c:pt>
                <c:pt idx="525">
                  <c:v>1/01/2061</c:v>
                </c:pt>
                <c:pt idx="526">
                  <c:v>1/02/2061</c:v>
                </c:pt>
                <c:pt idx="527">
                  <c:v>1/03/2061</c:v>
                </c:pt>
                <c:pt idx="528">
                  <c:v>1/04/2061</c:v>
                </c:pt>
                <c:pt idx="529">
                  <c:v>1/05/2061</c:v>
                </c:pt>
                <c:pt idx="530">
                  <c:v>1/06/2061</c:v>
                </c:pt>
                <c:pt idx="531">
                  <c:v>1/07/2061</c:v>
                </c:pt>
                <c:pt idx="532">
                  <c:v>1/08/2061</c:v>
                </c:pt>
                <c:pt idx="533">
                  <c:v>1/09/2061</c:v>
                </c:pt>
                <c:pt idx="534">
                  <c:v>1/10/2061</c:v>
                </c:pt>
                <c:pt idx="535">
                  <c:v>1/11/2061</c:v>
                </c:pt>
                <c:pt idx="536">
                  <c:v>1/12/2061</c:v>
                </c:pt>
                <c:pt idx="537">
                  <c:v>1/01/2062</c:v>
                </c:pt>
                <c:pt idx="538">
                  <c:v>1/02/2062</c:v>
                </c:pt>
                <c:pt idx="539">
                  <c:v>1/03/2062</c:v>
                </c:pt>
                <c:pt idx="540">
                  <c:v>1/04/2062</c:v>
                </c:pt>
                <c:pt idx="541">
                  <c:v>1/05/2062</c:v>
                </c:pt>
                <c:pt idx="542">
                  <c:v>1/06/2062</c:v>
                </c:pt>
                <c:pt idx="543">
                  <c:v>1/07/2062</c:v>
                </c:pt>
                <c:pt idx="544">
                  <c:v>1/08/2062</c:v>
                </c:pt>
                <c:pt idx="545">
                  <c:v>1/09/2062</c:v>
                </c:pt>
                <c:pt idx="546">
                  <c:v>1/10/2062</c:v>
                </c:pt>
                <c:pt idx="547">
                  <c:v>1/11/2062</c:v>
                </c:pt>
                <c:pt idx="548">
                  <c:v>1/12/2062</c:v>
                </c:pt>
                <c:pt idx="549">
                  <c:v>1/01/2063</c:v>
                </c:pt>
                <c:pt idx="550">
                  <c:v>1/02/2063</c:v>
                </c:pt>
                <c:pt idx="551">
                  <c:v>1/03/2063</c:v>
                </c:pt>
                <c:pt idx="552">
                  <c:v>1/04/2063</c:v>
                </c:pt>
                <c:pt idx="553">
                  <c:v>1/05/2063</c:v>
                </c:pt>
                <c:pt idx="554">
                  <c:v>1/06/2063</c:v>
                </c:pt>
                <c:pt idx="555">
                  <c:v>1/07/2063</c:v>
                </c:pt>
                <c:pt idx="556">
                  <c:v>1/08/2063</c:v>
                </c:pt>
                <c:pt idx="557">
                  <c:v>1/09/2063</c:v>
                </c:pt>
                <c:pt idx="558">
                  <c:v>1/10/2063</c:v>
                </c:pt>
                <c:pt idx="559">
                  <c:v>1/11/2063</c:v>
                </c:pt>
                <c:pt idx="560">
                  <c:v>1/12/2063</c:v>
                </c:pt>
                <c:pt idx="561">
                  <c:v>1/01/2064</c:v>
                </c:pt>
                <c:pt idx="562">
                  <c:v>1/02/2064</c:v>
                </c:pt>
              </c:strCache>
            </c:strRef>
          </c:cat>
          <c:val>
            <c:numRef>
              <c:f>_Hidden29!$B$2:$B$564</c:f>
              <c:numCache>
                <c:ptCount val="563"/>
                <c:pt idx="0">
                  <c:v>1338387893.585858</c:v>
                </c:pt>
                <c:pt idx="1">
                  <c:v>1331274236.585807</c:v>
                </c:pt>
                <c:pt idx="2">
                  <c:v>1324199274.599981</c:v>
                </c:pt>
                <c:pt idx="3">
                  <c:v>1317120705.617835</c:v>
                </c:pt>
                <c:pt idx="4">
                  <c:v>1309874707.190188</c:v>
                </c:pt>
                <c:pt idx="5">
                  <c:v>1302990679.913021</c:v>
                </c:pt>
                <c:pt idx="6">
                  <c:v>1295699281.628382</c:v>
                </c:pt>
                <c:pt idx="7">
                  <c:v>1288457246.592449</c:v>
                </c:pt>
                <c:pt idx="8">
                  <c:v>1281134480.278135</c:v>
                </c:pt>
                <c:pt idx="9">
                  <c:v>1273873268.902158</c:v>
                </c:pt>
                <c:pt idx="10">
                  <c:v>1266616854.08374</c:v>
                </c:pt>
                <c:pt idx="11">
                  <c:v>1259016066.251742</c:v>
                </c:pt>
                <c:pt idx="12">
                  <c:v>1251641655.359522</c:v>
                </c:pt>
                <c:pt idx="13">
                  <c:v>1243911738.546811</c:v>
                </c:pt>
                <c:pt idx="14">
                  <c:v>1236680727.959572</c:v>
                </c:pt>
                <c:pt idx="15">
                  <c:v>1228940940.997828</c:v>
                </c:pt>
                <c:pt idx="16">
                  <c:v>1221428727.417241</c:v>
                </c:pt>
                <c:pt idx="17">
                  <c:v>1213794169.475465</c:v>
                </c:pt>
                <c:pt idx="18">
                  <c:v>1206352902.962518</c:v>
                </c:pt>
                <c:pt idx="19">
                  <c:v>1198828974.667163</c:v>
                </c:pt>
                <c:pt idx="20">
                  <c:v>1191246990.005365</c:v>
                </c:pt>
                <c:pt idx="21">
                  <c:v>1183778057.660884</c:v>
                </c:pt>
                <c:pt idx="22">
                  <c:v>1176298179.634224</c:v>
                </c:pt>
                <c:pt idx="23">
                  <c:v>1168698746.332195</c:v>
                </c:pt>
                <c:pt idx="24">
                  <c:v>1161198558.319861</c:v>
                </c:pt>
                <c:pt idx="25">
                  <c:v>1153689648.173662</c:v>
                </c:pt>
                <c:pt idx="26">
                  <c:v>1146031586.274699</c:v>
                </c:pt>
                <c:pt idx="27">
                  <c:v>1138464834.43901</c:v>
                </c:pt>
                <c:pt idx="28">
                  <c:v>1130177333.366858</c:v>
                </c:pt>
                <c:pt idx="29">
                  <c:v>1122727996.21684</c:v>
                </c:pt>
                <c:pt idx="30">
                  <c:v>1115021364.810504</c:v>
                </c:pt>
                <c:pt idx="31">
                  <c:v>1107454334.861106</c:v>
                </c:pt>
                <c:pt idx="32">
                  <c:v>1099549687.313531</c:v>
                </c:pt>
                <c:pt idx="33">
                  <c:v>1091762555.234689</c:v>
                </c:pt>
                <c:pt idx="34">
                  <c:v>1083824596.714188</c:v>
                </c:pt>
                <c:pt idx="35">
                  <c:v>1076190330.330606</c:v>
                </c:pt>
                <c:pt idx="36">
                  <c:v>1068123047.152624</c:v>
                </c:pt>
                <c:pt idx="37">
                  <c:v>1060505371.06549</c:v>
                </c:pt>
                <c:pt idx="38">
                  <c:v>1052156155.893012</c:v>
                </c:pt>
                <c:pt idx="39">
                  <c:v>1043702917.865714</c:v>
                </c:pt>
                <c:pt idx="40">
                  <c:v>1035728231.709867</c:v>
                </c:pt>
                <c:pt idx="41">
                  <c:v>1027573374.446148</c:v>
                </c:pt>
                <c:pt idx="42">
                  <c:v>1018121205.54665</c:v>
                </c:pt>
                <c:pt idx="43">
                  <c:v>1010375617.574105</c:v>
                </c:pt>
                <c:pt idx="44">
                  <c:v>1002579376.742018</c:v>
                </c:pt>
                <c:pt idx="45">
                  <c:v>994020562.698694</c:v>
                </c:pt>
                <c:pt idx="46">
                  <c:v>985740682.304319</c:v>
                </c:pt>
                <c:pt idx="47">
                  <c:v>978043827.041907</c:v>
                </c:pt>
                <c:pt idx="48">
                  <c:v>969573493.719966</c:v>
                </c:pt>
                <c:pt idx="49">
                  <c:v>961826486.453772</c:v>
                </c:pt>
                <c:pt idx="50">
                  <c:v>954095594.944669</c:v>
                </c:pt>
                <c:pt idx="51">
                  <c:v>945770845.870342</c:v>
                </c:pt>
                <c:pt idx="52">
                  <c:v>937945169.300034</c:v>
                </c:pt>
                <c:pt idx="53">
                  <c:v>929928704.149869</c:v>
                </c:pt>
                <c:pt idx="54">
                  <c:v>921980361.622717</c:v>
                </c:pt>
                <c:pt idx="55">
                  <c:v>914253676.129123</c:v>
                </c:pt>
                <c:pt idx="56">
                  <c:v>906536241.017055</c:v>
                </c:pt>
                <c:pt idx="57">
                  <c:v>898816943.948925</c:v>
                </c:pt>
                <c:pt idx="58">
                  <c:v>891021949.08308</c:v>
                </c:pt>
                <c:pt idx="59">
                  <c:v>883288333.040763</c:v>
                </c:pt>
                <c:pt idx="60">
                  <c:v>875546454.395482</c:v>
                </c:pt>
                <c:pt idx="61">
                  <c:v>867701854.069359</c:v>
                </c:pt>
                <c:pt idx="62">
                  <c:v>859851643.906082</c:v>
                </c:pt>
                <c:pt idx="63">
                  <c:v>851855843.21524</c:v>
                </c:pt>
                <c:pt idx="64">
                  <c:v>844060446.337653</c:v>
                </c:pt>
                <c:pt idx="65">
                  <c:v>836303831.543106</c:v>
                </c:pt>
                <c:pt idx="66">
                  <c:v>827922558.119126</c:v>
                </c:pt>
                <c:pt idx="67">
                  <c:v>820045264.551168</c:v>
                </c:pt>
                <c:pt idx="68">
                  <c:v>812284672.272187</c:v>
                </c:pt>
                <c:pt idx="69">
                  <c:v>804523055.961563</c:v>
                </c:pt>
                <c:pt idx="70">
                  <c:v>796761354.945089</c:v>
                </c:pt>
                <c:pt idx="71">
                  <c:v>788993815.791514</c:v>
                </c:pt>
                <c:pt idx="72">
                  <c:v>781228492.470885</c:v>
                </c:pt>
                <c:pt idx="73">
                  <c:v>773343659.3119</c:v>
                </c:pt>
                <c:pt idx="74">
                  <c:v>765572435.716795</c:v>
                </c:pt>
                <c:pt idx="75">
                  <c:v>757838924.436318</c:v>
                </c:pt>
                <c:pt idx="76">
                  <c:v>750004996.110445</c:v>
                </c:pt>
                <c:pt idx="77">
                  <c:v>742141598.589125</c:v>
                </c:pt>
                <c:pt idx="78">
                  <c:v>734422773.755687</c:v>
                </c:pt>
                <c:pt idx="79">
                  <c:v>726557923.106602</c:v>
                </c:pt>
                <c:pt idx="80">
                  <c:v>718861439.455527</c:v>
                </c:pt>
                <c:pt idx="81">
                  <c:v>710793641.813481</c:v>
                </c:pt>
                <c:pt idx="82">
                  <c:v>703004621.675813</c:v>
                </c:pt>
                <c:pt idx="83">
                  <c:v>695323643.146643</c:v>
                </c:pt>
                <c:pt idx="84">
                  <c:v>687643393.714336</c:v>
                </c:pt>
                <c:pt idx="85">
                  <c:v>679971856.427625</c:v>
                </c:pt>
                <c:pt idx="86">
                  <c:v>672311032.112821</c:v>
                </c:pt>
                <c:pt idx="87">
                  <c:v>664411795.971973</c:v>
                </c:pt>
                <c:pt idx="88">
                  <c:v>656673608.807941</c:v>
                </c:pt>
                <c:pt idx="89">
                  <c:v>648599876.884322</c:v>
                </c:pt>
                <c:pt idx="90">
                  <c:v>640983757.572824</c:v>
                </c:pt>
                <c:pt idx="91">
                  <c:v>633012341.709416</c:v>
                </c:pt>
                <c:pt idx="92">
                  <c:v>625475140.647148</c:v>
                </c:pt>
                <c:pt idx="93">
                  <c:v>618057134.025901</c:v>
                </c:pt>
                <c:pt idx="94">
                  <c:v>610753109.631484</c:v>
                </c:pt>
                <c:pt idx="95">
                  <c:v>603556968.637244</c:v>
                </c:pt>
                <c:pt idx="96">
                  <c:v>596427005.636623</c:v>
                </c:pt>
                <c:pt idx="97">
                  <c:v>589551337.43716</c:v>
                </c:pt>
                <c:pt idx="98">
                  <c:v>582509142.739541</c:v>
                </c:pt>
                <c:pt idx="99">
                  <c:v>575716151.93751</c:v>
                </c:pt>
                <c:pt idx="100">
                  <c:v>569192239.715202</c:v>
                </c:pt>
                <c:pt idx="101">
                  <c:v>562617023.427228</c:v>
                </c:pt>
                <c:pt idx="102">
                  <c:v>556723494.489055</c:v>
                </c:pt>
                <c:pt idx="103">
                  <c:v>550884815.812543</c:v>
                </c:pt>
                <c:pt idx="104">
                  <c:v>544973710.075912</c:v>
                </c:pt>
                <c:pt idx="105">
                  <c:v>539199436.257982</c:v>
                </c:pt>
                <c:pt idx="106">
                  <c:v>533585957.358628</c:v>
                </c:pt>
                <c:pt idx="107">
                  <c:v>527741309.693604</c:v>
                </c:pt>
                <c:pt idx="108">
                  <c:v>522330694.38485</c:v>
                </c:pt>
                <c:pt idx="109">
                  <c:v>516943575.404483</c:v>
                </c:pt>
                <c:pt idx="110">
                  <c:v>511472158.30338</c:v>
                </c:pt>
                <c:pt idx="111">
                  <c:v>505871816.560122</c:v>
                </c:pt>
                <c:pt idx="112">
                  <c:v>500451066.120953</c:v>
                </c:pt>
                <c:pt idx="113">
                  <c:v>495120654.293697</c:v>
                </c:pt>
                <c:pt idx="114">
                  <c:v>489663956.452211</c:v>
                </c:pt>
                <c:pt idx="115">
                  <c:v>484211968.265289</c:v>
                </c:pt>
                <c:pt idx="116">
                  <c:v>478845856.902844</c:v>
                </c:pt>
                <c:pt idx="117">
                  <c:v>473542521.590902</c:v>
                </c:pt>
                <c:pt idx="118">
                  <c:v>468239140.195116</c:v>
                </c:pt>
                <c:pt idx="119">
                  <c:v>462889463.868825</c:v>
                </c:pt>
                <c:pt idx="120">
                  <c:v>457611996.732964</c:v>
                </c:pt>
                <c:pt idx="121">
                  <c:v>452340567.749765</c:v>
                </c:pt>
                <c:pt idx="122">
                  <c:v>447078501.827241</c:v>
                </c:pt>
                <c:pt idx="123">
                  <c:v>441838054.408915</c:v>
                </c:pt>
                <c:pt idx="124">
                  <c:v>436622269.789775</c:v>
                </c:pt>
                <c:pt idx="125">
                  <c:v>431431433.891811</c:v>
                </c:pt>
                <c:pt idx="126">
                  <c:v>426276096.549324</c:v>
                </c:pt>
                <c:pt idx="127">
                  <c:v>421137164.30182</c:v>
                </c:pt>
                <c:pt idx="128">
                  <c:v>416018860.824991</c:v>
                </c:pt>
                <c:pt idx="129">
                  <c:v>410778363.598957</c:v>
                </c:pt>
                <c:pt idx="130">
                  <c:v>405708767.949457</c:v>
                </c:pt>
                <c:pt idx="131">
                  <c:v>400673852.086327</c:v>
                </c:pt>
                <c:pt idx="132">
                  <c:v>395692945.768189</c:v>
                </c:pt>
                <c:pt idx="133">
                  <c:v>390776127.946376</c:v>
                </c:pt>
                <c:pt idx="134">
                  <c:v>385917722.951518</c:v>
                </c:pt>
                <c:pt idx="135">
                  <c:v>380885657.046653</c:v>
                </c:pt>
                <c:pt idx="136">
                  <c:v>376183384.977562</c:v>
                </c:pt>
                <c:pt idx="137">
                  <c:v>371153308.72568</c:v>
                </c:pt>
                <c:pt idx="138">
                  <c:v>366631504.32305</c:v>
                </c:pt>
                <c:pt idx="139">
                  <c:v>362150968.764068</c:v>
                </c:pt>
                <c:pt idx="140">
                  <c:v>357487581.128311</c:v>
                </c:pt>
                <c:pt idx="141">
                  <c:v>353071791.742276</c:v>
                </c:pt>
                <c:pt idx="142">
                  <c:v>348676884.16343</c:v>
                </c:pt>
                <c:pt idx="143">
                  <c:v>344295642.250821</c:v>
                </c:pt>
                <c:pt idx="144">
                  <c:v>339922715.950273</c:v>
                </c:pt>
                <c:pt idx="145">
                  <c:v>335554391.548634</c:v>
                </c:pt>
                <c:pt idx="146">
                  <c:v>331195238.611327</c:v>
                </c:pt>
                <c:pt idx="147">
                  <c:v>326840690.640244</c:v>
                </c:pt>
                <c:pt idx="148">
                  <c:v>322487334.40147</c:v>
                </c:pt>
                <c:pt idx="149">
                  <c:v>318148155.437789</c:v>
                </c:pt>
                <c:pt idx="150">
                  <c:v>313818422.807844</c:v>
                </c:pt>
                <c:pt idx="151">
                  <c:v>309496287.019809</c:v>
                </c:pt>
                <c:pt idx="152">
                  <c:v>304700265.300493</c:v>
                </c:pt>
                <c:pt idx="153">
                  <c:v>300414762.3826</c:v>
                </c:pt>
                <c:pt idx="154">
                  <c:v>295891468.023375</c:v>
                </c:pt>
                <c:pt idx="155">
                  <c:v>291649679.821219</c:v>
                </c:pt>
                <c:pt idx="156">
                  <c:v>287452585.042841</c:v>
                </c:pt>
                <c:pt idx="157">
                  <c:v>283001320.167568</c:v>
                </c:pt>
                <c:pt idx="158">
                  <c:v>278815193.75799</c:v>
                </c:pt>
                <c:pt idx="159">
                  <c:v>274900095.219842</c:v>
                </c:pt>
                <c:pt idx="160">
                  <c:v>271094899.212407</c:v>
                </c:pt>
                <c:pt idx="161">
                  <c:v>267411726.60286</c:v>
                </c:pt>
                <c:pt idx="162">
                  <c:v>263742610.69688</c:v>
                </c:pt>
                <c:pt idx="163">
                  <c:v>260264020.795889</c:v>
                </c:pt>
                <c:pt idx="164">
                  <c:v>256811274.833993</c:v>
                </c:pt>
                <c:pt idx="165">
                  <c:v>253385608.933565</c:v>
                </c:pt>
                <c:pt idx="166">
                  <c:v>249972094.771736</c:v>
                </c:pt>
                <c:pt idx="167">
                  <c:v>246581541.817785</c:v>
                </c:pt>
                <c:pt idx="168">
                  <c:v>243195297.829375</c:v>
                </c:pt>
                <c:pt idx="169">
                  <c:v>239577729.04158</c:v>
                </c:pt>
                <c:pt idx="170">
                  <c:v>236204576.518014</c:v>
                </c:pt>
                <c:pt idx="171">
                  <c:v>232845180.439623</c:v>
                </c:pt>
                <c:pt idx="172">
                  <c:v>229381494.111571</c:v>
                </c:pt>
                <c:pt idx="173">
                  <c:v>226031994.411851</c:v>
                </c:pt>
                <c:pt idx="174">
                  <c:v>222692216.487354</c:v>
                </c:pt>
                <c:pt idx="175">
                  <c:v>219357909.022638</c:v>
                </c:pt>
                <c:pt idx="176">
                  <c:v>216021175.513252</c:v>
                </c:pt>
                <c:pt idx="177">
                  <c:v>212658268.689258</c:v>
                </c:pt>
                <c:pt idx="178">
                  <c:v>209332160.371024</c:v>
                </c:pt>
                <c:pt idx="179">
                  <c:v>206001657.430521</c:v>
                </c:pt>
                <c:pt idx="180">
                  <c:v>202674895.739888</c:v>
                </c:pt>
                <c:pt idx="181">
                  <c:v>199346146.817229</c:v>
                </c:pt>
                <c:pt idx="182">
                  <c:v>195845731.320433</c:v>
                </c:pt>
                <c:pt idx="183">
                  <c:v>192524675.625287</c:v>
                </c:pt>
                <c:pt idx="184">
                  <c:v>189217328.281324</c:v>
                </c:pt>
                <c:pt idx="185">
                  <c:v>185923836.758421</c:v>
                </c:pt>
                <c:pt idx="186">
                  <c:v>182644889.842985</c:v>
                </c:pt>
                <c:pt idx="187">
                  <c:v>179376228.665545</c:v>
                </c:pt>
                <c:pt idx="188">
                  <c:v>176114146.914494</c:v>
                </c:pt>
                <c:pt idx="189">
                  <c:v>172861530.626008</c:v>
                </c:pt>
                <c:pt idx="190">
                  <c:v>169616427.412748</c:v>
                </c:pt>
                <c:pt idx="191">
                  <c:v>166393811.544995</c:v>
                </c:pt>
                <c:pt idx="192">
                  <c:v>163189692.121181</c:v>
                </c:pt>
                <c:pt idx="193">
                  <c:v>160022042.486824</c:v>
                </c:pt>
                <c:pt idx="194">
                  <c:v>156897791.974613</c:v>
                </c:pt>
                <c:pt idx="195">
                  <c:v>153842738.31702</c:v>
                </c:pt>
                <c:pt idx="196">
                  <c:v>150864031.442275</c:v>
                </c:pt>
                <c:pt idx="197">
                  <c:v>147942531.625199</c:v>
                </c:pt>
                <c:pt idx="198">
                  <c:v>145091896.788389</c:v>
                </c:pt>
                <c:pt idx="199">
                  <c:v>142263129.886652</c:v>
                </c:pt>
                <c:pt idx="200">
                  <c:v>139287818.67584</c:v>
                </c:pt>
                <c:pt idx="201">
                  <c:v>136472148.000294</c:v>
                </c:pt>
                <c:pt idx="202">
                  <c:v>133667604.260775</c:v>
                </c:pt>
                <c:pt idx="203">
                  <c:v>130861956.843557</c:v>
                </c:pt>
                <c:pt idx="204">
                  <c:v>128067234.985795</c:v>
                </c:pt>
                <c:pt idx="205">
                  <c:v>125287481.847232</c:v>
                </c:pt>
                <c:pt idx="206">
                  <c:v>122519911.610374</c:v>
                </c:pt>
                <c:pt idx="207">
                  <c:v>119769285.688052</c:v>
                </c:pt>
                <c:pt idx="208">
                  <c:v>117032600.02143</c:v>
                </c:pt>
                <c:pt idx="209">
                  <c:v>114303894.803258</c:v>
                </c:pt>
                <c:pt idx="210">
                  <c:v>111591665.417989</c:v>
                </c:pt>
                <c:pt idx="211">
                  <c:v>108918970.445995</c:v>
                </c:pt>
                <c:pt idx="212">
                  <c:v>106269519.101792</c:v>
                </c:pt>
                <c:pt idx="213">
                  <c:v>103669861.961718</c:v>
                </c:pt>
                <c:pt idx="214">
                  <c:v>101081726.386576</c:v>
                </c:pt>
                <c:pt idx="215">
                  <c:v>98505348.66805</c:v>
                </c:pt>
                <c:pt idx="216">
                  <c:v>95974768.370703</c:v>
                </c:pt>
                <c:pt idx="217">
                  <c:v>93519508.941655</c:v>
                </c:pt>
                <c:pt idx="218">
                  <c:v>91149226.043018</c:v>
                </c:pt>
                <c:pt idx="219">
                  <c:v>88969649.911813</c:v>
                </c:pt>
                <c:pt idx="220">
                  <c:v>86954990.272426</c:v>
                </c:pt>
                <c:pt idx="221">
                  <c:v>85077838.800188</c:v>
                </c:pt>
                <c:pt idx="222">
                  <c:v>83370316.446479</c:v>
                </c:pt>
                <c:pt idx="223">
                  <c:v>81750783.209095</c:v>
                </c:pt>
                <c:pt idx="224">
                  <c:v>80164159.710829</c:v>
                </c:pt>
                <c:pt idx="225">
                  <c:v>78585062.809327</c:v>
                </c:pt>
                <c:pt idx="226">
                  <c:v>77016375.369219</c:v>
                </c:pt>
                <c:pt idx="227">
                  <c:v>75451844.421106</c:v>
                </c:pt>
                <c:pt idx="228">
                  <c:v>73893831.354135</c:v>
                </c:pt>
                <c:pt idx="229">
                  <c:v>72340616.869972</c:v>
                </c:pt>
                <c:pt idx="230">
                  <c:v>70798302.900197</c:v>
                </c:pt>
                <c:pt idx="231">
                  <c:v>69260284.954017</c:v>
                </c:pt>
                <c:pt idx="232">
                  <c:v>67734044.68142</c:v>
                </c:pt>
                <c:pt idx="233">
                  <c:v>66216948.048165</c:v>
                </c:pt>
                <c:pt idx="234">
                  <c:v>64699215.986948</c:v>
                </c:pt>
                <c:pt idx="235">
                  <c:v>63181772.314799</c:v>
                </c:pt>
                <c:pt idx="236">
                  <c:v>61666542.604962</c:v>
                </c:pt>
                <c:pt idx="237">
                  <c:v>60153918.195822</c:v>
                </c:pt>
                <c:pt idx="238">
                  <c:v>58640830.019799</c:v>
                </c:pt>
                <c:pt idx="239">
                  <c:v>57128734.781596</c:v>
                </c:pt>
                <c:pt idx="240">
                  <c:v>55617190.683434</c:v>
                </c:pt>
                <c:pt idx="241">
                  <c:v>54108806.66707</c:v>
                </c:pt>
                <c:pt idx="242">
                  <c:v>52601712.401747</c:v>
                </c:pt>
                <c:pt idx="243">
                  <c:v>51102293.391225</c:v>
                </c:pt>
                <c:pt idx="244">
                  <c:v>49610794.18169</c:v>
                </c:pt>
                <c:pt idx="245">
                  <c:v>48123611.724019</c:v>
                </c:pt>
                <c:pt idx="246">
                  <c:v>46639595.952518</c:v>
                </c:pt>
                <c:pt idx="247">
                  <c:v>45159979.708573</c:v>
                </c:pt>
                <c:pt idx="248">
                  <c:v>43683010.90563</c:v>
                </c:pt>
                <c:pt idx="249">
                  <c:v>42208598.208141</c:v>
                </c:pt>
                <c:pt idx="250">
                  <c:v>40733022.799438</c:v>
                </c:pt>
                <c:pt idx="251">
                  <c:v>39256426.77544</c:v>
                </c:pt>
                <c:pt idx="252">
                  <c:v>37788465.498201</c:v>
                </c:pt>
                <c:pt idx="253">
                  <c:v>36330041.074122</c:v>
                </c:pt>
                <c:pt idx="254">
                  <c:v>34878156.209278</c:v>
                </c:pt>
                <c:pt idx="255">
                  <c:v>33444826.279628</c:v>
                </c:pt>
                <c:pt idx="256">
                  <c:v>31523962.199457</c:v>
                </c:pt>
                <c:pt idx="257">
                  <c:v>30118971.213523</c:v>
                </c:pt>
                <c:pt idx="258">
                  <c:v>28720678.422922</c:v>
                </c:pt>
                <c:pt idx="259">
                  <c:v>27327430.501635</c:v>
                </c:pt>
                <c:pt idx="260">
                  <c:v>25937062.25935</c:v>
                </c:pt>
                <c:pt idx="261">
                  <c:v>24559029.989581</c:v>
                </c:pt>
                <c:pt idx="262">
                  <c:v>23188130.865485</c:v>
                </c:pt>
                <c:pt idx="263">
                  <c:v>21819990.644828</c:v>
                </c:pt>
                <c:pt idx="264">
                  <c:v>20466602.07712</c:v>
                </c:pt>
                <c:pt idx="265">
                  <c:v>19125057.425338</c:v>
                </c:pt>
                <c:pt idx="266">
                  <c:v>17802626.827123</c:v>
                </c:pt>
                <c:pt idx="267">
                  <c:v>16499607.197939</c:v>
                </c:pt>
                <c:pt idx="268">
                  <c:v>15216426.826413</c:v>
                </c:pt>
                <c:pt idx="269">
                  <c:v>13951461.752652</c:v>
                </c:pt>
                <c:pt idx="270">
                  <c:v>12708965.511179</c:v>
                </c:pt>
                <c:pt idx="271">
                  <c:v>11495225.615161</c:v>
                </c:pt>
                <c:pt idx="272">
                  <c:v>10321990.81775</c:v>
                </c:pt>
                <c:pt idx="273">
                  <c:v>9240432.545183</c:v>
                </c:pt>
                <c:pt idx="274">
                  <c:v>8174196.26322</c:v>
                </c:pt>
                <c:pt idx="275">
                  <c:v>7134498.046924</c:v>
                </c:pt>
                <c:pt idx="276">
                  <c:v>6138335.013622</c:v>
                </c:pt>
                <c:pt idx="277">
                  <c:v>5190326.460163</c:v>
                </c:pt>
                <c:pt idx="278">
                  <c:v>4331499.894977</c:v>
                </c:pt>
                <c:pt idx="279">
                  <c:v>3612929.464396</c:v>
                </c:pt>
                <c:pt idx="280">
                  <c:v>3023805.479096</c:v>
                </c:pt>
                <c:pt idx="281">
                  <c:v>2570367.344512</c:v>
                </c:pt>
                <c:pt idx="282">
                  <c:v>2281569.190555</c:v>
                </c:pt>
                <c:pt idx="283">
                  <c:v>2116304.342154</c:v>
                </c:pt>
                <c:pt idx="284">
                  <c:v>2004114.977323</c:v>
                </c:pt>
                <c:pt idx="285">
                  <c:v>1894168.360318</c:v>
                </c:pt>
                <c:pt idx="286">
                  <c:v>1792576.485125</c:v>
                </c:pt>
                <c:pt idx="287">
                  <c:v>1694158.660459</c:v>
                </c:pt>
                <c:pt idx="288">
                  <c:v>1600813.141972</c:v>
                </c:pt>
                <c:pt idx="289">
                  <c:v>1513046.142461</c:v>
                </c:pt>
                <c:pt idx="290">
                  <c:v>1434087.521172</c:v>
                </c:pt>
                <c:pt idx="291">
                  <c:v>1364418.361152</c:v>
                </c:pt>
                <c:pt idx="292">
                  <c:v>1305715.12</c:v>
                </c:pt>
                <c:pt idx="293">
                  <c:v>1257817.32</c:v>
                </c:pt>
                <c:pt idx="294">
                  <c:v>1215422.52</c:v>
                </c:pt>
                <c:pt idx="295">
                  <c:v>1179946.41</c:v>
                </c:pt>
                <c:pt idx="296">
                  <c:v>1145709.19</c:v>
                </c:pt>
                <c:pt idx="297">
                  <c:v>1113487.96</c:v>
                </c:pt>
                <c:pt idx="298">
                  <c:v>1081192.99</c:v>
                </c:pt>
                <c:pt idx="299">
                  <c:v>1048824.06</c:v>
                </c:pt>
                <c:pt idx="300">
                  <c:v>1016992.37</c:v>
                </c:pt>
                <c:pt idx="301">
                  <c:v>985826.38</c:v>
                </c:pt>
                <c:pt idx="302">
                  <c:v>955572.57</c:v>
                </c:pt>
                <c:pt idx="303">
                  <c:v>925251.02</c:v>
                </c:pt>
                <c:pt idx="304">
                  <c:v>896120.73</c:v>
                </c:pt>
                <c:pt idx="305">
                  <c:v>866926.28</c:v>
                </c:pt>
                <c:pt idx="306">
                  <c:v>837667.46</c:v>
                </c:pt>
                <c:pt idx="307">
                  <c:v>808344.13</c:v>
                </c:pt>
                <c:pt idx="308">
                  <c:v>778956.17</c:v>
                </c:pt>
                <c:pt idx="309">
                  <c:v>749503.37</c:v>
                </c:pt>
                <c:pt idx="310">
                  <c:v>719985.61</c:v>
                </c:pt>
                <c:pt idx="311">
                  <c:v>690402.74</c:v>
                </c:pt>
                <c:pt idx="312">
                  <c:v>660754.63</c:v>
                </c:pt>
                <c:pt idx="313">
                  <c:v>631041.18</c:v>
                </c:pt>
                <c:pt idx="314">
                  <c:v>602635.24</c:v>
                </c:pt>
                <c:pt idx="315">
                  <c:v>574167.24</c:v>
                </c:pt>
                <c:pt idx="316">
                  <c:v>546278.83</c:v>
                </c:pt>
                <c:pt idx="317">
                  <c:v>518329.32</c:v>
                </c:pt>
                <c:pt idx="318">
                  <c:v>490838.42</c:v>
                </c:pt>
                <c:pt idx="319">
                  <c:v>463287.07</c:v>
                </c:pt>
                <c:pt idx="320">
                  <c:v>435675.16</c:v>
                </c:pt>
                <c:pt idx="321">
                  <c:v>408002.54</c:v>
                </c:pt>
                <c:pt idx="322">
                  <c:v>380268.99</c:v>
                </c:pt>
                <c:pt idx="323">
                  <c:v>352474.58</c:v>
                </c:pt>
                <c:pt idx="324">
                  <c:v>325056.96</c:v>
                </c:pt>
                <c:pt idx="325">
                  <c:v>297578.97</c:v>
                </c:pt>
                <c:pt idx="326">
                  <c:v>271253.97</c:v>
                </c:pt>
                <c:pt idx="327">
                  <c:v>246047.76</c:v>
                </c:pt>
                <c:pt idx="328">
                  <c:v>221218.9</c:v>
                </c:pt>
                <c:pt idx="329">
                  <c:v>197219.22</c:v>
                </c:pt>
                <c:pt idx="330">
                  <c:v>173168.14</c:v>
                </c:pt>
                <c:pt idx="331">
                  <c:v>149065.59</c:v>
                </c:pt>
                <c:pt idx="332">
                  <c:v>127798.24</c:v>
                </c:pt>
                <c:pt idx="333">
                  <c:v>106484.84</c:v>
                </c:pt>
                <c:pt idx="334">
                  <c:v>85125.29</c:v>
                </c:pt>
                <c:pt idx="335">
                  <c:v>63719.54</c:v>
                </c:pt>
                <c:pt idx="336">
                  <c:v>45861.52</c:v>
                </c:pt>
                <c:pt idx="337">
                  <c:v>29902.01</c:v>
                </c:pt>
                <c:pt idx="338">
                  <c:v>18162.49</c:v>
                </c:pt>
                <c:pt idx="339">
                  <c:v>9107.3</c:v>
                </c:pt>
                <c:pt idx="340">
                  <c:v>3757.06</c:v>
                </c:pt>
                <c:pt idx="341">
                  <c:v>501.91</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numCache>
            </c:numRef>
          </c:val>
        </c:ser>
        <c:ser>
          <c:idx val="1"/>
          <c:order val="1"/>
          <c:tx>
            <c:strRef>
              <c:f>_Hidden29!$C$1:$C$1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_Hidden29!$A$2:$A$564</c:f>
              <c:strCache>
                <c:ptCount val="563"/>
                <c:pt idx="0">
                  <c:v>1/04/2017</c:v>
                </c:pt>
                <c:pt idx="1">
                  <c:v>1/05/2017</c:v>
                </c:pt>
                <c:pt idx="2">
                  <c:v>1/06/2017</c:v>
                </c:pt>
                <c:pt idx="3">
                  <c:v>1/07/2017</c:v>
                </c:pt>
                <c:pt idx="4">
                  <c:v>1/08/2017</c:v>
                </c:pt>
                <c:pt idx="5">
                  <c:v>1/09/2017</c:v>
                </c:pt>
                <c:pt idx="6">
                  <c:v>1/10/2017</c:v>
                </c:pt>
                <c:pt idx="7">
                  <c:v>1/11/2017</c:v>
                </c:pt>
                <c:pt idx="8">
                  <c:v>1/12/2017</c:v>
                </c:pt>
                <c:pt idx="9">
                  <c:v>1/01/2018</c:v>
                </c:pt>
                <c:pt idx="10">
                  <c:v>1/02/2018</c:v>
                </c:pt>
                <c:pt idx="11">
                  <c:v>1/03/2018</c:v>
                </c:pt>
                <c:pt idx="12">
                  <c:v>1/04/2018</c:v>
                </c:pt>
                <c:pt idx="13">
                  <c:v>1/05/2018</c:v>
                </c:pt>
                <c:pt idx="14">
                  <c:v>1/06/2018</c:v>
                </c:pt>
                <c:pt idx="15">
                  <c:v>1/07/2018</c:v>
                </c:pt>
                <c:pt idx="16">
                  <c:v>1/08/2018</c:v>
                </c:pt>
                <c:pt idx="17">
                  <c:v>1/09/2018</c:v>
                </c:pt>
                <c:pt idx="18">
                  <c:v>1/10/2018</c:v>
                </c:pt>
                <c:pt idx="19">
                  <c:v>1/11/2018</c:v>
                </c:pt>
                <c:pt idx="20">
                  <c:v>1/12/2018</c:v>
                </c:pt>
                <c:pt idx="21">
                  <c:v>1/01/2019</c:v>
                </c:pt>
                <c:pt idx="22">
                  <c:v>1/02/2019</c:v>
                </c:pt>
                <c:pt idx="23">
                  <c:v>1/03/2019</c:v>
                </c:pt>
                <c:pt idx="24">
                  <c:v>1/04/2019</c:v>
                </c:pt>
                <c:pt idx="25">
                  <c:v>1/05/2019</c:v>
                </c:pt>
                <c:pt idx="26">
                  <c:v>1/06/2019</c:v>
                </c:pt>
                <c:pt idx="27">
                  <c:v>1/07/2019</c:v>
                </c:pt>
                <c:pt idx="28">
                  <c:v>1/08/2019</c:v>
                </c:pt>
                <c:pt idx="29">
                  <c:v>1/09/2019</c:v>
                </c:pt>
                <c:pt idx="30">
                  <c:v>1/10/2019</c:v>
                </c:pt>
                <c:pt idx="31">
                  <c:v>1/11/2019</c:v>
                </c:pt>
                <c:pt idx="32">
                  <c:v>1/12/2019</c:v>
                </c:pt>
                <c:pt idx="33">
                  <c:v>1/01/2020</c:v>
                </c:pt>
                <c:pt idx="34">
                  <c:v>1/02/2020</c:v>
                </c:pt>
                <c:pt idx="35">
                  <c:v>1/03/2020</c:v>
                </c:pt>
                <c:pt idx="36">
                  <c:v>1/04/2020</c:v>
                </c:pt>
                <c:pt idx="37">
                  <c:v>1/05/2020</c:v>
                </c:pt>
                <c:pt idx="38">
                  <c:v>1/06/2020</c:v>
                </c:pt>
                <c:pt idx="39">
                  <c:v>1/07/2020</c:v>
                </c:pt>
                <c:pt idx="40">
                  <c:v>1/08/2020</c:v>
                </c:pt>
                <c:pt idx="41">
                  <c:v>1/09/2020</c:v>
                </c:pt>
                <c:pt idx="42">
                  <c:v>1/10/2020</c:v>
                </c:pt>
                <c:pt idx="43">
                  <c:v>1/11/2020</c:v>
                </c:pt>
                <c:pt idx="44">
                  <c:v>1/12/2020</c:v>
                </c:pt>
                <c:pt idx="45">
                  <c:v>1/01/2021</c:v>
                </c:pt>
                <c:pt idx="46">
                  <c:v>1/02/2021</c:v>
                </c:pt>
                <c:pt idx="47">
                  <c:v>1/03/2021</c:v>
                </c:pt>
                <c:pt idx="48">
                  <c:v>1/04/2021</c:v>
                </c:pt>
                <c:pt idx="49">
                  <c:v>1/05/2021</c:v>
                </c:pt>
                <c:pt idx="50">
                  <c:v>1/06/2021</c:v>
                </c:pt>
                <c:pt idx="51">
                  <c:v>1/07/2021</c:v>
                </c:pt>
                <c:pt idx="52">
                  <c:v>1/08/2021</c:v>
                </c:pt>
                <c:pt idx="53">
                  <c:v>1/09/2021</c:v>
                </c:pt>
                <c:pt idx="54">
                  <c:v>1/10/2021</c:v>
                </c:pt>
                <c:pt idx="55">
                  <c:v>1/11/2021</c:v>
                </c:pt>
                <c:pt idx="56">
                  <c:v>1/12/2021</c:v>
                </c:pt>
                <c:pt idx="57">
                  <c:v>1/01/2022</c:v>
                </c:pt>
                <c:pt idx="58">
                  <c:v>1/02/2022</c:v>
                </c:pt>
                <c:pt idx="59">
                  <c:v>1/03/2022</c:v>
                </c:pt>
                <c:pt idx="60">
                  <c:v>1/04/2022</c:v>
                </c:pt>
                <c:pt idx="61">
                  <c:v>1/05/2022</c:v>
                </c:pt>
                <c:pt idx="62">
                  <c:v>1/06/2022</c:v>
                </c:pt>
                <c:pt idx="63">
                  <c:v>1/07/2022</c:v>
                </c:pt>
                <c:pt idx="64">
                  <c:v>1/08/2022</c:v>
                </c:pt>
                <c:pt idx="65">
                  <c:v>1/09/2022</c:v>
                </c:pt>
                <c:pt idx="66">
                  <c:v>1/10/2022</c:v>
                </c:pt>
                <c:pt idx="67">
                  <c:v>1/11/2022</c:v>
                </c:pt>
                <c:pt idx="68">
                  <c:v>1/12/2022</c:v>
                </c:pt>
                <c:pt idx="69">
                  <c:v>1/01/2023</c:v>
                </c:pt>
                <c:pt idx="70">
                  <c:v>1/02/2023</c:v>
                </c:pt>
                <c:pt idx="71">
                  <c:v>1/03/2023</c:v>
                </c:pt>
                <c:pt idx="72">
                  <c:v>1/04/2023</c:v>
                </c:pt>
                <c:pt idx="73">
                  <c:v>1/05/2023</c:v>
                </c:pt>
                <c:pt idx="74">
                  <c:v>1/06/2023</c:v>
                </c:pt>
                <c:pt idx="75">
                  <c:v>1/07/2023</c:v>
                </c:pt>
                <c:pt idx="76">
                  <c:v>1/08/2023</c:v>
                </c:pt>
                <c:pt idx="77">
                  <c:v>1/09/2023</c:v>
                </c:pt>
                <c:pt idx="78">
                  <c:v>1/10/2023</c:v>
                </c:pt>
                <c:pt idx="79">
                  <c:v>1/11/2023</c:v>
                </c:pt>
                <c:pt idx="80">
                  <c:v>1/12/2023</c:v>
                </c:pt>
                <c:pt idx="81">
                  <c:v>1/01/2024</c:v>
                </c:pt>
                <c:pt idx="82">
                  <c:v>1/02/2024</c:v>
                </c:pt>
                <c:pt idx="83">
                  <c:v>1/03/2024</c:v>
                </c:pt>
                <c:pt idx="84">
                  <c:v>1/04/2024</c:v>
                </c:pt>
                <c:pt idx="85">
                  <c:v>1/05/2024</c:v>
                </c:pt>
                <c:pt idx="86">
                  <c:v>1/06/2024</c:v>
                </c:pt>
                <c:pt idx="87">
                  <c:v>1/07/2024</c:v>
                </c:pt>
                <c:pt idx="88">
                  <c:v>1/08/2024</c:v>
                </c:pt>
                <c:pt idx="89">
                  <c:v>1/09/2024</c:v>
                </c:pt>
                <c:pt idx="90">
                  <c:v>1/10/2024</c:v>
                </c:pt>
                <c:pt idx="91">
                  <c:v>1/11/2024</c:v>
                </c:pt>
                <c:pt idx="92">
                  <c:v>1/12/2024</c:v>
                </c:pt>
                <c:pt idx="93">
                  <c:v>1/01/2025</c:v>
                </c:pt>
                <c:pt idx="94">
                  <c:v>1/02/2025</c:v>
                </c:pt>
                <c:pt idx="95">
                  <c:v>1/03/2025</c:v>
                </c:pt>
                <c:pt idx="96">
                  <c:v>1/04/2025</c:v>
                </c:pt>
                <c:pt idx="97">
                  <c:v>1/05/2025</c:v>
                </c:pt>
                <c:pt idx="98">
                  <c:v>1/06/2025</c:v>
                </c:pt>
                <c:pt idx="99">
                  <c:v>1/07/2025</c:v>
                </c:pt>
                <c:pt idx="100">
                  <c:v>1/08/2025</c:v>
                </c:pt>
                <c:pt idx="101">
                  <c:v>1/09/2025</c:v>
                </c:pt>
                <c:pt idx="102">
                  <c:v>1/10/2025</c:v>
                </c:pt>
                <c:pt idx="103">
                  <c:v>1/11/2025</c:v>
                </c:pt>
                <c:pt idx="104">
                  <c:v>1/12/2025</c:v>
                </c:pt>
                <c:pt idx="105">
                  <c:v>1/01/2026</c:v>
                </c:pt>
                <c:pt idx="106">
                  <c:v>1/02/2026</c:v>
                </c:pt>
                <c:pt idx="107">
                  <c:v>1/03/2026</c:v>
                </c:pt>
                <c:pt idx="108">
                  <c:v>1/04/2026</c:v>
                </c:pt>
                <c:pt idx="109">
                  <c:v>1/05/2026</c:v>
                </c:pt>
                <c:pt idx="110">
                  <c:v>1/06/2026</c:v>
                </c:pt>
                <c:pt idx="111">
                  <c:v>1/07/2026</c:v>
                </c:pt>
                <c:pt idx="112">
                  <c:v>1/08/2026</c:v>
                </c:pt>
                <c:pt idx="113">
                  <c:v>1/09/2026</c:v>
                </c:pt>
                <c:pt idx="114">
                  <c:v>1/10/2026</c:v>
                </c:pt>
                <c:pt idx="115">
                  <c:v>1/11/2026</c:v>
                </c:pt>
                <c:pt idx="116">
                  <c:v>1/12/2026</c:v>
                </c:pt>
                <c:pt idx="117">
                  <c:v>1/01/2027</c:v>
                </c:pt>
                <c:pt idx="118">
                  <c:v>1/02/2027</c:v>
                </c:pt>
                <c:pt idx="119">
                  <c:v>1/03/2027</c:v>
                </c:pt>
                <c:pt idx="120">
                  <c:v>1/04/2027</c:v>
                </c:pt>
                <c:pt idx="121">
                  <c:v>1/05/2027</c:v>
                </c:pt>
                <c:pt idx="122">
                  <c:v>1/06/2027</c:v>
                </c:pt>
                <c:pt idx="123">
                  <c:v>1/07/2027</c:v>
                </c:pt>
                <c:pt idx="124">
                  <c:v>1/08/2027</c:v>
                </c:pt>
                <c:pt idx="125">
                  <c:v>1/09/2027</c:v>
                </c:pt>
                <c:pt idx="126">
                  <c:v>1/10/2027</c:v>
                </c:pt>
                <c:pt idx="127">
                  <c:v>1/11/2027</c:v>
                </c:pt>
                <c:pt idx="128">
                  <c:v>1/12/2027</c:v>
                </c:pt>
                <c:pt idx="129">
                  <c:v>1/01/2028</c:v>
                </c:pt>
                <c:pt idx="130">
                  <c:v>1/02/2028</c:v>
                </c:pt>
                <c:pt idx="131">
                  <c:v>1/03/2028</c:v>
                </c:pt>
                <c:pt idx="132">
                  <c:v>1/04/2028</c:v>
                </c:pt>
                <c:pt idx="133">
                  <c:v>1/05/2028</c:v>
                </c:pt>
                <c:pt idx="134">
                  <c:v>1/06/2028</c:v>
                </c:pt>
                <c:pt idx="135">
                  <c:v>1/07/2028</c:v>
                </c:pt>
                <c:pt idx="136">
                  <c:v>1/08/2028</c:v>
                </c:pt>
                <c:pt idx="137">
                  <c:v>1/09/2028</c:v>
                </c:pt>
                <c:pt idx="138">
                  <c:v>1/10/2028</c:v>
                </c:pt>
                <c:pt idx="139">
                  <c:v>1/11/2028</c:v>
                </c:pt>
                <c:pt idx="140">
                  <c:v>1/12/2028</c:v>
                </c:pt>
                <c:pt idx="141">
                  <c:v>1/01/2029</c:v>
                </c:pt>
                <c:pt idx="142">
                  <c:v>1/02/2029</c:v>
                </c:pt>
                <c:pt idx="143">
                  <c:v>1/03/2029</c:v>
                </c:pt>
                <c:pt idx="144">
                  <c:v>1/04/2029</c:v>
                </c:pt>
                <c:pt idx="145">
                  <c:v>1/05/2029</c:v>
                </c:pt>
                <c:pt idx="146">
                  <c:v>1/06/2029</c:v>
                </c:pt>
                <c:pt idx="147">
                  <c:v>1/07/2029</c:v>
                </c:pt>
                <c:pt idx="148">
                  <c:v>1/08/2029</c:v>
                </c:pt>
                <c:pt idx="149">
                  <c:v>1/09/2029</c:v>
                </c:pt>
                <c:pt idx="150">
                  <c:v>1/10/2029</c:v>
                </c:pt>
                <c:pt idx="151">
                  <c:v>1/11/2029</c:v>
                </c:pt>
                <c:pt idx="152">
                  <c:v>1/12/2029</c:v>
                </c:pt>
                <c:pt idx="153">
                  <c:v>1/01/2030</c:v>
                </c:pt>
                <c:pt idx="154">
                  <c:v>1/02/2030</c:v>
                </c:pt>
                <c:pt idx="155">
                  <c:v>1/03/2030</c:v>
                </c:pt>
                <c:pt idx="156">
                  <c:v>1/04/2030</c:v>
                </c:pt>
                <c:pt idx="157">
                  <c:v>1/05/2030</c:v>
                </c:pt>
                <c:pt idx="158">
                  <c:v>1/06/2030</c:v>
                </c:pt>
                <c:pt idx="159">
                  <c:v>1/07/2030</c:v>
                </c:pt>
                <c:pt idx="160">
                  <c:v>1/08/2030</c:v>
                </c:pt>
                <c:pt idx="161">
                  <c:v>1/09/2030</c:v>
                </c:pt>
                <c:pt idx="162">
                  <c:v>1/10/2030</c:v>
                </c:pt>
                <c:pt idx="163">
                  <c:v>1/11/2030</c:v>
                </c:pt>
                <c:pt idx="164">
                  <c:v>1/12/2030</c:v>
                </c:pt>
                <c:pt idx="165">
                  <c:v>1/01/2031</c:v>
                </c:pt>
                <c:pt idx="166">
                  <c:v>1/02/2031</c:v>
                </c:pt>
                <c:pt idx="167">
                  <c:v>1/03/2031</c:v>
                </c:pt>
                <c:pt idx="168">
                  <c:v>1/04/2031</c:v>
                </c:pt>
                <c:pt idx="169">
                  <c:v>1/05/2031</c:v>
                </c:pt>
                <c:pt idx="170">
                  <c:v>1/06/2031</c:v>
                </c:pt>
                <c:pt idx="171">
                  <c:v>1/07/2031</c:v>
                </c:pt>
                <c:pt idx="172">
                  <c:v>1/08/2031</c:v>
                </c:pt>
                <c:pt idx="173">
                  <c:v>1/09/2031</c:v>
                </c:pt>
                <c:pt idx="174">
                  <c:v>1/10/2031</c:v>
                </c:pt>
                <c:pt idx="175">
                  <c:v>1/11/2031</c:v>
                </c:pt>
                <c:pt idx="176">
                  <c:v>1/12/2031</c:v>
                </c:pt>
                <c:pt idx="177">
                  <c:v>1/01/2032</c:v>
                </c:pt>
                <c:pt idx="178">
                  <c:v>1/02/2032</c:v>
                </c:pt>
                <c:pt idx="179">
                  <c:v>1/03/2032</c:v>
                </c:pt>
                <c:pt idx="180">
                  <c:v>1/04/2032</c:v>
                </c:pt>
                <c:pt idx="181">
                  <c:v>1/05/2032</c:v>
                </c:pt>
                <c:pt idx="182">
                  <c:v>1/06/2032</c:v>
                </c:pt>
                <c:pt idx="183">
                  <c:v>1/07/2032</c:v>
                </c:pt>
                <c:pt idx="184">
                  <c:v>1/08/2032</c:v>
                </c:pt>
                <c:pt idx="185">
                  <c:v>1/09/2032</c:v>
                </c:pt>
                <c:pt idx="186">
                  <c:v>1/10/2032</c:v>
                </c:pt>
                <c:pt idx="187">
                  <c:v>1/11/2032</c:v>
                </c:pt>
                <c:pt idx="188">
                  <c:v>1/12/2032</c:v>
                </c:pt>
                <c:pt idx="189">
                  <c:v>1/01/2033</c:v>
                </c:pt>
                <c:pt idx="190">
                  <c:v>1/02/2033</c:v>
                </c:pt>
                <c:pt idx="191">
                  <c:v>1/03/2033</c:v>
                </c:pt>
                <c:pt idx="192">
                  <c:v>1/04/2033</c:v>
                </c:pt>
                <c:pt idx="193">
                  <c:v>1/05/2033</c:v>
                </c:pt>
                <c:pt idx="194">
                  <c:v>1/06/2033</c:v>
                </c:pt>
                <c:pt idx="195">
                  <c:v>1/07/2033</c:v>
                </c:pt>
                <c:pt idx="196">
                  <c:v>1/08/2033</c:v>
                </c:pt>
                <c:pt idx="197">
                  <c:v>1/09/2033</c:v>
                </c:pt>
                <c:pt idx="198">
                  <c:v>1/10/2033</c:v>
                </c:pt>
                <c:pt idx="199">
                  <c:v>1/11/2033</c:v>
                </c:pt>
                <c:pt idx="200">
                  <c:v>1/12/2033</c:v>
                </c:pt>
                <c:pt idx="201">
                  <c:v>1/01/2034</c:v>
                </c:pt>
                <c:pt idx="202">
                  <c:v>1/02/2034</c:v>
                </c:pt>
                <c:pt idx="203">
                  <c:v>1/03/2034</c:v>
                </c:pt>
                <c:pt idx="204">
                  <c:v>1/04/2034</c:v>
                </c:pt>
                <c:pt idx="205">
                  <c:v>1/05/2034</c:v>
                </c:pt>
                <c:pt idx="206">
                  <c:v>1/06/2034</c:v>
                </c:pt>
                <c:pt idx="207">
                  <c:v>1/07/2034</c:v>
                </c:pt>
                <c:pt idx="208">
                  <c:v>1/08/2034</c:v>
                </c:pt>
                <c:pt idx="209">
                  <c:v>1/09/2034</c:v>
                </c:pt>
                <c:pt idx="210">
                  <c:v>1/10/2034</c:v>
                </c:pt>
                <c:pt idx="211">
                  <c:v>1/11/2034</c:v>
                </c:pt>
                <c:pt idx="212">
                  <c:v>1/12/2034</c:v>
                </c:pt>
                <c:pt idx="213">
                  <c:v>1/01/2035</c:v>
                </c:pt>
                <c:pt idx="214">
                  <c:v>1/02/2035</c:v>
                </c:pt>
                <c:pt idx="215">
                  <c:v>1/03/2035</c:v>
                </c:pt>
                <c:pt idx="216">
                  <c:v>1/04/2035</c:v>
                </c:pt>
                <c:pt idx="217">
                  <c:v>1/05/2035</c:v>
                </c:pt>
                <c:pt idx="218">
                  <c:v>1/06/2035</c:v>
                </c:pt>
                <c:pt idx="219">
                  <c:v>1/07/2035</c:v>
                </c:pt>
                <c:pt idx="220">
                  <c:v>1/08/2035</c:v>
                </c:pt>
                <c:pt idx="221">
                  <c:v>1/09/2035</c:v>
                </c:pt>
                <c:pt idx="222">
                  <c:v>1/10/2035</c:v>
                </c:pt>
                <c:pt idx="223">
                  <c:v>1/11/2035</c:v>
                </c:pt>
                <c:pt idx="224">
                  <c:v>1/12/2035</c:v>
                </c:pt>
                <c:pt idx="225">
                  <c:v>1/01/2036</c:v>
                </c:pt>
                <c:pt idx="226">
                  <c:v>1/02/2036</c:v>
                </c:pt>
                <c:pt idx="227">
                  <c:v>1/03/2036</c:v>
                </c:pt>
                <c:pt idx="228">
                  <c:v>1/04/2036</c:v>
                </c:pt>
                <c:pt idx="229">
                  <c:v>1/05/2036</c:v>
                </c:pt>
                <c:pt idx="230">
                  <c:v>1/06/2036</c:v>
                </c:pt>
                <c:pt idx="231">
                  <c:v>1/07/2036</c:v>
                </c:pt>
                <c:pt idx="232">
                  <c:v>1/08/2036</c:v>
                </c:pt>
                <c:pt idx="233">
                  <c:v>1/09/2036</c:v>
                </c:pt>
                <c:pt idx="234">
                  <c:v>1/10/2036</c:v>
                </c:pt>
                <c:pt idx="235">
                  <c:v>1/11/2036</c:v>
                </c:pt>
                <c:pt idx="236">
                  <c:v>1/12/2036</c:v>
                </c:pt>
                <c:pt idx="237">
                  <c:v>1/01/2037</c:v>
                </c:pt>
                <c:pt idx="238">
                  <c:v>1/02/2037</c:v>
                </c:pt>
                <c:pt idx="239">
                  <c:v>1/03/2037</c:v>
                </c:pt>
                <c:pt idx="240">
                  <c:v>1/04/2037</c:v>
                </c:pt>
                <c:pt idx="241">
                  <c:v>1/05/2037</c:v>
                </c:pt>
                <c:pt idx="242">
                  <c:v>1/06/2037</c:v>
                </c:pt>
                <c:pt idx="243">
                  <c:v>1/07/2037</c:v>
                </c:pt>
                <c:pt idx="244">
                  <c:v>1/08/2037</c:v>
                </c:pt>
                <c:pt idx="245">
                  <c:v>1/09/2037</c:v>
                </c:pt>
                <c:pt idx="246">
                  <c:v>1/10/2037</c:v>
                </c:pt>
                <c:pt idx="247">
                  <c:v>1/11/2037</c:v>
                </c:pt>
                <c:pt idx="248">
                  <c:v>1/12/2037</c:v>
                </c:pt>
                <c:pt idx="249">
                  <c:v>1/01/2038</c:v>
                </c:pt>
                <c:pt idx="250">
                  <c:v>1/02/2038</c:v>
                </c:pt>
                <c:pt idx="251">
                  <c:v>1/03/2038</c:v>
                </c:pt>
                <c:pt idx="252">
                  <c:v>1/04/2038</c:v>
                </c:pt>
                <c:pt idx="253">
                  <c:v>1/05/2038</c:v>
                </c:pt>
                <c:pt idx="254">
                  <c:v>1/06/2038</c:v>
                </c:pt>
                <c:pt idx="255">
                  <c:v>1/07/2038</c:v>
                </c:pt>
                <c:pt idx="256">
                  <c:v>1/08/2038</c:v>
                </c:pt>
                <c:pt idx="257">
                  <c:v>1/09/2038</c:v>
                </c:pt>
                <c:pt idx="258">
                  <c:v>1/10/2038</c:v>
                </c:pt>
                <c:pt idx="259">
                  <c:v>1/11/2038</c:v>
                </c:pt>
                <c:pt idx="260">
                  <c:v>1/12/2038</c:v>
                </c:pt>
                <c:pt idx="261">
                  <c:v>1/01/2039</c:v>
                </c:pt>
                <c:pt idx="262">
                  <c:v>1/02/2039</c:v>
                </c:pt>
                <c:pt idx="263">
                  <c:v>1/03/2039</c:v>
                </c:pt>
                <c:pt idx="264">
                  <c:v>1/04/2039</c:v>
                </c:pt>
                <c:pt idx="265">
                  <c:v>1/05/2039</c:v>
                </c:pt>
                <c:pt idx="266">
                  <c:v>1/06/2039</c:v>
                </c:pt>
                <c:pt idx="267">
                  <c:v>1/07/2039</c:v>
                </c:pt>
                <c:pt idx="268">
                  <c:v>1/08/2039</c:v>
                </c:pt>
                <c:pt idx="269">
                  <c:v>1/09/2039</c:v>
                </c:pt>
                <c:pt idx="270">
                  <c:v>1/10/2039</c:v>
                </c:pt>
                <c:pt idx="271">
                  <c:v>1/11/2039</c:v>
                </c:pt>
                <c:pt idx="272">
                  <c:v>1/12/2039</c:v>
                </c:pt>
                <c:pt idx="273">
                  <c:v>1/01/2040</c:v>
                </c:pt>
                <c:pt idx="274">
                  <c:v>1/02/2040</c:v>
                </c:pt>
                <c:pt idx="275">
                  <c:v>1/03/2040</c:v>
                </c:pt>
                <c:pt idx="276">
                  <c:v>1/04/2040</c:v>
                </c:pt>
                <c:pt idx="277">
                  <c:v>1/05/2040</c:v>
                </c:pt>
                <c:pt idx="278">
                  <c:v>1/06/2040</c:v>
                </c:pt>
                <c:pt idx="279">
                  <c:v>1/07/2040</c:v>
                </c:pt>
                <c:pt idx="280">
                  <c:v>1/08/2040</c:v>
                </c:pt>
                <c:pt idx="281">
                  <c:v>1/09/2040</c:v>
                </c:pt>
                <c:pt idx="282">
                  <c:v>1/10/2040</c:v>
                </c:pt>
                <c:pt idx="283">
                  <c:v>1/11/2040</c:v>
                </c:pt>
                <c:pt idx="284">
                  <c:v>1/12/2040</c:v>
                </c:pt>
                <c:pt idx="285">
                  <c:v>1/01/2041</c:v>
                </c:pt>
                <c:pt idx="286">
                  <c:v>1/02/2041</c:v>
                </c:pt>
                <c:pt idx="287">
                  <c:v>1/03/2041</c:v>
                </c:pt>
                <c:pt idx="288">
                  <c:v>1/04/2041</c:v>
                </c:pt>
                <c:pt idx="289">
                  <c:v>1/05/2041</c:v>
                </c:pt>
                <c:pt idx="290">
                  <c:v>1/06/2041</c:v>
                </c:pt>
                <c:pt idx="291">
                  <c:v>1/07/2041</c:v>
                </c:pt>
                <c:pt idx="292">
                  <c:v>1/08/2041</c:v>
                </c:pt>
                <c:pt idx="293">
                  <c:v>1/09/2041</c:v>
                </c:pt>
                <c:pt idx="294">
                  <c:v>1/10/2041</c:v>
                </c:pt>
                <c:pt idx="295">
                  <c:v>1/11/2041</c:v>
                </c:pt>
                <c:pt idx="296">
                  <c:v>1/12/2041</c:v>
                </c:pt>
                <c:pt idx="297">
                  <c:v>1/01/2042</c:v>
                </c:pt>
                <c:pt idx="298">
                  <c:v>1/02/2042</c:v>
                </c:pt>
                <c:pt idx="299">
                  <c:v>1/03/2042</c:v>
                </c:pt>
                <c:pt idx="300">
                  <c:v>1/04/2042</c:v>
                </c:pt>
                <c:pt idx="301">
                  <c:v>1/05/2042</c:v>
                </c:pt>
                <c:pt idx="302">
                  <c:v>1/06/2042</c:v>
                </c:pt>
                <c:pt idx="303">
                  <c:v>1/07/2042</c:v>
                </c:pt>
                <c:pt idx="304">
                  <c:v>1/08/2042</c:v>
                </c:pt>
                <c:pt idx="305">
                  <c:v>1/09/2042</c:v>
                </c:pt>
                <c:pt idx="306">
                  <c:v>1/10/2042</c:v>
                </c:pt>
                <c:pt idx="307">
                  <c:v>1/11/2042</c:v>
                </c:pt>
                <c:pt idx="308">
                  <c:v>1/12/2042</c:v>
                </c:pt>
                <c:pt idx="309">
                  <c:v>1/01/2043</c:v>
                </c:pt>
                <c:pt idx="310">
                  <c:v>1/02/2043</c:v>
                </c:pt>
                <c:pt idx="311">
                  <c:v>1/03/2043</c:v>
                </c:pt>
                <c:pt idx="312">
                  <c:v>1/04/2043</c:v>
                </c:pt>
                <c:pt idx="313">
                  <c:v>1/05/2043</c:v>
                </c:pt>
                <c:pt idx="314">
                  <c:v>1/06/2043</c:v>
                </c:pt>
                <c:pt idx="315">
                  <c:v>1/07/2043</c:v>
                </c:pt>
                <c:pt idx="316">
                  <c:v>1/08/2043</c:v>
                </c:pt>
                <c:pt idx="317">
                  <c:v>1/09/2043</c:v>
                </c:pt>
                <c:pt idx="318">
                  <c:v>1/10/2043</c:v>
                </c:pt>
                <c:pt idx="319">
                  <c:v>1/11/2043</c:v>
                </c:pt>
                <c:pt idx="320">
                  <c:v>1/12/2043</c:v>
                </c:pt>
                <c:pt idx="321">
                  <c:v>1/01/2044</c:v>
                </c:pt>
                <c:pt idx="322">
                  <c:v>1/02/2044</c:v>
                </c:pt>
                <c:pt idx="323">
                  <c:v>1/03/2044</c:v>
                </c:pt>
                <c:pt idx="324">
                  <c:v>1/04/2044</c:v>
                </c:pt>
                <c:pt idx="325">
                  <c:v>1/05/2044</c:v>
                </c:pt>
                <c:pt idx="326">
                  <c:v>1/06/2044</c:v>
                </c:pt>
                <c:pt idx="327">
                  <c:v>1/07/2044</c:v>
                </c:pt>
                <c:pt idx="328">
                  <c:v>1/08/2044</c:v>
                </c:pt>
                <c:pt idx="329">
                  <c:v>1/09/2044</c:v>
                </c:pt>
                <c:pt idx="330">
                  <c:v>1/10/2044</c:v>
                </c:pt>
                <c:pt idx="331">
                  <c:v>1/11/2044</c:v>
                </c:pt>
                <c:pt idx="332">
                  <c:v>1/12/2044</c:v>
                </c:pt>
                <c:pt idx="333">
                  <c:v>1/01/2045</c:v>
                </c:pt>
                <c:pt idx="334">
                  <c:v>1/02/2045</c:v>
                </c:pt>
                <c:pt idx="335">
                  <c:v>1/03/2045</c:v>
                </c:pt>
                <c:pt idx="336">
                  <c:v>1/04/2045</c:v>
                </c:pt>
                <c:pt idx="337">
                  <c:v>1/05/2045</c:v>
                </c:pt>
                <c:pt idx="338">
                  <c:v>1/06/2045</c:v>
                </c:pt>
                <c:pt idx="339">
                  <c:v>1/07/2045</c:v>
                </c:pt>
                <c:pt idx="340">
                  <c:v>1/08/2045</c:v>
                </c:pt>
                <c:pt idx="341">
                  <c:v>1/09/2045</c:v>
                </c:pt>
                <c:pt idx="342">
                  <c:v>1/10/2045</c:v>
                </c:pt>
                <c:pt idx="343">
                  <c:v>1/11/2045</c:v>
                </c:pt>
                <c:pt idx="344">
                  <c:v>1/12/2045</c:v>
                </c:pt>
                <c:pt idx="345">
                  <c:v>1/01/2046</c:v>
                </c:pt>
                <c:pt idx="346">
                  <c:v>1/02/2046</c:v>
                </c:pt>
                <c:pt idx="347">
                  <c:v>1/03/2046</c:v>
                </c:pt>
                <c:pt idx="348">
                  <c:v>1/04/2046</c:v>
                </c:pt>
                <c:pt idx="349">
                  <c:v>1/05/2046</c:v>
                </c:pt>
                <c:pt idx="350">
                  <c:v>1/06/2046</c:v>
                </c:pt>
                <c:pt idx="351">
                  <c:v>1/07/2046</c:v>
                </c:pt>
                <c:pt idx="352">
                  <c:v>1/08/2046</c:v>
                </c:pt>
                <c:pt idx="353">
                  <c:v>1/09/2046</c:v>
                </c:pt>
                <c:pt idx="354">
                  <c:v>1/10/2046</c:v>
                </c:pt>
                <c:pt idx="355">
                  <c:v>1/11/2046</c:v>
                </c:pt>
                <c:pt idx="356">
                  <c:v>1/12/2046</c:v>
                </c:pt>
                <c:pt idx="357">
                  <c:v>1/01/2047</c:v>
                </c:pt>
                <c:pt idx="358">
                  <c:v>1/02/2047</c:v>
                </c:pt>
                <c:pt idx="359">
                  <c:v>1/03/2047</c:v>
                </c:pt>
                <c:pt idx="360">
                  <c:v>1/04/2047</c:v>
                </c:pt>
                <c:pt idx="361">
                  <c:v>1/05/2047</c:v>
                </c:pt>
                <c:pt idx="362">
                  <c:v>1/06/2047</c:v>
                </c:pt>
                <c:pt idx="363">
                  <c:v>1/07/2047</c:v>
                </c:pt>
                <c:pt idx="364">
                  <c:v>1/08/2047</c:v>
                </c:pt>
                <c:pt idx="365">
                  <c:v>1/09/2047</c:v>
                </c:pt>
                <c:pt idx="366">
                  <c:v>1/10/2047</c:v>
                </c:pt>
                <c:pt idx="367">
                  <c:v>1/11/2047</c:v>
                </c:pt>
                <c:pt idx="368">
                  <c:v>1/12/2047</c:v>
                </c:pt>
                <c:pt idx="369">
                  <c:v>1/01/2048</c:v>
                </c:pt>
                <c:pt idx="370">
                  <c:v>1/02/2048</c:v>
                </c:pt>
                <c:pt idx="371">
                  <c:v>1/03/2048</c:v>
                </c:pt>
                <c:pt idx="372">
                  <c:v>1/04/2048</c:v>
                </c:pt>
                <c:pt idx="373">
                  <c:v>1/05/2048</c:v>
                </c:pt>
                <c:pt idx="374">
                  <c:v>1/06/2048</c:v>
                </c:pt>
                <c:pt idx="375">
                  <c:v>1/07/2048</c:v>
                </c:pt>
                <c:pt idx="376">
                  <c:v>1/08/2048</c:v>
                </c:pt>
                <c:pt idx="377">
                  <c:v>1/09/2048</c:v>
                </c:pt>
                <c:pt idx="378">
                  <c:v>1/10/2048</c:v>
                </c:pt>
                <c:pt idx="379">
                  <c:v>1/11/2048</c:v>
                </c:pt>
                <c:pt idx="380">
                  <c:v>1/12/2048</c:v>
                </c:pt>
                <c:pt idx="381">
                  <c:v>1/01/2049</c:v>
                </c:pt>
                <c:pt idx="382">
                  <c:v>1/02/2049</c:v>
                </c:pt>
                <c:pt idx="383">
                  <c:v>1/03/2049</c:v>
                </c:pt>
                <c:pt idx="384">
                  <c:v>1/04/2049</c:v>
                </c:pt>
                <c:pt idx="385">
                  <c:v>1/05/2049</c:v>
                </c:pt>
                <c:pt idx="386">
                  <c:v>1/06/2049</c:v>
                </c:pt>
                <c:pt idx="387">
                  <c:v>1/07/2049</c:v>
                </c:pt>
                <c:pt idx="388">
                  <c:v>1/08/2049</c:v>
                </c:pt>
                <c:pt idx="389">
                  <c:v>1/09/2049</c:v>
                </c:pt>
                <c:pt idx="390">
                  <c:v>1/10/2049</c:v>
                </c:pt>
                <c:pt idx="391">
                  <c:v>1/11/2049</c:v>
                </c:pt>
                <c:pt idx="392">
                  <c:v>1/12/2049</c:v>
                </c:pt>
                <c:pt idx="393">
                  <c:v>1/01/2050</c:v>
                </c:pt>
                <c:pt idx="394">
                  <c:v>1/02/2050</c:v>
                </c:pt>
                <c:pt idx="395">
                  <c:v>1/03/2050</c:v>
                </c:pt>
                <c:pt idx="396">
                  <c:v>1/04/2050</c:v>
                </c:pt>
                <c:pt idx="397">
                  <c:v>1/05/2050</c:v>
                </c:pt>
                <c:pt idx="398">
                  <c:v>1/06/2050</c:v>
                </c:pt>
                <c:pt idx="399">
                  <c:v>1/07/2050</c:v>
                </c:pt>
                <c:pt idx="400">
                  <c:v>1/08/2050</c:v>
                </c:pt>
                <c:pt idx="401">
                  <c:v>1/09/2050</c:v>
                </c:pt>
                <c:pt idx="402">
                  <c:v>1/10/2050</c:v>
                </c:pt>
                <c:pt idx="403">
                  <c:v>1/11/2050</c:v>
                </c:pt>
                <c:pt idx="404">
                  <c:v>1/12/2050</c:v>
                </c:pt>
                <c:pt idx="405">
                  <c:v>1/01/2051</c:v>
                </c:pt>
                <c:pt idx="406">
                  <c:v>1/02/2051</c:v>
                </c:pt>
                <c:pt idx="407">
                  <c:v>1/03/2051</c:v>
                </c:pt>
                <c:pt idx="408">
                  <c:v>1/04/2051</c:v>
                </c:pt>
                <c:pt idx="409">
                  <c:v>1/05/2051</c:v>
                </c:pt>
                <c:pt idx="410">
                  <c:v>1/06/2051</c:v>
                </c:pt>
                <c:pt idx="411">
                  <c:v>1/07/2051</c:v>
                </c:pt>
                <c:pt idx="412">
                  <c:v>1/08/2051</c:v>
                </c:pt>
                <c:pt idx="413">
                  <c:v>1/09/2051</c:v>
                </c:pt>
                <c:pt idx="414">
                  <c:v>1/10/2051</c:v>
                </c:pt>
                <c:pt idx="415">
                  <c:v>1/11/2051</c:v>
                </c:pt>
                <c:pt idx="416">
                  <c:v>1/12/2051</c:v>
                </c:pt>
                <c:pt idx="417">
                  <c:v>1/01/2052</c:v>
                </c:pt>
                <c:pt idx="418">
                  <c:v>1/02/2052</c:v>
                </c:pt>
                <c:pt idx="419">
                  <c:v>1/03/2052</c:v>
                </c:pt>
                <c:pt idx="420">
                  <c:v>1/04/2052</c:v>
                </c:pt>
                <c:pt idx="421">
                  <c:v>1/05/2052</c:v>
                </c:pt>
                <c:pt idx="422">
                  <c:v>1/06/2052</c:v>
                </c:pt>
                <c:pt idx="423">
                  <c:v>1/07/2052</c:v>
                </c:pt>
                <c:pt idx="424">
                  <c:v>1/08/2052</c:v>
                </c:pt>
                <c:pt idx="425">
                  <c:v>1/09/2052</c:v>
                </c:pt>
                <c:pt idx="426">
                  <c:v>1/10/2052</c:v>
                </c:pt>
                <c:pt idx="427">
                  <c:v>1/11/2052</c:v>
                </c:pt>
                <c:pt idx="428">
                  <c:v>1/12/2052</c:v>
                </c:pt>
                <c:pt idx="429">
                  <c:v>1/01/2053</c:v>
                </c:pt>
                <c:pt idx="430">
                  <c:v>1/02/2053</c:v>
                </c:pt>
                <c:pt idx="431">
                  <c:v>1/03/2053</c:v>
                </c:pt>
                <c:pt idx="432">
                  <c:v>1/04/2053</c:v>
                </c:pt>
                <c:pt idx="433">
                  <c:v>1/05/2053</c:v>
                </c:pt>
                <c:pt idx="434">
                  <c:v>1/06/2053</c:v>
                </c:pt>
                <c:pt idx="435">
                  <c:v>1/07/2053</c:v>
                </c:pt>
                <c:pt idx="436">
                  <c:v>1/08/2053</c:v>
                </c:pt>
                <c:pt idx="437">
                  <c:v>1/09/2053</c:v>
                </c:pt>
                <c:pt idx="438">
                  <c:v>1/10/2053</c:v>
                </c:pt>
                <c:pt idx="439">
                  <c:v>1/11/2053</c:v>
                </c:pt>
                <c:pt idx="440">
                  <c:v>1/12/2053</c:v>
                </c:pt>
                <c:pt idx="441">
                  <c:v>1/01/2054</c:v>
                </c:pt>
                <c:pt idx="442">
                  <c:v>1/02/2054</c:v>
                </c:pt>
                <c:pt idx="443">
                  <c:v>1/03/2054</c:v>
                </c:pt>
                <c:pt idx="444">
                  <c:v>1/04/2054</c:v>
                </c:pt>
                <c:pt idx="445">
                  <c:v>1/05/2054</c:v>
                </c:pt>
                <c:pt idx="446">
                  <c:v>1/06/2054</c:v>
                </c:pt>
                <c:pt idx="447">
                  <c:v>1/07/2054</c:v>
                </c:pt>
                <c:pt idx="448">
                  <c:v>1/08/2054</c:v>
                </c:pt>
                <c:pt idx="449">
                  <c:v>1/09/2054</c:v>
                </c:pt>
                <c:pt idx="450">
                  <c:v>1/10/2054</c:v>
                </c:pt>
                <c:pt idx="451">
                  <c:v>1/11/2054</c:v>
                </c:pt>
                <c:pt idx="452">
                  <c:v>1/12/2054</c:v>
                </c:pt>
                <c:pt idx="453">
                  <c:v>1/01/2055</c:v>
                </c:pt>
                <c:pt idx="454">
                  <c:v>1/02/2055</c:v>
                </c:pt>
                <c:pt idx="455">
                  <c:v>1/03/2055</c:v>
                </c:pt>
                <c:pt idx="456">
                  <c:v>1/04/2055</c:v>
                </c:pt>
                <c:pt idx="457">
                  <c:v>1/05/2055</c:v>
                </c:pt>
                <c:pt idx="458">
                  <c:v>1/06/2055</c:v>
                </c:pt>
                <c:pt idx="459">
                  <c:v>1/07/2055</c:v>
                </c:pt>
                <c:pt idx="460">
                  <c:v>1/08/2055</c:v>
                </c:pt>
                <c:pt idx="461">
                  <c:v>1/09/2055</c:v>
                </c:pt>
                <c:pt idx="462">
                  <c:v>1/10/2055</c:v>
                </c:pt>
                <c:pt idx="463">
                  <c:v>1/11/2055</c:v>
                </c:pt>
                <c:pt idx="464">
                  <c:v>1/12/2055</c:v>
                </c:pt>
                <c:pt idx="465">
                  <c:v>1/01/2056</c:v>
                </c:pt>
                <c:pt idx="466">
                  <c:v>1/02/2056</c:v>
                </c:pt>
                <c:pt idx="467">
                  <c:v>1/03/2056</c:v>
                </c:pt>
                <c:pt idx="468">
                  <c:v>1/04/2056</c:v>
                </c:pt>
                <c:pt idx="469">
                  <c:v>1/05/2056</c:v>
                </c:pt>
                <c:pt idx="470">
                  <c:v>1/06/2056</c:v>
                </c:pt>
                <c:pt idx="471">
                  <c:v>1/07/2056</c:v>
                </c:pt>
                <c:pt idx="472">
                  <c:v>1/08/2056</c:v>
                </c:pt>
                <c:pt idx="473">
                  <c:v>1/09/2056</c:v>
                </c:pt>
                <c:pt idx="474">
                  <c:v>1/10/2056</c:v>
                </c:pt>
                <c:pt idx="475">
                  <c:v>1/11/2056</c:v>
                </c:pt>
                <c:pt idx="476">
                  <c:v>1/12/2056</c:v>
                </c:pt>
                <c:pt idx="477">
                  <c:v>1/01/2057</c:v>
                </c:pt>
                <c:pt idx="478">
                  <c:v>1/02/2057</c:v>
                </c:pt>
                <c:pt idx="479">
                  <c:v>1/03/2057</c:v>
                </c:pt>
                <c:pt idx="480">
                  <c:v>1/04/2057</c:v>
                </c:pt>
                <c:pt idx="481">
                  <c:v>1/05/2057</c:v>
                </c:pt>
                <c:pt idx="482">
                  <c:v>1/06/2057</c:v>
                </c:pt>
                <c:pt idx="483">
                  <c:v>1/07/2057</c:v>
                </c:pt>
                <c:pt idx="484">
                  <c:v>1/08/2057</c:v>
                </c:pt>
                <c:pt idx="485">
                  <c:v>1/09/2057</c:v>
                </c:pt>
                <c:pt idx="486">
                  <c:v>1/10/2057</c:v>
                </c:pt>
                <c:pt idx="487">
                  <c:v>1/11/2057</c:v>
                </c:pt>
                <c:pt idx="488">
                  <c:v>1/12/2057</c:v>
                </c:pt>
                <c:pt idx="489">
                  <c:v>1/01/2058</c:v>
                </c:pt>
                <c:pt idx="490">
                  <c:v>1/02/2058</c:v>
                </c:pt>
                <c:pt idx="491">
                  <c:v>1/03/2058</c:v>
                </c:pt>
                <c:pt idx="492">
                  <c:v>1/04/2058</c:v>
                </c:pt>
                <c:pt idx="493">
                  <c:v>1/05/2058</c:v>
                </c:pt>
                <c:pt idx="494">
                  <c:v>1/06/2058</c:v>
                </c:pt>
                <c:pt idx="495">
                  <c:v>1/07/2058</c:v>
                </c:pt>
                <c:pt idx="496">
                  <c:v>1/08/2058</c:v>
                </c:pt>
                <c:pt idx="497">
                  <c:v>1/09/2058</c:v>
                </c:pt>
                <c:pt idx="498">
                  <c:v>1/10/2058</c:v>
                </c:pt>
                <c:pt idx="499">
                  <c:v>1/11/2058</c:v>
                </c:pt>
                <c:pt idx="500">
                  <c:v>1/12/2058</c:v>
                </c:pt>
                <c:pt idx="501">
                  <c:v>1/01/2059</c:v>
                </c:pt>
                <c:pt idx="502">
                  <c:v>1/02/2059</c:v>
                </c:pt>
                <c:pt idx="503">
                  <c:v>1/03/2059</c:v>
                </c:pt>
                <c:pt idx="504">
                  <c:v>1/04/2059</c:v>
                </c:pt>
                <c:pt idx="505">
                  <c:v>1/05/2059</c:v>
                </c:pt>
                <c:pt idx="506">
                  <c:v>1/06/2059</c:v>
                </c:pt>
                <c:pt idx="507">
                  <c:v>1/07/2059</c:v>
                </c:pt>
                <c:pt idx="508">
                  <c:v>1/08/2059</c:v>
                </c:pt>
                <c:pt idx="509">
                  <c:v>1/09/2059</c:v>
                </c:pt>
                <c:pt idx="510">
                  <c:v>1/10/2059</c:v>
                </c:pt>
                <c:pt idx="511">
                  <c:v>1/11/2059</c:v>
                </c:pt>
                <c:pt idx="512">
                  <c:v>1/12/2059</c:v>
                </c:pt>
                <c:pt idx="513">
                  <c:v>1/01/2060</c:v>
                </c:pt>
                <c:pt idx="514">
                  <c:v>1/02/2060</c:v>
                </c:pt>
                <c:pt idx="515">
                  <c:v>1/03/2060</c:v>
                </c:pt>
                <c:pt idx="516">
                  <c:v>1/04/2060</c:v>
                </c:pt>
                <c:pt idx="517">
                  <c:v>1/05/2060</c:v>
                </c:pt>
                <c:pt idx="518">
                  <c:v>1/06/2060</c:v>
                </c:pt>
                <c:pt idx="519">
                  <c:v>1/07/2060</c:v>
                </c:pt>
                <c:pt idx="520">
                  <c:v>1/08/2060</c:v>
                </c:pt>
                <c:pt idx="521">
                  <c:v>1/09/2060</c:v>
                </c:pt>
                <c:pt idx="522">
                  <c:v>1/10/2060</c:v>
                </c:pt>
                <c:pt idx="523">
                  <c:v>1/11/2060</c:v>
                </c:pt>
                <c:pt idx="524">
                  <c:v>1/12/2060</c:v>
                </c:pt>
                <c:pt idx="525">
                  <c:v>1/01/2061</c:v>
                </c:pt>
                <c:pt idx="526">
                  <c:v>1/02/2061</c:v>
                </c:pt>
                <c:pt idx="527">
                  <c:v>1/03/2061</c:v>
                </c:pt>
                <c:pt idx="528">
                  <c:v>1/04/2061</c:v>
                </c:pt>
                <c:pt idx="529">
                  <c:v>1/05/2061</c:v>
                </c:pt>
                <c:pt idx="530">
                  <c:v>1/06/2061</c:v>
                </c:pt>
                <c:pt idx="531">
                  <c:v>1/07/2061</c:v>
                </c:pt>
                <c:pt idx="532">
                  <c:v>1/08/2061</c:v>
                </c:pt>
                <c:pt idx="533">
                  <c:v>1/09/2061</c:v>
                </c:pt>
                <c:pt idx="534">
                  <c:v>1/10/2061</c:v>
                </c:pt>
                <c:pt idx="535">
                  <c:v>1/11/2061</c:v>
                </c:pt>
                <c:pt idx="536">
                  <c:v>1/12/2061</c:v>
                </c:pt>
                <c:pt idx="537">
                  <c:v>1/01/2062</c:v>
                </c:pt>
                <c:pt idx="538">
                  <c:v>1/02/2062</c:v>
                </c:pt>
                <c:pt idx="539">
                  <c:v>1/03/2062</c:v>
                </c:pt>
                <c:pt idx="540">
                  <c:v>1/04/2062</c:v>
                </c:pt>
                <c:pt idx="541">
                  <c:v>1/05/2062</c:v>
                </c:pt>
                <c:pt idx="542">
                  <c:v>1/06/2062</c:v>
                </c:pt>
                <c:pt idx="543">
                  <c:v>1/07/2062</c:v>
                </c:pt>
                <c:pt idx="544">
                  <c:v>1/08/2062</c:v>
                </c:pt>
                <c:pt idx="545">
                  <c:v>1/09/2062</c:v>
                </c:pt>
                <c:pt idx="546">
                  <c:v>1/10/2062</c:v>
                </c:pt>
                <c:pt idx="547">
                  <c:v>1/11/2062</c:v>
                </c:pt>
                <c:pt idx="548">
                  <c:v>1/12/2062</c:v>
                </c:pt>
                <c:pt idx="549">
                  <c:v>1/01/2063</c:v>
                </c:pt>
                <c:pt idx="550">
                  <c:v>1/02/2063</c:v>
                </c:pt>
                <c:pt idx="551">
                  <c:v>1/03/2063</c:v>
                </c:pt>
                <c:pt idx="552">
                  <c:v>1/04/2063</c:v>
                </c:pt>
                <c:pt idx="553">
                  <c:v>1/05/2063</c:v>
                </c:pt>
                <c:pt idx="554">
                  <c:v>1/06/2063</c:v>
                </c:pt>
                <c:pt idx="555">
                  <c:v>1/07/2063</c:v>
                </c:pt>
                <c:pt idx="556">
                  <c:v>1/08/2063</c:v>
                </c:pt>
                <c:pt idx="557">
                  <c:v>1/09/2063</c:v>
                </c:pt>
                <c:pt idx="558">
                  <c:v>1/10/2063</c:v>
                </c:pt>
                <c:pt idx="559">
                  <c:v>1/11/2063</c:v>
                </c:pt>
                <c:pt idx="560">
                  <c:v>1/12/2063</c:v>
                </c:pt>
                <c:pt idx="561">
                  <c:v>1/01/2064</c:v>
                </c:pt>
                <c:pt idx="562">
                  <c:v>1/02/2064</c:v>
                </c:pt>
              </c:strCache>
            </c:strRef>
          </c:cat>
          <c:val>
            <c:numRef>
              <c:f>_Hidden29!$C$2:$C$564</c:f>
              <c:numCache>
                <c:ptCount val="563"/>
                <c:pt idx="0">
                  <c:v>1336117888.6750662</c:v>
                </c:pt>
                <c:pt idx="1">
                  <c:v>1326834840.4905558</c:v>
                </c:pt>
                <c:pt idx="2">
                  <c:v>1317545020.9247353</c:v>
                </c:pt>
                <c:pt idx="3">
                  <c:v>1308350955.549896</c:v>
                </c:pt>
                <c:pt idx="4">
                  <c:v>1298946350.8424807</c:v>
                </c:pt>
                <c:pt idx="5">
                  <c:v>1289928226.6536663</c:v>
                </c:pt>
                <c:pt idx="6">
                  <c:v>1280604475.6029506</c:v>
                </c:pt>
                <c:pt idx="7">
                  <c:v>1271286949.7418926</c:v>
                </c:pt>
                <c:pt idx="8">
                  <c:v>1261986928.7409666</c:v>
                </c:pt>
                <c:pt idx="9">
                  <c:v>1252705950.0840008</c:v>
                </c:pt>
                <c:pt idx="10">
                  <c:v>1243457532.4194932</c:v>
                </c:pt>
                <c:pt idx="11">
                  <c:v>1234102096.3226514</c:v>
                </c:pt>
                <c:pt idx="12">
                  <c:v>1224792745.1137176</c:v>
                </c:pt>
                <c:pt idx="13">
                  <c:v>1215230674.957906</c:v>
                </c:pt>
                <c:pt idx="14">
                  <c:v>1206117251.2843726</c:v>
                </c:pt>
                <c:pt idx="15">
                  <c:v>1196601407.383054</c:v>
                </c:pt>
                <c:pt idx="16">
                  <c:v>1187269758.860424</c:v>
                </c:pt>
                <c:pt idx="17">
                  <c:v>1177847601.3193908</c:v>
                </c:pt>
                <c:pt idx="18">
                  <c:v>1168705233.5292838</c:v>
                </c:pt>
                <c:pt idx="19">
                  <c:v>1159446263.1199954</c:v>
                </c:pt>
                <c:pt idx="20">
                  <c:v>1150222267.3471503</c:v>
                </c:pt>
                <c:pt idx="21">
                  <c:v>1141071923.1145647</c:v>
                </c:pt>
                <c:pt idx="22">
                  <c:v>1131938776.4880908</c:v>
                </c:pt>
                <c:pt idx="23">
                  <c:v>1122902927.1058626</c:v>
                </c:pt>
                <c:pt idx="24">
                  <c:v>1113804332.2049463</c:v>
                </c:pt>
                <c:pt idx="25">
                  <c:v>1104785513.6734316</c:v>
                </c:pt>
                <c:pt idx="26">
                  <c:v>1095590711.9817622</c:v>
                </c:pt>
                <c:pt idx="27">
                  <c:v>1086570562.814109</c:v>
                </c:pt>
                <c:pt idx="28">
                  <c:v>1076831339.6155758</c:v>
                </c:pt>
                <c:pt idx="29">
                  <c:v>1067919274.4957312</c:v>
                </c:pt>
                <c:pt idx="30">
                  <c:v>1058848003.372097</c:v>
                </c:pt>
                <c:pt idx="31">
                  <c:v>1049878493.8886725</c:v>
                </c:pt>
                <c:pt idx="32">
                  <c:v>1040673826.3272854</c:v>
                </c:pt>
                <c:pt idx="33">
                  <c:v>1031551100.1121862</c:v>
                </c:pt>
                <c:pt idx="34">
                  <c:v>1022314059.3073251</c:v>
                </c:pt>
                <c:pt idx="35">
                  <c:v>1013502344.9500238</c:v>
                </c:pt>
                <c:pt idx="36">
                  <c:v>1004198890.9719273</c:v>
                </c:pt>
                <c:pt idx="37">
                  <c:v>995400567.7857491</c:v>
                </c:pt>
                <c:pt idx="38">
                  <c:v>985888932.4333633</c:v>
                </c:pt>
                <c:pt idx="39">
                  <c:v>976362855.2992656</c:v>
                </c:pt>
                <c:pt idx="40">
                  <c:v>967259367.8933636</c:v>
                </c:pt>
                <c:pt idx="41">
                  <c:v>958015977.035256</c:v>
                </c:pt>
                <c:pt idx="42">
                  <c:v>947645604.8783005</c:v>
                </c:pt>
                <c:pt idx="43">
                  <c:v>938841126.6725031</c:v>
                </c:pt>
                <c:pt idx="44">
                  <c:v>930067729.4185866</c:v>
                </c:pt>
                <c:pt idx="45">
                  <c:v>920563935.1899662</c:v>
                </c:pt>
                <c:pt idx="46">
                  <c:v>911347586.4824753</c:v>
                </c:pt>
                <c:pt idx="47">
                  <c:v>902846266.6638771</c:v>
                </c:pt>
                <c:pt idx="48">
                  <c:v>893509148.309591</c:v>
                </c:pt>
                <c:pt idx="49">
                  <c:v>884915010.543747</c:v>
                </c:pt>
                <c:pt idx="50">
                  <c:v>876313494.2245607</c:v>
                </c:pt>
                <c:pt idx="51">
                  <c:v>867241578.9245843</c:v>
                </c:pt>
                <c:pt idx="52">
                  <c:v>858606949.0671232</c:v>
                </c:pt>
                <c:pt idx="53">
                  <c:v>849824760.3117201</c:v>
                </c:pt>
                <c:pt idx="54">
                  <c:v>841178101.476975</c:v>
                </c:pt>
                <c:pt idx="55">
                  <c:v>832713838.0705181</c:v>
                </c:pt>
                <c:pt idx="56">
                  <c:v>824329415.8024929</c:v>
                </c:pt>
                <c:pt idx="57">
                  <c:v>815923904.1845809</c:v>
                </c:pt>
                <c:pt idx="58">
                  <c:v>807475933.9352754</c:v>
                </c:pt>
                <c:pt idx="59">
                  <c:v>799241087.6329955</c:v>
                </c:pt>
                <c:pt idx="60">
                  <c:v>790892178.7688504</c:v>
                </c:pt>
                <c:pt idx="61">
                  <c:v>782519507.5074514</c:v>
                </c:pt>
                <c:pt idx="62">
                  <c:v>774124749.4341578</c:v>
                </c:pt>
                <c:pt idx="63">
                  <c:v>765667289.3385038</c:v>
                </c:pt>
                <c:pt idx="64">
                  <c:v>757373865.8609191</c:v>
                </c:pt>
                <c:pt idx="65">
                  <c:v>749141112.4024099</c:v>
                </c:pt>
                <c:pt idx="66">
                  <c:v>740416044.601975</c:v>
                </c:pt>
                <c:pt idx="67">
                  <c:v>732127482.2807044</c:v>
                </c:pt>
                <c:pt idx="68">
                  <c:v>724008563.5340976</c:v>
                </c:pt>
                <c:pt idx="69">
                  <c:v>715874212.6479347</c:v>
                </c:pt>
                <c:pt idx="70">
                  <c:v>707765296.707897</c:v>
                </c:pt>
                <c:pt idx="71">
                  <c:v>699791600.0463146</c:v>
                </c:pt>
                <c:pt idx="72">
                  <c:v>691728993.3380489</c:v>
                </c:pt>
                <c:pt idx="73">
                  <c:v>683623517.2863322</c:v>
                </c:pt>
                <c:pt idx="74">
                  <c:v>675606054.3437421</c:v>
                </c:pt>
                <c:pt idx="75">
                  <c:v>667683605.7255306</c:v>
                </c:pt>
                <c:pt idx="76">
                  <c:v>659660895.9157661</c:v>
                </c:pt>
                <c:pt idx="77">
                  <c:v>651637604.1877062</c:v>
                </c:pt>
                <c:pt idx="78">
                  <c:v>643801610.4620781</c:v>
                </c:pt>
                <c:pt idx="79">
                  <c:v>635826969.866324</c:v>
                </c:pt>
                <c:pt idx="80">
                  <c:v>628059010.8617253</c:v>
                </c:pt>
                <c:pt idx="81">
                  <c:v>619957011.4505594</c:v>
                </c:pt>
                <c:pt idx="82">
                  <c:v>612123426.9384104</c:v>
                </c:pt>
                <c:pt idx="83">
                  <c:v>604474743.2785132</c:v>
                </c:pt>
                <c:pt idx="84">
                  <c:v>596784062.582086</c:v>
                </c:pt>
                <c:pt idx="85">
                  <c:v>589157539.6219425</c:v>
                </c:pt>
                <c:pt idx="86">
                  <c:v>581531867.5117205</c:v>
                </c:pt>
                <c:pt idx="87">
                  <c:v>573755914.7872213</c:v>
                </c:pt>
                <c:pt idx="88">
                  <c:v>566111768.3252218</c:v>
                </c:pt>
                <c:pt idx="89">
                  <c:v>558203122.267206</c:v>
                </c:pt>
                <c:pt idx="90">
                  <c:v>550742998.2250448</c:v>
                </c:pt>
                <c:pt idx="91">
                  <c:v>542971352.2200553</c:v>
                </c:pt>
                <c:pt idx="92">
                  <c:v>535625633.22726935</c:v>
                </c:pt>
                <c:pt idx="93">
                  <c:v>528375536.74432236</c:v>
                </c:pt>
                <c:pt idx="94">
                  <c:v>521245770.70210874</c:v>
                </c:pt>
                <c:pt idx="95">
                  <c:v>514315069.0356466</c:v>
                </c:pt>
                <c:pt idx="96">
                  <c:v>507377330.43057436</c:v>
                </c:pt>
                <c:pt idx="97">
                  <c:v>500705023.60999006</c:v>
                </c:pt>
                <c:pt idx="98">
                  <c:v>493885010.0476358</c:v>
                </c:pt>
                <c:pt idx="99">
                  <c:v>487324306.18619823</c:v>
                </c:pt>
                <c:pt idx="100">
                  <c:v>480984862.60869676</c:v>
                </c:pt>
                <c:pt idx="101">
                  <c:v>474622241.51742476</c:v>
                </c:pt>
                <c:pt idx="102">
                  <c:v>468879588.48735267</c:v>
                </c:pt>
                <c:pt idx="103">
                  <c:v>463175265.05864394</c:v>
                </c:pt>
                <c:pt idx="104">
                  <c:v>457453199.25428545</c:v>
                </c:pt>
                <c:pt idx="105">
                  <c:v>451838596.0979444</c:v>
                </c:pt>
                <c:pt idx="106">
                  <c:v>446376237.03302693</c:v>
                </c:pt>
                <c:pt idx="107">
                  <c:v>440810457.381652</c:v>
                </c:pt>
                <c:pt idx="108">
                  <c:v>435551110.01502466</c:v>
                </c:pt>
                <c:pt idx="109">
                  <c:v>430351459.26723415</c:v>
                </c:pt>
                <c:pt idx="110">
                  <c:v>425074365.12463796</c:v>
                </c:pt>
                <c:pt idx="111">
                  <c:v>419729951.86416364</c:v>
                </c:pt>
                <c:pt idx="112">
                  <c:v>414528003.7121076</c:v>
                </c:pt>
                <c:pt idx="113">
                  <c:v>409417195.264428</c:v>
                </c:pt>
                <c:pt idx="114">
                  <c:v>404240416.69366914</c:v>
                </c:pt>
                <c:pt idx="115">
                  <c:v>399061558.50497025</c:v>
                </c:pt>
                <c:pt idx="116">
                  <c:v>393991333.7317177</c:v>
                </c:pt>
                <c:pt idx="117">
                  <c:v>388966945.5229035</c:v>
                </c:pt>
                <c:pt idx="118">
                  <c:v>383958429.6116646</c:v>
                </c:pt>
                <c:pt idx="119">
                  <c:v>378990140.41024</c:v>
                </c:pt>
                <c:pt idx="120">
                  <c:v>374033754.4008847</c:v>
                </c:pt>
                <c:pt idx="121">
                  <c:v>369118229.74463487</c:v>
                </c:pt>
                <c:pt idx="122">
                  <c:v>364205518.1017536</c:v>
                </c:pt>
                <c:pt idx="123">
                  <c:v>359345667.2768899</c:v>
                </c:pt>
                <c:pt idx="124">
                  <c:v>354501401.94940645</c:v>
                </c:pt>
                <c:pt idx="125">
                  <c:v>349692757.32418823</c:v>
                </c:pt>
                <c:pt idx="126">
                  <c:v>344947017.04453146</c:v>
                </c:pt>
                <c:pt idx="127">
                  <c:v>340210537.4465748</c:v>
                </c:pt>
                <c:pt idx="128">
                  <c:v>335524141.12839293</c:v>
                </c:pt>
                <c:pt idx="129">
                  <c:v>330735712.73826796</c:v>
                </c:pt>
                <c:pt idx="130">
                  <c:v>326099929.2040729</c:v>
                </c:pt>
                <c:pt idx="131">
                  <c:v>321541959.49348503</c:v>
                </c:pt>
                <c:pt idx="132">
                  <c:v>317006187.9158654</c:v>
                </c:pt>
                <c:pt idx="133">
                  <c:v>312553248.7555921</c:v>
                </c:pt>
                <c:pt idx="134">
                  <c:v>308143843.18258786</c:v>
                </c:pt>
                <c:pt idx="135">
                  <c:v>303626693.6484286</c:v>
                </c:pt>
                <c:pt idx="136">
                  <c:v>299369616.21400493</c:v>
                </c:pt>
                <c:pt idx="137">
                  <c:v>294865679.3597359</c:v>
                </c:pt>
                <c:pt idx="138">
                  <c:v>290795198.1282734</c:v>
                </c:pt>
                <c:pt idx="139">
                  <c:v>286754261.2448872</c:v>
                </c:pt>
                <c:pt idx="140">
                  <c:v>282597131.1844101</c:v>
                </c:pt>
                <c:pt idx="141">
                  <c:v>278633025.0423426</c:v>
                </c:pt>
                <c:pt idx="142">
                  <c:v>274698004.10500133</c:v>
                </c:pt>
                <c:pt idx="143">
                  <c:v>270830764.9813457</c:v>
                </c:pt>
                <c:pt idx="144">
                  <c:v>266937407.13148677</c:v>
                </c:pt>
                <c:pt idx="145">
                  <c:v>263074489.90083015</c:v>
                </c:pt>
                <c:pt idx="146">
                  <c:v>259216518.64191833</c:v>
                </c:pt>
                <c:pt idx="147">
                  <c:v>255388459.7798767</c:v>
                </c:pt>
                <c:pt idx="148">
                  <c:v>251559423.61242485</c:v>
                </c:pt>
                <c:pt idx="149">
                  <c:v>247753681.8008807</c:v>
                </c:pt>
                <c:pt idx="150">
                  <c:v>243980829.36943293</c:v>
                </c:pt>
                <c:pt idx="151">
                  <c:v>240212437.5066861</c:v>
                </c:pt>
                <c:pt idx="152">
                  <c:v>236101876.97823188</c:v>
                </c:pt>
                <c:pt idx="153">
                  <c:v>232386372.33880955</c:v>
                </c:pt>
                <c:pt idx="154">
                  <c:v>228499160.04591733</c:v>
                </c:pt>
                <c:pt idx="155">
                  <c:v>224878425.78682187</c:v>
                </c:pt>
                <c:pt idx="156">
                  <c:v>221266306.31680766</c:v>
                </c:pt>
                <c:pt idx="157">
                  <c:v>217482386.16054267</c:v>
                </c:pt>
                <c:pt idx="158">
                  <c:v>213901999.09162265</c:v>
                </c:pt>
                <c:pt idx="159">
                  <c:v>210552235.85800394</c:v>
                </c:pt>
                <c:pt idx="160">
                  <c:v>207285580.69315478</c:v>
                </c:pt>
                <c:pt idx="161">
                  <c:v>204122544.55045864</c:v>
                </c:pt>
                <c:pt idx="162">
                  <c:v>200991358.95019808</c:v>
                </c:pt>
                <c:pt idx="163">
                  <c:v>198004016.36700174</c:v>
                </c:pt>
                <c:pt idx="164">
                  <c:v>195056538.06038922</c:v>
                </c:pt>
                <c:pt idx="165">
                  <c:v>192128215.79552916</c:v>
                </c:pt>
                <c:pt idx="166">
                  <c:v>189218464.08046815</c:v>
                </c:pt>
                <c:pt idx="167">
                  <c:v>186365994.04473987</c:v>
                </c:pt>
                <c:pt idx="168">
                  <c:v>183494925.7187622</c:v>
                </c:pt>
                <c:pt idx="169">
                  <c:v>180468699.89029858</c:v>
                </c:pt>
                <c:pt idx="170">
                  <c:v>177625998.67851672</c:v>
                </c:pt>
                <c:pt idx="171">
                  <c:v>174812320.69289693</c:v>
                </c:pt>
                <c:pt idx="172">
                  <c:v>171919817.50408238</c:v>
                </c:pt>
                <c:pt idx="173">
                  <c:v>169122060.1591273</c:v>
                </c:pt>
                <c:pt idx="174">
                  <c:v>166349669.183151</c:v>
                </c:pt>
                <c:pt idx="175">
                  <c:v>163581045.78970966</c:v>
                </c:pt>
                <c:pt idx="176">
                  <c:v>160828335.82593158</c:v>
                </c:pt>
                <c:pt idx="177">
                  <c:v>158056112.50124744</c:v>
                </c:pt>
                <c:pt idx="178">
                  <c:v>155320134.0490991</c:v>
                </c:pt>
                <c:pt idx="179">
                  <c:v>152606438.66633072</c:v>
                </c:pt>
                <c:pt idx="180">
                  <c:v>149887315.08436745</c:v>
                </c:pt>
                <c:pt idx="181">
                  <c:v>147183568.3511473</c:v>
                </c:pt>
                <c:pt idx="182">
                  <c:v>144353850.04629335</c:v>
                </c:pt>
                <c:pt idx="183">
                  <c:v>141673042.94583237</c:v>
                </c:pt>
                <c:pt idx="184">
                  <c:v>139003106.70328292</c:v>
                </c:pt>
                <c:pt idx="185">
                  <c:v>136351981.2527472</c:v>
                </c:pt>
                <c:pt idx="186">
                  <c:v>133727420.02780929</c:v>
                </c:pt>
                <c:pt idx="187">
                  <c:v>131111446.28706212</c:v>
                </c:pt>
                <c:pt idx="188">
                  <c:v>128515799.71161589</c:v>
                </c:pt>
                <c:pt idx="189">
                  <c:v>125928320.97678222</c:v>
                </c:pt>
                <c:pt idx="190">
                  <c:v>123354713.59125026</c:v>
                </c:pt>
                <c:pt idx="191">
                  <c:v>120825647.41683447</c:v>
                </c:pt>
                <c:pt idx="192">
                  <c:v>118298016.49502364</c:v>
                </c:pt>
                <c:pt idx="193">
                  <c:v>115811346.09481718</c:v>
                </c:pt>
                <c:pt idx="194">
                  <c:v>113357670.09267835</c:v>
                </c:pt>
                <c:pt idx="195">
                  <c:v>110967969.94608669</c:v>
                </c:pt>
                <c:pt idx="196">
                  <c:v>108634839.62434441</c:v>
                </c:pt>
                <c:pt idx="197">
                  <c:v>106350428.45148176</c:v>
                </c:pt>
                <c:pt idx="198">
                  <c:v>104130011.5001983</c:v>
                </c:pt>
                <c:pt idx="199">
                  <c:v>101926684.21458706</c:v>
                </c:pt>
                <c:pt idx="200">
                  <c:v>99631170.97385646</c:v>
                </c:pt>
                <c:pt idx="201">
                  <c:v>97451584.24551903</c:v>
                </c:pt>
                <c:pt idx="202">
                  <c:v>95287036.4021322</c:v>
                </c:pt>
                <c:pt idx="203">
                  <c:v>93144065.28553154</c:v>
                </c:pt>
                <c:pt idx="204">
                  <c:v>91000251.11065303</c:v>
                </c:pt>
                <c:pt idx="205">
                  <c:v>88878926.09737283</c:v>
                </c:pt>
                <c:pt idx="206">
                  <c:v>86768196.76011811</c:v>
                </c:pt>
                <c:pt idx="207">
                  <c:v>84680988.08715537</c:v>
                </c:pt>
                <c:pt idx="208">
                  <c:v>82605714.12934525</c:v>
                </c:pt>
                <c:pt idx="209">
                  <c:v>80542859.53559896</c:v>
                </c:pt>
                <c:pt idx="210">
                  <c:v>78502653.198013</c:v>
                </c:pt>
                <c:pt idx="211">
                  <c:v>76492504.81852737</c:v>
                </c:pt>
                <c:pt idx="212">
                  <c:v>74509325.28082095</c:v>
                </c:pt>
                <c:pt idx="213">
                  <c:v>72563331.67096789</c:v>
                </c:pt>
                <c:pt idx="214">
                  <c:v>70631775.61921653</c:v>
                </c:pt>
                <c:pt idx="215">
                  <c:v>68726054.00806642</c:v>
                </c:pt>
                <c:pt idx="216">
                  <c:v>66846927.148150146</c:v>
                </c:pt>
                <c:pt idx="217">
                  <c:v>65029910.10605698</c:v>
                </c:pt>
                <c:pt idx="218">
                  <c:v>63274205.45385877</c:v>
                </c:pt>
                <c:pt idx="219">
                  <c:v>61659806.43099033</c:v>
                </c:pt>
                <c:pt idx="220">
                  <c:v>60161348.91028933</c:v>
                </c:pt>
                <c:pt idx="221">
                  <c:v>58762773.10337332</c:v>
                </c:pt>
                <c:pt idx="222">
                  <c:v>57488879.467612386</c:v>
                </c:pt>
                <c:pt idx="223">
                  <c:v>56276501.996811114</c:v>
                </c:pt>
                <c:pt idx="224">
                  <c:v>55093704.8238183</c:v>
                </c:pt>
                <c:pt idx="225">
                  <c:v>53916850.691285215</c:v>
                </c:pt>
                <c:pt idx="226">
                  <c:v>52750959.90639866</c:v>
                </c:pt>
                <c:pt idx="227">
                  <c:v>51597361.45986034</c:v>
                </c:pt>
                <c:pt idx="228">
                  <c:v>50446216.239773035</c:v>
                </c:pt>
                <c:pt idx="229">
                  <c:v>49304797.594484664</c:v>
                </c:pt>
                <c:pt idx="230">
                  <c:v>48171769.42333784</c:v>
                </c:pt>
                <c:pt idx="231">
                  <c:v>47047937.115989715</c:v>
                </c:pt>
                <c:pt idx="232">
                  <c:v>45933136.400333956</c:v>
                </c:pt>
                <c:pt idx="233">
                  <c:v>44828172.05938139</c:v>
                </c:pt>
                <c:pt idx="234">
                  <c:v>43728788.796267934</c:v>
                </c:pt>
                <c:pt idx="235">
                  <c:v>42630753.96207412</c:v>
                </c:pt>
                <c:pt idx="236">
                  <c:v>41540083.93965029</c:v>
                </c:pt>
                <c:pt idx="237">
                  <c:v>40452416.46566641</c:v>
                </c:pt>
                <c:pt idx="238">
                  <c:v>39368007.67790837</c:v>
                </c:pt>
                <c:pt idx="239">
                  <c:v>38294116.7368393</c:v>
                </c:pt>
                <c:pt idx="240">
                  <c:v>37217678.3424697</c:v>
                </c:pt>
                <c:pt idx="241">
                  <c:v>36148871.69504201</c:v>
                </c:pt>
                <c:pt idx="242">
                  <c:v>35082412.59407216</c:v>
                </c:pt>
                <c:pt idx="243">
                  <c:v>34026440.56362958</c:v>
                </c:pt>
                <c:pt idx="244">
                  <c:v>32977299.47603079</c:v>
                </c:pt>
                <c:pt idx="245">
                  <c:v>31934483.91314417</c:v>
                </c:pt>
                <c:pt idx="246">
                  <c:v>30898900.62800422</c:v>
                </c:pt>
                <c:pt idx="247">
                  <c:v>29867905.283228006</c:v>
                </c:pt>
                <c:pt idx="248">
                  <c:v>28843645.728009153</c:v>
                </c:pt>
                <c:pt idx="249">
                  <c:v>27822829.588650975</c:v>
                </c:pt>
                <c:pt idx="250">
                  <c:v>26804628.105551813</c:v>
                </c:pt>
                <c:pt idx="251">
                  <c:v>25793366.86359455</c:v>
                </c:pt>
                <c:pt idx="252">
                  <c:v>24786733.90296006</c:v>
                </c:pt>
                <c:pt idx="253">
                  <c:v>23790989.04995219</c:v>
                </c:pt>
                <c:pt idx="254">
                  <c:v>22801473.100175526</c:v>
                </c:pt>
                <c:pt idx="255">
                  <c:v>21828550.21294318</c:v>
                </c:pt>
                <c:pt idx="256">
                  <c:v>20539956.749644462</c:v>
                </c:pt>
                <c:pt idx="257">
                  <c:v>19591227.109345153</c:v>
                </c:pt>
                <c:pt idx="258">
                  <c:v>18651027.41600811</c:v>
                </c:pt>
                <c:pt idx="259">
                  <c:v>17716162.031729706</c:v>
                </c:pt>
                <c:pt idx="260">
                  <c:v>16787197.120509483</c:v>
                </c:pt>
                <c:pt idx="261">
                  <c:v>15868336.230069472</c:v>
                </c:pt>
                <c:pt idx="262">
                  <c:v>14957145.085852433</c:v>
                </c:pt>
                <c:pt idx="263">
                  <c:v>14053084.147050569</c:v>
                </c:pt>
                <c:pt idx="264">
                  <c:v>13159082.556947498</c:v>
                </c:pt>
                <c:pt idx="265">
                  <c:v>12276347.51937911</c:v>
                </c:pt>
                <c:pt idx="266">
                  <c:v>11408099.320683897</c:v>
                </c:pt>
                <c:pt idx="267">
                  <c:v>10555756.679038059</c:v>
                </c:pt>
                <c:pt idx="268">
                  <c:v>9718320.699955663</c:v>
                </c:pt>
                <c:pt idx="269">
                  <c:v>8895308.949328575</c:v>
                </c:pt>
                <c:pt idx="270">
                  <c:v>8089805.592888466</c:v>
                </c:pt>
                <c:pt idx="271">
                  <c:v>7304797.188047833</c:v>
                </c:pt>
                <c:pt idx="272">
                  <c:v>6548482.810326406</c:v>
                </c:pt>
                <c:pt idx="273">
                  <c:v>5852377.117049046</c:v>
                </c:pt>
                <c:pt idx="274">
                  <c:v>5168301.519092392</c:v>
                </c:pt>
                <c:pt idx="275">
                  <c:v>4503773.556273857</c:v>
                </c:pt>
                <c:pt idx="276">
                  <c:v>3868356.488246167</c:v>
                </c:pt>
                <c:pt idx="277">
                  <c:v>3265556.0135679883</c:v>
                </c:pt>
                <c:pt idx="278">
                  <c:v>2720592.8347809943</c:v>
                </c:pt>
                <c:pt idx="279">
                  <c:v>2265537.65540968</c:v>
                </c:pt>
                <c:pt idx="280">
                  <c:v>1892903.3105544564</c:v>
                </c:pt>
                <c:pt idx="281">
                  <c:v>1606321.8068972575</c:v>
                </c:pt>
                <c:pt idx="282">
                  <c:v>1423500.3040142923</c:v>
                </c:pt>
                <c:pt idx="283">
                  <c:v>1318149.9655634596</c:v>
                </c:pt>
                <c:pt idx="284">
                  <c:v>1246223.3771187505</c:v>
                </c:pt>
                <c:pt idx="285">
                  <c:v>1175857.2927797663</c:v>
                </c:pt>
                <c:pt idx="286">
                  <c:v>1110903.9556519669</c:v>
                </c:pt>
                <c:pt idx="287">
                  <c:v>1048303.465110435</c:v>
                </c:pt>
                <c:pt idx="288">
                  <c:v>988863.5324732692</c:v>
                </c:pt>
                <c:pt idx="289">
                  <c:v>933113.4580467434</c:v>
                </c:pt>
                <c:pt idx="290">
                  <c:v>882918.7024435182</c:v>
                </c:pt>
                <c:pt idx="291">
                  <c:v>838646.956236775</c:v>
                </c:pt>
                <c:pt idx="292">
                  <c:v>801203.4897125737</c:v>
                </c:pt>
                <c:pt idx="293">
                  <c:v>770503.7357108471</c:v>
                </c:pt>
                <c:pt idx="294">
                  <c:v>743311.7831170053</c:v>
                </c:pt>
                <c:pt idx="295">
                  <c:v>720391.8664006413</c:v>
                </c:pt>
                <c:pt idx="296">
                  <c:v>698340.8940183525</c:v>
                </c:pt>
                <c:pt idx="297">
                  <c:v>677550.0510706654</c:v>
                </c:pt>
                <c:pt idx="298">
                  <c:v>656782.93064676</c:v>
                </c:pt>
                <c:pt idx="299">
                  <c:v>636143.9489547827</c:v>
                </c:pt>
                <c:pt idx="300">
                  <c:v>615790.8517326779</c:v>
                </c:pt>
                <c:pt idx="301">
                  <c:v>595939.9961327601</c:v>
                </c:pt>
                <c:pt idx="302">
                  <c:v>576671.5846368051</c:v>
                </c:pt>
                <c:pt idx="303">
                  <c:v>557456.5341920402</c:v>
                </c:pt>
                <c:pt idx="304">
                  <c:v>538990.0411928348</c:v>
                </c:pt>
                <c:pt idx="305">
                  <c:v>520546.06076914637</c:v>
                </c:pt>
                <c:pt idx="306">
                  <c:v>502152.0054825862</c:v>
                </c:pt>
                <c:pt idx="307">
                  <c:v>483751.83374515054</c:v>
                </c:pt>
                <c:pt idx="308">
                  <c:v>465399.5053909821</c:v>
                </c:pt>
                <c:pt idx="309">
                  <c:v>447042.96481990727</c:v>
                </c:pt>
                <c:pt idx="310">
                  <c:v>428708.67372959055</c:v>
                </c:pt>
                <c:pt idx="311">
                  <c:v>410464.009552036</c:v>
                </c:pt>
                <c:pt idx="312">
                  <c:v>392171.0860566047</c:v>
                </c:pt>
                <c:pt idx="313">
                  <c:v>373920.7940617741</c:v>
                </c:pt>
                <c:pt idx="314">
                  <c:v>356483.3245996168</c:v>
                </c:pt>
                <c:pt idx="315">
                  <c:v>339085.8485415385</c:v>
                </c:pt>
                <c:pt idx="316">
                  <c:v>322068.6147640479</c:v>
                </c:pt>
                <c:pt idx="317">
                  <c:v>305072.16900638374</c:v>
                </c:pt>
                <c:pt idx="318">
                  <c:v>288417.7095820228</c:v>
                </c:pt>
                <c:pt idx="319">
                  <c:v>271766.75751760387</c:v>
                </c:pt>
                <c:pt idx="320">
                  <c:v>255149.96493773494</c:v>
                </c:pt>
                <c:pt idx="321">
                  <c:v>238538.43161884247</c:v>
                </c:pt>
                <c:pt idx="322">
                  <c:v>221946.95083010264</c:v>
                </c:pt>
                <c:pt idx="323">
                  <c:v>205398.09679699078</c:v>
                </c:pt>
                <c:pt idx="324">
                  <c:v>189099.70960326403</c:v>
                </c:pt>
                <c:pt idx="325">
                  <c:v>172830.42148994684</c:v>
                </c:pt>
                <c:pt idx="326">
                  <c:v>157273.96470876926</c:v>
                </c:pt>
                <c:pt idx="327">
                  <c:v>142425.15733345196</c:v>
                </c:pt>
                <c:pt idx="328">
                  <c:v>127835.74295619369</c:v>
                </c:pt>
                <c:pt idx="329">
                  <c:v>113773.75379552915</c:v>
                </c:pt>
                <c:pt idx="330">
                  <c:v>99734.95658821761</c:v>
                </c:pt>
                <c:pt idx="331">
                  <c:v>85707.65113147693</c:v>
                </c:pt>
                <c:pt idx="332">
                  <c:v>73359.03724470828</c:v>
                </c:pt>
                <c:pt idx="333">
                  <c:v>61020.998793871324</c:v>
                </c:pt>
                <c:pt idx="334">
                  <c:v>48698.20042336274</c:v>
                </c:pt>
                <c:pt idx="335">
                  <c:v>36396.62073593222</c:v>
                </c:pt>
                <c:pt idx="336">
                  <c:v>26151.68370191882</c:v>
                </c:pt>
                <c:pt idx="337">
                  <c:v>17023.08050958626</c:v>
                </c:pt>
                <c:pt idx="338">
                  <c:v>10322.28718973928</c:v>
                </c:pt>
                <c:pt idx="339">
                  <c:v>5167.455589729088</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numCache>
            </c:numRef>
          </c:val>
        </c:ser>
        <c:ser>
          <c:idx val="2"/>
          <c:order val="2"/>
          <c:tx>
            <c:strRef>
              <c:f>_Hidden29!$D$1:$D$1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_Hidden29!$A$2:$A$564</c:f>
              <c:strCache>
                <c:ptCount val="563"/>
                <c:pt idx="0">
                  <c:v>1/04/2017</c:v>
                </c:pt>
                <c:pt idx="1">
                  <c:v>1/05/2017</c:v>
                </c:pt>
                <c:pt idx="2">
                  <c:v>1/06/2017</c:v>
                </c:pt>
                <c:pt idx="3">
                  <c:v>1/07/2017</c:v>
                </c:pt>
                <c:pt idx="4">
                  <c:v>1/08/2017</c:v>
                </c:pt>
                <c:pt idx="5">
                  <c:v>1/09/2017</c:v>
                </c:pt>
                <c:pt idx="6">
                  <c:v>1/10/2017</c:v>
                </c:pt>
                <c:pt idx="7">
                  <c:v>1/11/2017</c:v>
                </c:pt>
                <c:pt idx="8">
                  <c:v>1/12/2017</c:v>
                </c:pt>
                <c:pt idx="9">
                  <c:v>1/01/2018</c:v>
                </c:pt>
                <c:pt idx="10">
                  <c:v>1/02/2018</c:v>
                </c:pt>
                <c:pt idx="11">
                  <c:v>1/03/2018</c:v>
                </c:pt>
                <c:pt idx="12">
                  <c:v>1/04/2018</c:v>
                </c:pt>
                <c:pt idx="13">
                  <c:v>1/05/2018</c:v>
                </c:pt>
                <c:pt idx="14">
                  <c:v>1/06/2018</c:v>
                </c:pt>
                <c:pt idx="15">
                  <c:v>1/07/2018</c:v>
                </c:pt>
                <c:pt idx="16">
                  <c:v>1/08/2018</c:v>
                </c:pt>
                <c:pt idx="17">
                  <c:v>1/09/2018</c:v>
                </c:pt>
                <c:pt idx="18">
                  <c:v>1/10/2018</c:v>
                </c:pt>
                <c:pt idx="19">
                  <c:v>1/11/2018</c:v>
                </c:pt>
                <c:pt idx="20">
                  <c:v>1/12/2018</c:v>
                </c:pt>
                <c:pt idx="21">
                  <c:v>1/01/2019</c:v>
                </c:pt>
                <c:pt idx="22">
                  <c:v>1/02/2019</c:v>
                </c:pt>
                <c:pt idx="23">
                  <c:v>1/03/2019</c:v>
                </c:pt>
                <c:pt idx="24">
                  <c:v>1/04/2019</c:v>
                </c:pt>
                <c:pt idx="25">
                  <c:v>1/05/2019</c:v>
                </c:pt>
                <c:pt idx="26">
                  <c:v>1/06/2019</c:v>
                </c:pt>
                <c:pt idx="27">
                  <c:v>1/07/2019</c:v>
                </c:pt>
                <c:pt idx="28">
                  <c:v>1/08/2019</c:v>
                </c:pt>
                <c:pt idx="29">
                  <c:v>1/09/2019</c:v>
                </c:pt>
                <c:pt idx="30">
                  <c:v>1/10/2019</c:v>
                </c:pt>
                <c:pt idx="31">
                  <c:v>1/11/2019</c:v>
                </c:pt>
                <c:pt idx="32">
                  <c:v>1/12/2019</c:v>
                </c:pt>
                <c:pt idx="33">
                  <c:v>1/01/2020</c:v>
                </c:pt>
                <c:pt idx="34">
                  <c:v>1/02/2020</c:v>
                </c:pt>
                <c:pt idx="35">
                  <c:v>1/03/2020</c:v>
                </c:pt>
                <c:pt idx="36">
                  <c:v>1/04/2020</c:v>
                </c:pt>
                <c:pt idx="37">
                  <c:v>1/05/2020</c:v>
                </c:pt>
                <c:pt idx="38">
                  <c:v>1/06/2020</c:v>
                </c:pt>
                <c:pt idx="39">
                  <c:v>1/07/2020</c:v>
                </c:pt>
                <c:pt idx="40">
                  <c:v>1/08/2020</c:v>
                </c:pt>
                <c:pt idx="41">
                  <c:v>1/09/2020</c:v>
                </c:pt>
                <c:pt idx="42">
                  <c:v>1/10/2020</c:v>
                </c:pt>
                <c:pt idx="43">
                  <c:v>1/11/2020</c:v>
                </c:pt>
                <c:pt idx="44">
                  <c:v>1/12/2020</c:v>
                </c:pt>
                <c:pt idx="45">
                  <c:v>1/01/2021</c:v>
                </c:pt>
                <c:pt idx="46">
                  <c:v>1/02/2021</c:v>
                </c:pt>
                <c:pt idx="47">
                  <c:v>1/03/2021</c:v>
                </c:pt>
                <c:pt idx="48">
                  <c:v>1/04/2021</c:v>
                </c:pt>
                <c:pt idx="49">
                  <c:v>1/05/2021</c:v>
                </c:pt>
                <c:pt idx="50">
                  <c:v>1/06/2021</c:v>
                </c:pt>
                <c:pt idx="51">
                  <c:v>1/07/2021</c:v>
                </c:pt>
                <c:pt idx="52">
                  <c:v>1/08/2021</c:v>
                </c:pt>
                <c:pt idx="53">
                  <c:v>1/09/2021</c:v>
                </c:pt>
                <c:pt idx="54">
                  <c:v>1/10/2021</c:v>
                </c:pt>
                <c:pt idx="55">
                  <c:v>1/11/2021</c:v>
                </c:pt>
                <c:pt idx="56">
                  <c:v>1/12/2021</c:v>
                </c:pt>
                <c:pt idx="57">
                  <c:v>1/01/2022</c:v>
                </c:pt>
                <c:pt idx="58">
                  <c:v>1/02/2022</c:v>
                </c:pt>
                <c:pt idx="59">
                  <c:v>1/03/2022</c:v>
                </c:pt>
                <c:pt idx="60">
                  <c:v>1/04/2022</c:v>
                </c:pt>
                <c:pt idx="61">
                  <c:v>1/05/2022</c:v>
                </c:pt>
                <c:pt idx="62">
                  <c:v>1/06/2022</c:v>
                </c:pt>
                <c:pt idx="63">
                  <c:v>1/07/2022</c:v>
                </c:pt>
                <c:pt idx="64">
                  <c:v>1/08/2022</c:v>
                </c:pt>
                <c:pt idx="65">
                  <c:v>1/09/2022</c:v>
                </c:pt>
                <c:pt idx="66">
                  <c:v>1/10/2022</c:v>
                </c:pt>
                <c:pt idx="67">
                  <c:v>1/11/2022</c:v>
                </c:pt>
                <c:pt idx="68">
                  <c:v>1/12/2022</c:v>
                </c:pt>
                <c:pt idx="69">
                  <c:v>1/01/2023</c:v>
                </c:pt>
                <c:pt idx="70">
                  <c:v>1/02/2023</c:v>
                </c:pt>
                <c:pt idx="71">
                  <c:v>1/03/2023</c:v>
                </c:pt>
                <c:pt idx="72">
                  <c:v>1/04/2023</c:v>
                </c:pt>
                <c:pt idx="73">
                  <c:v>1/05/2023</c:v>
                </c:pt>
                <c:pt idx="74">
                  <c:v>1/06/2023</c:v>
                </c:pt>
                <c:pt idx="75">
                  <c:v>1/07/2023</c:v>
                </c:pt>
                <c:pt idx="76">
                  <c:v>1/08/2023</c:v>
                </c:pt>
                <c:pt idx="77">
                  <c:v>1/09/2023</c:v>
                </c:pt>
                <c:pt idx="78">
                  <c:v>1/10/2023</c:v>
                </c:pt>
                <c:pt idx="79">
                  <c:v>1/11/2023</c:v>
                </c:pt>
                <c:pt idx="80">
                  <c:v>1/12/2023</c:v>
                </c:pt>
                <c:pt idx="81">
                  <c:v>1/01/2024</c:v>
                </c:pt>
                <c:pt idx="82">
                  <c:v>1/02/2024</c:v>
                </c:pt>
                <c:pt idx="83">
                  <c:v>1/03/2024</c:v>
                </c:pt>
                <c:pt idx="84">
                  <c:v>1/04/2024</c:v>
                </c:pt>
                <c:pt idx="85">
                  <c:v>1/05/2024</c:v>
                </c:pt>
                <c:pt idx="86">
                  <c:v>1/06/2024</c:v>
                </c:pt>
                <c:pt idx="87">
                  <c:v>1/07/2024</c:v>
                </c:pt>
                <c:pt idx="88">
                  <c:v>1/08/2024</c:v>
                </c:pt>
                <c:pt idx="89">
                  <c:v>1/09/2024</c:v>
                </c:pt>
                <c:pt idx="90">
                  <c:v>1/10/2024</c:v>
                </c:pt>
                <c:pt idx="91">
                  <c:v>1/11/2024</c:v>
                </c:pt>
                <c:pt idx="92">
                  <c:v>1/12/2024</c:v>
                </c:pt>
                <c:pt idx="93">
                  <c:v>1/01/2025</c:v>
                </c:pt>
                <c:pt idx="94">
                  <c:v>1/02/2025</c:v>
                </c:pt>
                <c:pt idx="95">
                  <c:v>1/03/2025</c:v>
                </c:pt>
                <c:pt idx="96">
                  <c:v>1/04/2025</c:v>
                </c:pt>
                <c:pt idx="97">
                  <c:v>1/05/2025</c:v>
                </c:pt>
                <c:pt idx="98">
                  <c:v>1/06/2025</c:v>
                </c:pt>
                <c:pt idx="99">
                  <c:v>1/07/2025</c:v>
                </c:pt>
                <c:pt idx="100">
                  <c:v>1/08/2025</c:v>
                </c:pt>
                <c:pt idx="101">
                  <c:v>1/09/2025</c:v>
                </c:pt>
                <c:pt idx="102">
                  <c:v>1/10/2025</c:v>
                </c:pt>
                <c:pt idx="103">
                  <c:v>1/11/2025</c:v>
                </c:pt>
                <c:pt idx="104">
                  <c:v>1/12/2025</c:v>
                </c:pt>
                <c:pt idx="105">
                  <c:v>1/01/2026</c:v>
                </c:pt>
                <c:pt idx="106">
                  <c:v>1/02/2026</c:v>
                </c:pt>
                <c:pt idx="107">
                  <c:v>1/03/2026</c:v>
                </c:pt>
                <c:pt idx="108">
                  <c:v>1/04/2026</c:v>
                </c:pt>
                <c:pt idx="109">
                  <c:v>1/05/2026</c:v>
                </c:pt>
                <c:pt idx="110">
                  <c:v>1/06/2026</c:v>
                </c:pt>
                <c:pt idx="111">
                  <c:v>1/07/2026</c:v>
                </c:pt>
                <c:pt idx="112">
                  <c:v>1/08/2026</c:v>
                </c:pt>
                <c:pt idx="113">
                  <c:v>1/09/2026</c:v>
                </c:pt>
                <c:pt idx="114">
                  <c:v>1/10/2026</c:v>
                </c:pt>
                <c:pt idx="115">
                  <c:v>1/11/2026</c:v>
                </c:pt>
                <c:pt idx="116">
                  <c:v>1/12/2026</c:v>
                </c:pt>
                <c:pt idx="117">
                  <c:v>1/01/2027</c:v>
                </c:pt>
                <c:pt idx="118">
                  <c:v>1/02/2027</c:v>
                </c:pt>
                <c:pt idx="119">
                  <c:v>1/03/2027</c:v>
                </c:pt>
                <c:pt idx="120">
                  <c:v>1/04/2027</c:v>
                </c:pt>
                <c:pt idx="121">
                  <c:v>1/05/2027</c:v>
                </c:pt>
                <c:pt idx="122">
                  <c:v>1/06/2027</c:v>
                </c:pt>
                <c:pt idx="123">
                  <c:v>1/07/2027</c:v>
                </c:pt>
                <c:pt idx="124">
                  <c:v>1/08/2027</c:v>
                </c:pt>
                <c:pt idx="125">
                  <c:v>1/09/2027</c:v>
                </c:pt>
                <c:pt idx="126">
                  <c:v>1/10/2027</c:v>
                </c:pt>
                <c:pt idx="127">
                  <c:v>1/11/2027</c:v>
                </c:pt>
                <c:pt idx="128">
                  <c:v>1/12/2027</c:v>
                </c:pt>
                <c:pt idx="129">
                  <c:v>1/01/2028</c:v>
                </c:pt>
                <c:pt idx="130">
                  <c:v>1/02/2028</c:v>
                </c:pt>
                <c:pt idx="131">
                  <c:v>1/03/2028</c:v>
                </c:pt>
                <c:pt idx="132">
                  <c:v>1/04/2028</c:v>
                </c:pt>
                <c:pt idx="133">
                  <c:v>1/05/2028</c:v>
                </c:pt>
                <c:pt idx="134">
                  <c:v>1/06/2028</c:v>
                </c:pt>
                <c:pt idx="135">
                  <c:v>1/07/2028</c:v>
                </c:pt>
                <c:pt idx="136">
                  <c:v>1/08/2028</c:v>
                </c:pt>
                <c:pt idx="137">
                  <c:v>1/09/2028</c:v>
                </c:pt>
                <c:pt idx="138">
                  <c:v>1/10/2028</c:v>
                </c:pt>
                <c:pt idx="139">
                  <c:v>1/11/2028</c:v>
                </c:pt>
                <c:pt idx="140">
                  <c:v>1/12/2028</c:v>
                </c:pt>
                <c:pt idx="141">
                  <c:v>1/01/2029</c:v>
                </c:pt>
                <c:pt idx="142">
                  <c:v>1/02/2029</c:v>
                </c:pt>
                <c:pt idx="143">
                  <c:v>1/03/2029</c:v>
                </c:pt>
                <c:pt idx="144">
                  <c:v>1/04/2029</c:v>
                </c:pt>
                <c:pt idx="145">
                  <c:v>1/05/2029</c:v>
                </c:pt>
                <c:pt idx="146">
                  <c:v>1/06/2029</c:v>
                </c:pt>
                <c:pt idx="147">
                  <c:v>1/07/2029</c:v>
                </c:pt>
                <c:pt idx="148">
                  <c:v>1/08/2029</c:v>
                </c:pt>
                <c:pt idx="149">
                  <c:v>1/09/2029</c:v>
                </c:pt>
                <c:pt idx="150">
                  <c:v>1/10/2029</c:v>
                </c:pt>
                <c:pt idx="151">
                  <c:v>1/11/2029</c:v>
                </c:pt>
                <c:pt idx="152">
                  <c:v>1/12/2029</c:v>
                </c:pt>
                <c:pt idx="153">
                  <c:v>1/01/2030</c:v>
                </c:pt>
                <c:pt idx="154">
                  <c:v>1/02/2030</c:v>
                </c:pt>
                <c:pt idx="155">
                  <c:v>1/03/2030</c:v>
                </c:pt>
                <c:pt idx="156">
                  <c:v>1/04/2030</c:v>
                </c:pt>
                <c:pt idx="157">
                  <c:v>1/05/2030</c:v>
                </c:pt>
                <c:pt idx="158">
                  <c:v>1/06/2030</c:v>
                </c:pt>
                <c:pt idx="159">
                  <c:v>1/07/2030</c:v>
                </c:pt>
                <c:pt idx="160">
                  <c:v>1/08/2030</c:v>
                </c:pt>
                <c:pt idx="161">
                  <c:v>1/09/2030</c:v>
                </c:pt>
                <c:pt idx="162">
                  <c:v>1/10/2030</c:v>
                </c:pt>
                <c:pt idx="163">
                  <c:v>1/11/2030</c:v>
                </c:pt>
                <c:pt idx="164">
                  <c:v>1/12/2030</c:v>
                </c:pt>
                <c:pt idx="165">
                  <c:v>1/01/2031</c:v>
                </c:pt>
                <c:pt idx="166">
                  <c:v>1/02/2031</c:v>
                </c:pt>
                <c:pt idx="167">
                  <c:v>1/03/2031</c:v>
                </c:pt>
                <c:pt idx="168">
                  <c:v>1/04/2031</c:v>
                </c:pt>
                <c:pt idx="169">
                  <c:v>1/05/2031</c:v>
                </c:pt>
                <c:pt idx="170">
                  <c:v>1/06/2031</c:v>
                </c:pt>
                <c:pt idx="171">
                  <c:v>1/07/2031</c:v>
                </c:pt>
                <c:pt idx="172">
                  <c:v>1/08/2031</c:v>
                </c:pt>
                <c:pt idx="173">
                  <c:v>1/09/2031</c:v>
                </c:pt>
                <c:pt idx="174">
                  <c:v>1/10/2031</c:v>
                </c:pt>
                <c:pt idx="175">
                  <c:v>1/11/2031</c:v>
                </c:pt>
                <c:pt idx="176">
                  <c:v>1/12/2031</c:v>
                </c:pt>
                <c:pt idx="177">
                  <c:v>1/01/2032</c:v>
                </c:pt>
                <c:pt idx="178">
                  <c:v>1/02/2032</c:v>
                </c:pt>
                <c:pt idx="179">
                  <c:v>1/03/2032</c:v>
                </c:pt>
                <c:pt idx="180">
                  <c:v>1/04/2032</c:v>
                </c:pt>
                <c:pt idx="181">
                  <c:v>1/05/2032</c:v>
                </c:pt>
                <c:pt idx="182">
                  <c:v>1/06/2032</c:v>
                </c:pt>
                <c:pt idx="183">
                  <c:v>1/07/2032</c:v>
                </c:pt>
                <c:pt idx="184">
                  <c:v>1/08/2032</c:v>
                </c:pt>
                <c:pt idx="185">
                  <c:v>1/09/2032</c:v>
                </c:pt>
                <c:pt idx="186">
                  <c:v>1/10/2032</c:v>
                </c:pt>
                <c:pt idx="187">
                  <c:v>1/11/2032</c:v>
                </c:pt>
                <c:pt idx="188">
                  <c:v>1/12/2032</c:v>
                </c:pt>
                <c:pt idx="189">
                  <c:v>1/01/2033</c:v>
                </c:pt>
                <c:pt idx="190">
                  <c:v>1/02/2033</c:v>
                </c:pt>
                <c:pt idx="191">
                  <c:v>1/03/2033</c:v>
                </c:pt>
                <c:pt idx="192">
                  <c:v>1/04/2033</c:v>
                </c:pt>
                <c:pt idx="193">
                  <c:v>1/05/2033</c:v>
                </c:pt>
                <c:pt idx="194">
                  <c:v>1/06/2033</c:v>
                </c:pt>
                <c:pt idx="195">
                  <c:v>1/07/2033</c:v>
                </c:pt>
                <c:pt idx="196">
                  <c:v>1/08/2033</c:v>
                </c:pt>
                <c:pt idx="197">
                  <c:v>1/09/2033</c:v>
                </c:pt>
                <c:pt idx="198">
                  <c:v>1/10/2033</c:v>
                </c:pt>
                <c:pt idx="199">
                  <c:v>1/11/2033</c:v>
                </c:pt>
                <c:pt idx="200">
                  <c:v>1/12/2033</c:v>
                </c:pt>
                <c:pt idx="201">
                  <c:v>1/01/2034</c:v>
                </c:pt>
                <c:pt idx="202">
                  <c:v>1/02/2034</c:v>
                </c:pt>
                <c:pt idx="203">
                  <c:v>1/03/2034</c:v>
                </c:pt>
                <c:pt idx="204">
                  <c:v>1/04/2034</c:v>
                </c:pt>
                <c:pt idx="205">
                  <c:v>1/05/2034</c:v>
                </c:pt>
                <c:pt idx="206">
                  <c:v>1/06/2034</c:v>
                </c:pt>
                <c:pt idx="207">
                  <c:v>1/07/2034</c:v>
                </c:pt>
                <c:pt idx="208">
                  <c:v>1/08/2034</c:v>
                </c:pt>
                <c:pt idx="209">
                  <c:v>1/09/2034</c:v>
                </c:pt>
                <c:pt idx="210">
                  <c:v>1/10/2034</c:v>
                </c:pt>
                <c:pt idx="211">
                  <c:v>1/11/2034</c:v>
                </c:pt>
                <c:pt idx="212">
                  <c:v>1/12/2034</c:v>
                </c:pt>
                <c:pt idx="213">
                  <c:v>1/01/2035</c:v>
                </c:pt>
                <c:pt idx="214">
                  <c:v>1/02/2035</c:v>
                </c:pt>
                <c:pt idx="215">
                  <c:v>1/03/2035</c:v>
                </c:pt>
                <c:pt idx="216">
                  <c:v>1/04/2035</c:v>
                </c:pt>
                <c:pt idx="217">
                  <c:v>1/05/2035</c:v>
                </c:pt>
                <c:pt idx="218">
                  <c:v>1/06/2035</c:v>
                </c:pt>
                <c:pt idx="219">
                  <c:v>1/07/2035</c:v>
                </c:pt>
                <c:pt idx="220">
                  <c:v>1/08/2035</c:v>
                </c:pt>
                <c:pt idx="221">
                  <c:v>1/09/2035</c:v>
                </c:pt>
                <c:pt idx="222">
                  <c:v>1/10/2035</c:v>
                </c:pt>
                <c:pt idx="223">
                  <c:v>1/11/2035</c:v>
                </c:pt>
                <c:pt idx="224">
                  <c:v>1/12/2035</c:v>
                </c:pt>
                <c:pt idx="225">
                  <c:v>1/01/2036</c:v>
                </c:pt>
                <c:pt idx="226">
                  <c:v>1/02/2036</c:v>
                </c:pt>
                <c:pt idx="227">
                  <c:v>1/03/2036</c:v>
                </c:pt>
                <c:pt idx="228">
                  <c:v>1/04/2036</c:v>
                </c:pt>
                <c:pt idx="229">
                  <c:v>1/05/2036</c:v>
                </c:pt>
                <c:pt idx="230">
                  <c:v>1/06/2036</c:v>
                </c:pt>
                <c:pt idx="231">
                  <c:v>1/07/2036</c:v>
                </c:pt>
                <c:pt idx="232">
                  <c:v>1/08/2036</c:v>
                </c:pt>
                <c:pt idx="233">
                  <c:v>1/09/2036</c:v>
                </c:pt>
                <c:pt idx="234">
                  <c:v>1/10/2036</c:v>
                </c:pt>
                <c:pt idx="235">
                  <c:v>1/11/2036</c:v>
                </c:pt>
                <c:pt idx="236">
                  <c:v>1/12/2036</c:v>
                </c:pt>
                <c:pt idx="237">
                  <c:v>1/01/2037</c:v>
                </c:pt>
                <c:pt idx="238">
                  <c:v>1/02/2037</c:v>
                </c:pt>
                <c:pt idx="239">
                  <c:v>1/03/2037</c:v>
                </c:pt>
                <c:pt idx="240">
                  <c:v>1/04/2037</c:v>
                </c:pt>
                <c:pt idx="241">
                  <c:v>1/05/2037</c:v>
                </c:pt>
                <c:pt idx="242">
                  <c:v>1/06/2037</c:v>
                </c:pt>
                <c:pt idx="243">
                  <c:v>1/07/2037</c:v>
                </c:pt>
                <c:pt idx="244">
                  <c:v>1/08/2037</c:v>
                </c:pt>
                <c:pt idx="245">
                  <c:v>1/09/2037</c:v>
                </c:pt>
                <c:pt idx="246">
                  <c:v>1/10/2037</c:v>
                </c:pt>
                <c:pt idx="247">
                  <c:v>1/11/2037</c:v>
                </c:pt>
                <c:pt idx="248">
                  <c:v>1/12/2037</c:v>
                </c:pt>
                <c:pt idx="249">
                  <c:v>1/01/2038</c:v>
                </c:pt>
                <c:pt idx="250">
                  <c:v>1/02/2038</c:v>
                </c:pt>
                <c:pt idx="251">
                  <c:v>1/03/2038</c:v>
                </c:pt>
                <c:pt idx="252">
                  <c:v>1/04/2038</c:v>
                </c:pt>
                <c:pt idx="253">
                  <c:v>1/05/2038</c:v>
                </c:pt>
                <c:pt idx="254">
                  <c:v>1/06/2038</c:v>
                </c:pt>
                <c:pt idx="255">
                  <c:v>1/07/2038</c:v>
                </c:pt>
                <c:pt idx="256">
                  <c:v>1/08/2038</c:v>
                </c:pt>
                <c:pt idx="257">
                  <c:v>1/09/2038</c:v>
                </c:pt>
                <c:pt idx="258">
                  <c:v>1/10/2038</c:v>
                </c:pt>
                <c:pt idx="259">
                  <c:v>1/11/2038</c:v>
                </c:pt>
                <c:pt idx="260">
                  <c:v>1/12/2038</c:v>
                </c:pt>
                <c:pt idx="261">
                  <c:v>1/01/2039</c:v>
                </c:pt>
                <c:pt idx="262">
                  <c:v>1/02/2039</c:v>
                </c:pt>
                <c:pt idx="263">
                  <c:v>1/03/2039</c:v>
                </c:pt>
                <c:pt idx="264">
                  <c:v>1/04/2039</c:v>
                </c:pt>
                <c:pt idx="265">
                  <c:v>1/05/2039</c:v>
                </c:pt>
                <c:pt idx="266">
                  <c:v>1/06/2039</c:v>
                </c:pt>
                <c:pt idx="267">
                  <c:v>1/07/2039</c:v>
                </c:pt>
                <c:pt idx="268">
                  <c:v>1/08/2039</c:v>
                </c:pt>
                <c:pt idx="269">
                  <c:v>1/09/2039</c:v>
                </c:pt>
                <c:pt idx="270">
                  <c:v>1/10/2039</c:v>
                </c:pt>
                <c:pt idx="271">
                  <c:v>1/11/2039</c:v>
                </c:pt>
                <c:pt idx="272">
                  <c:v>1/12/2039</c:v>
                </c:pt>
                <c:pt idx="273">
                  <c:v>1/01/2040</c:v>
                </c:pt>
                <c:pt idx="274">
                  <c:v>1/02/2040</c:v>
                </c:pt>
                <c:pt idx="275">
                  <c:v>1/03/2040</c:v>
                </c:pt>
                <c:pt idx="276">
                  <c:v>1/04/2040</c:v>
                </c:pt>
                <c:pt idx="277">
                  <c:v>1/05/2040</c:v>
                </c:pt>
                <c:pt idx="278">
                  <c:v>1/06/2040</c:v>
                </c:pt>
                <c:pt idx="279">
                  <c:v>1/07/2040</c:v>
                </c:pt>
                <c:pt idx="280">
                  <c:v>1/08/2040</c:v>
                </c:pt>
                <c:pt idx="281">
                  <c:v>1/09/2040</c:v>
                </c:pt>
                <c:pt idx="282">
                  <c:v>1/10/2040</c:v>
                </c:pt>
                <c:pt idx="283">
                  <c:v>1/11/2040</c:v>
                </c:pt>
                <c:pt idx="284">
                  <c:v>1/12/2040</c:v>
                </c:pt>
                <c:pt idx="285">
                  <c:v>1/01/2041</c:v>
                </c:pt>
                <c:pt idx="286">
                  <c:v>1/02/2041</c:v>
                </c:pt>
                <c:pt idx="287">
                  <c:v>1/03/2041</c:v>
                </c:pt>
                <c:pt idx="288">
                  <c:v>1/04/2041</c:v>
                </c:pt>
                <c:pt idx="289">
                  <c:v>1/05/2041</c:v>
                </c:pt>
                <c:pt idx="290">
                  <c:v>1/06/2041</c:v>
                </c:pt>
                <c:pt idx="291">
                  <c:v>1/07/2041</c:v>
                </c:pt>
                <c:pt idx="292">
                  <c:v>1/08/2041</c:v>
                </c:pt>
                <c:pt idx="293">
                  <c:v>1/09/2041</c:v>
                </c:pt>
                <c:pt idx="294">
                  <c:v>1/10/2041</c:v>
                </c:pt>
                <c:pt idx="295">
                  <c:v>1/11/2041</c:v>
                </c:pt>
                <c:pt idx="296">
                  <c:v>1/12/2041</c:v>
                </c:pt>
                <c:pt idx="297">
                  <c:v>1/01/2042</c:v>
                </c:pt>
                <c:pt idx="298">
                  <c:v>1/02/2042</c:v>
                </c:pt>
                <c:pt idx="299">
                  <c:v>1/03/2042</c:v>
                </c:pt>
                <c:pt idx="300">
                  <c:v>1/04/2042</c:v>
                </c:pt>
                <c:pt idx="301">
                  <c:v>1/05/2042</c:v>
                </c:pt>
                <c:pt idx="302">
                  <c:v>1/06/2042</c:v>
                </c:pt>
                <c:pt idx="303">
                  <c:v>1/07/2042</c:v>
                </c:pt>
                <c:pt idx="304">
                  <c:v>1/08/2042</c:v>
                </c:pt>
                <c:pt idx="305">
                  <c:v>1/09/2042</c:v>
                </c:pt>
                <c:pt idx="306">
                  <c:v>1/10/2042</c:v>
                </c:pt>
                <c:pt idx="307">
                  <c:v>1/11/2042</c:v>
                </c:pt>
                <c:pt idx="308">
                  <c:v>1/12/2042</c:v>
                </c:pt>
                <c:pt idx="309">
                  <c:v>1/01/2043</c:v>
                </c:pt>
                <c:pt idx="310">
                  <c:v>1/02/2043</c:v>
                </c:pt>
                <c:pt idx="311">
                  <c:v>1/03/2043</c:v>
                </c:pt>
                <c:pt idx="312">
                  <c:v>1/04/2043</c:v>
                </c:pt>
                <c:pt idx="313">
                  <c:v>1/05/2043</c:v>
                </c:pt>
                <c:pt idx="314">
                  <c:v>1/06/2043</c:v>
                </c:pt>
                <c:pt idx="315">
                  <c:v>1/07/2043</c:v>
                </c:pt>
                <c:pt idx="316">
                  <c:v>1/08/2043</c:v>
                </c:pt>
                <c:pt idx="317">
                  <c:v>1/09/2043</c:v>
                </c:pt>
                <c:pt idx="318">
                  <c:v>1/10/2043</c:v>
                </c:pt>
                <c:pt idx="319">
                  <c:v>1/11/2043</c:v>
                </c:pt>
                <c:pt idx="320">
                  <c:v>1/12/2043</c:v>
                </c:pt>
                <c:pt idx="321">
                  <c:v>1/01/2044</c:v>
                </c:pt>
                <c:pt idx="322">
                  <c:v>1/02/2044</c:v>
                </c:pt>
                <c:pt idx="323">
                  <c:v>1/03/2044</c:v>
                </c:pt>
                <c:pt idx="324">
                  <c:v>1/04/2044</c:v>
                </c:pt>
                <c:pt idx="325">
                  <c:v>1/05/2044</c:v>
                </c:pt>
                <c:pt idx="326">
                  <c:v>1/06/2044</c:v>
                </c:pt>
                <c:pt idx="327">
                  <c:v>1/07/2044</c:v>
                </c:pt>
                <c:pt idx="328">
                  <c:v>1/08/2044</c:v>
                </c:pt>
                <c:pt idx="329">
                  <c:v>1/09/2044</c:v>
                </c:pt>
                <c:pt idx="330">
                  <c:v>1/10/2044</c:v>
                </c:pt>
                <c:pt idx="331">
                  <c:v>1/11/2044</c:v>
                </c:pt>
                <c:pt idx="332">
                  <c:v>1/12/2044</c:v>
                </c:pt>
                <c:pt idx="333">
                  <c:v>1/01/2045</c:v>
                </c:pt>
                <c:pt idx="334">
                  <c:v>1/02/2045</c:v>
                </c:pt>
                <c:pt idx="335">
                  <c:v>1/03/2045</c:v>
                </c:pt>
                <c:pt idx="336">
                  <c:v>1/04/2045</c:v>
                </c:pt>
                <c:pt idx="337">
                  <c:v>1/05/2045</c:v>
                </c:pt>
                <c:pt idx="338">
                  <c:v>1/06/2045</c:v>
                </c:pt>
                <c:pt idx="339">
                  <c:v>1/07/2045</c:v>
                </c:pt>
                <c:pt idx="340">
                  <c:v>1/08/2045</c:v>
                </c:pt>
                <c:pt idx="341">
                  <c:v>1/09/2045</c:v>
                </c:pt>
                <c:pt idx="342">
                  <c:v>1/10/2045</c:v>
                </c:pt>
                <c:pt idx="343">
                  <c:v>1/11/2045</c:v>
                </c:pt>
                <c:pt idx="344">
                  <c:v>1/12/2045</c:v>
                </c:pt>
                <c:pt idx="345">
                  <c:v>1/01/2046</c:v>
                </c:pt>
                <c:pt idx="346">
                  <c:v>1/02/2046</c:v>
                </c:pt>
                <c:pt idx="347">
                  <c:v>1/03/2046</c:v>
                </c:pt>
                <c:pt idx="348">
                  <c:v>1/04/2046</c:v>
                </c:pt>
                <c:pt idx="349">
                  <c:v>1/05/2046</c:v>
                </c:pt>
                <c:pt idx="350">
                  <c:v>1/06/2046</c:v>
                </c:pt>
                <c:pt idx="351">
                  <c:v>1/07/2046</c:v>
                </c:pt>
                <c:pt idx="352">
                  <c:v>1/08/2046</c:v>
                </c:pt>
                <c:pt idx="353">
                  <c:v>1/09/2046</c:v>
                </c:pt>
                <c:pt idx="354">
                  <c:v>1/10/2046</c:v>
                </c:pt>
                <c:pt idx="355">
                  <c:v>1/11/2046</c:v>
                </c:pt>
                <c:pt idx="356">
                  <c:v>1/12/2046</c:v>
                </c:pt>
                <c:pt idx="357">
                  <c:v>1/01/2047</c:v>
                </c:pt>
                <c:pt idx="358">
                  <c:v>1/02/2047</c:v>
                </c:pt>
                <c:pt idx="359">
                  <c:v>1/03/2047</c:v>
                </c:pt>
                <c:pt idx="360">
                  <c:v>1/04/2047</c:v>
                </c:pt>
                <c:pt idx="361">
                  <c:v>1/05/2047</c:v>
                </c:pt>
                <c:pt idx="362">
                  <c:v>1/06/2047</c:v>
                </c:pt>
                <c:pt idx="363">
                  <c:v>1/07/2047</c:v>
                </c:pt>
                <c:pt idx="364">
                  <c:v>1/08/2047</c:v>
                </c:pt>
                <c:pt idx="365">
                  <c:v>1/09/2047</c:v>
                </c:pt>
                <c:pt idx="366">
                  <c:v>1/10/2047</c:v>
                </c:pt>
                <c:pt idx="367">
                  <c:v>1/11/2047</c:v>
                </c:pt>
                <c:pt idx="368">
                  <c:v>1/12/2047</c:v>
                </c:pt>
                <c:pt idx="369">
                  <c:v>1/01/2048</c:v>
                </c:pt>
                <c:pt idx="370">
                  <c:v>1/02/2048</c:v>
                </c:pt>
                <c:pt idx="371">
                  <c:v>1/03/2048</c:v>
                </c:pt>
                <c:pt idx="372">
                  <c:v>1/04/2048</c:v>
                </c:pt>
                <c:pt idx="373">
                  <c:v>1/05/2048</c:v>
                </c:pt>
                <c:pt idx="374">
                  <c:v>1/06/2048</c:v>
                </c:pt>
                <c:pt idx="375">
                  <c:v>1/07/2048</c:v>
                </c:pt>
                <c:pt idx="376">
                  <c:v>1/08/2048</c:v>
                </c:pt>
                <c:pt idx="377">
                  <c:v>1/09/2048</c:v>
                </c:pt>
                <c:pt idx="378">
                  <c:v>1/10/2048</c:v>
                </c:pt>
                <c:pt idx="379">
                  <c:v>1/11/2048</c:v>
                </c:pt>
                <c:pt idx="380">
                  <c:v>1/12/2048</c:v>
                </c:pt>
                <c:pt idx="381">
                  <c:v>1/01/2049</c:v>
                </c:pt>
                <c:pt idx="382">
                  <c:v>1/02/2049</c:v>
                </c:pt>
                <c:pt idx="383">
                  <c:v>1/03/2049</c:v>
                </c:pt>
                <c:pt idx="384">
                  <c:v>1/04/2049</c:v>
                </c:pt>
                <c:pt idx="385">
                  <c:v>1/05/2049</c:v>
                </c:pt>
                <c:pt idx="386">
                  <c:v>1/06/2049</c:v>
                </c:pt>
                <c:pt idx="387">
                  <c:v>1/07/2049</c:v>
                </c:pt>
                <c:pt idx="388">
                  <c:v>1/08/2049</c:v>
                </c:pt>
                <c:pt idx="389">
                  <c:v>1/09/2049</c:v>
                </c:pt>
                <c:pt idx="390">
                  <c:v>1/10/2049</c:v>
                </c:pt>
                <c:pt idx="391">
                  <c:v>1/11/2049</c:v>
                </c:pt>
                <c:pt idx="392">
                  <c:v>1/12/2049</c:v>
                </c:pt>
                <c:pt idx="393">
                  <c:v>1/01/2050</c:v>
                </c:pt>
                <c:pt idx="394">
                  <c:v>1/02/2050</c:v>
                </c:pt>
                <c:pt idx="395">
                  <c:v>1/03/2050</c:v>
                </c:pt>
                <c:pt idx="396">
                  <c:v>1/04/2050</c:v>
                </c:pt>
                <c:pt idx="397">
                  <c:v>1/05/2050</c:v>
                </c:pt>
                <c:pt idx="398">
                  <c:v>1/06/2050</c:v>
                </c:pt>
                <c:pt idx="399">
                  <c:v>1/07/2050</c:v>
                </c:pt>
                <c:pt idx="400">
                  <c:v>1/08/2050</c:v>
                </c:pt>
                <c:pt idx="401">
                  <c:v>1/09/2050</c:v>
                </c:pt>
                <c:pt idx="402">
                  <c:v>1/10/2050</c:v>
                </c:pt>
                <c:pt idx="403">
                  <c:v>1/11/2050</c:v>
                </c:pt>
                <c:pt idx="404">
                  <c:v>1/12/2050</c:v>
                </c:pt>
                <c:pt idx="405">
                  <c:v>1/01/2051</c:v>
                </c:pt>
                <c:pt idx="406">
                  <c:v>1/02/2051</c:v>
                </c:pt>
                <c:pt idx="407">
                  <c:v>1/03/2051</c:v>
                </c:pt>
                <c:pt idx="408">
                  <c:v>1/04/2051</c:v>
                </c:pt>
                <c:pt idx="409">
                  <c:v>1/05/2051</c:v>
                </c:pt>
                <c:pt idx="410">
                  <c:v>1/06/2051</c:v>
                </c:pt>
                <c:pt idx="411">
                  <c:v>1/07/2051</c:v>
                </c:pt>
                <c:pt idx="412">
                  <c:v>1/08/2051</c:v>
                </c:pt>
                <c:pt idx="413">
                  <c:v>1/09/2051</c:v>
                </c:pt>
                <c:pt idx="414">
                  <c:v>1/10/2051</c:v>
                </c:pt>
                <c:pt idx="415">
                  <c:v>1/11/2051</c:v>
                </c:pt>
                <c:pt idx="416">
                  <c:v>1/12/2051</c:v>
                </c:pt>
                <c:pt idx="417">
                  <c:v>1/01/2052</c:v>
                </c:pt>
                <c:pt idx="418">
                  <c:v>1/02/2052</c:v>
                </c:pt>
                <c:pt idx="419">
                  <c:v>1/03/2052</c:v>
                </c:pt>
                <c:pt idx="420">
                  <c:v>1/04/2052</c:v>
                </c:pt>
                <c:pt idx="421">
                  <c:v>1/05/2052</c:v>
                </c:pt>
                <c:pt idx="422">
                  <c:v>1/06/2052</c:v>
                </c:pt>
                <c:pt idx="423">
                  <c:v>1/07/2052</c:v>
                </c:pt>
                <c:pt idx="424">
                  <c:v>1/08/2052</c:v>
                </c:pt>
                <c:pt idx="425">
                  <c:v>1/09/2052</c:v>
                </c:pt>
                <c:pt idx="426">
                  <c:v>1/10/2052</c:v>
                </c:pt>
                <c:pt idx="427">
                  <c:v>1/11/2052</c:v>
                </c:pt>
                <c:pt idx="428">
                  <c:v>1/12/2052</c:v>
                </c:pt>
                <c:pt idx="429">
                  <c:v>1/01/2053</c:v>
                </c:pt>
                <c:pt idx="430">
                  <c:v>1/02/2053</c:v>
                </c:pt>
                <c:pt idx="431">
                  <c:v>1/03/2053</c:v>
                </c:pt>
                <c:pt idx="432">
                  <c:v>1/04/2053</c:v>
                </c:pt>
                <c:pt idx="433">
                  <c:v>1/05/2053</c:v>
                </c:pt>
                <c:pt idx="434">
                  <c:v>1/06/2053</c:v>
                </c:pt>
                <c:pt idx="435">
                  <c:v>1/07/2053</c:v>
                </c:pt>
                <c:pt idx="436">
                  <c:v>1/08/2053</c:v>
                </c:pt>
                <c:pt idx="437">
                  <c:v>1/09/2053</c:v>
                </c:pt>
                <c:pt idx="438">
                  <c:v>1/10/2053</c:v>
                </c:pt>
                <c:pt idx="439">
                  <c:v>1/11/2053</c:v>
                </c:pt>
                <c:pt idx="440">
                  <c:v>1/12/2053</c:v>
                </c:pt>
                <c:pt idx="441">
                  <c:v>1/01/2054</c:v>
                </c:pt>
                <c:pt idx="442">
                  <c:v>1/02/2054</c:v>
                </c:pt>
                <c:pt idx="443">
                  <c:v>1/03/2054</c:v>
                </c:pt>
                <c:pt idx="444">
                  <c:v>1/04/2054</c:v>
                </c:pt>
                <c:pt idx="445">
                  <c:v>1/05/2054</c:v>
                </c:pt>
                <c:pt idx="446">
                  <c:v>1/06/2054</c:v>
                </c:pt>
                <c:pt idx="447">
                  <c:v>1/07/2054</c:v>
                </c:pt>
                <c:pt idx="448">
                  <c:v>1/08/2054</c:v>
                </c:pt>
                <c:pt idx="449">
                  <c:v>1/09/2054</c:v>
                </c:pt>
                <c:pt idx="450">
                  <c:v>1/10/2054</c:v>
                </c:pt>
                <c:pt idx="451">
                  <c:v>1/11/2054</c:v>
                </c:pt>
                <c:pt idx="452">
                  <c:v>1/12/2054</c:v>
                </c:pt>
                <c:pt idx="453">
                  <c:v>1/01/2055</c:v>
                </c:pt>
                <c:pt idx="454">
                  <c:v>1/02/2055</c:v>
                </c:pt>
                <c:pt idx="455">
                  <c:v>1/03/2055</c:v>
                </c:pt>
                <c:pt idx="456">
                  <c:v>1/04/2055</c:v>
                </c:pt>
                <c:pt idx="457">
                  <c:v>1/05/2055</c:v>
                </c:pt>
                <c:pt idx="458">
                  <c:v>1/06/2055</c:v>
                </c:pt>
                <c:pt idx="459">
                  <c:v>1/07/2055</c:v>
                </c:pt>
                <c:pt idx="460">
                  <c:v>1/08/2055</c:v>
                </c:pt>
                <c:pt idx="461">
                  <c:v>1/09/2055</c:v>
                </c:pt>
                <c:pt idx="462">
                  <c:v>1/10/2055</c:v>
                </c:pt>
                <c:pt idx="463">
                  <c:v>1/11/2055</c:v>
                </c:pt>
                <c:pt idx="464">
                  <c:v>1/12/2055</c:v>
                </c:pt>
                <c:pt idx="465">
                  <c:v>1/01/2056</c:v>
                </c:pt>
                <c:pt idx="466">
                  <c:v>1/02/2056</c:v>
                </c:pt>
                <c:pt idx="467">
                  <c:v>1/03/2056</c:v>
                </c:pt>
                <c:pt idx="468">
                  <c:v>1/04/2056</c:v>
                </c:pt>
                <c:pt idx="469">
                  <c:v>1/05/2056</c:v>
                </c:pt>
                <c:pt idx="470">
                  <c:v>1/06/2056</c:v>
                </c:pt>
                <c:pt idx="471">
                  <c:v>1/07/2056</c:v>
                </c:pt>
                <c:pt idx="472">
                  <c:v>1/08/2056</c:v>
                </c:pt>
                <c:pt idx="473">
                  <c:v>1/09/2056</c:v>
                </c:pt>
                <c:pt idx="474">
                  <c:v>1/10/2056</c:v>
                </c:pt>
                <c:pt idx="475">
                  <c:v>1/11/2056</c:v>
                </c:pt>
                <c:pt idx="476">
                  <c:v>1/12/2056</c:v>
                </c:pt>
                <c:pt idx="477">
                  <c:v>1/01/2057</c:v>
                </c:pt>
                <c:pt idx="478">
                  <c:v>1/02/2057</c:v>
                </c:pt>
                <c:pt idx="479">
                  <c:v>1/03/2057</c:v>
                </c:pt>
                <c:pt idx="480">
                  <c:v>1/04/2057</c:v>
                </c:pt>
                <c:pt idx="481">
                  <c:v>1/05/2057</c:v>
                </c:pt>
                <c:pt idx="482">
                  <c:v>1/06/2057</c:v>
                </c:pt>
                <c:pt idx="483">
                  <c:v>1/07/2057</c:v>
                </c:pt>
                <c:pt idx="484">
                  <c:v>1/08/2057</c:v>
                </c:pt>
                <c:pt idx="485">
                  <c:v>1/09/2057</c:v>
                </c:pt>
                <c:pt idx="486">
                  <c:v>1/10/2057</c:v>
                </c:pt>
                <c:pt idx="487">
                  <c:v>1/11/2057</c:v>
                </c:pt>
                <c:pt idx="488">
                  <c:v>1/12/2057</c:v>
                </c:pt>
                <c:pt idx="489">
                  <c:v>1/01/2058</c:v>
                </c:pt>
                <c:pt idx="490">
                  <c:v>1/02/2058</c:v>
                </c:pt>
                <c:pt idx="491">
                  <c:v>1/03/2058</c:v>
                </c:pt>
                <c:pt idx="492">
                  <c:v>1/04/2058</c:v>
                </c:pt>
                <c:pt idx="493">
                  <c:v>1/05/2058</c:v>
                </c:pt>
                <c:pt idx="494">
                  <c:v>1/06/2058</c:v>
                </c:pt>
                <c:pt idx="495">
                  <c:v>1/07/2058</c:v>
                </c:pt>
                <c:pt idx="496">
                  <c:v>1/08/2058</c:v>
                </c:pt>
                <c:pt idx="497">
                  <c:v>1/09/2058</c:v>
                </c:pt>
                <c:pt idx="498">
                  <c:v>1/10/2058</c:v>
                </c:pt>
                <c:pt idx="499">
                  <c:v>1/11/2058</c:v>
                </c:pt>
                <c:pt idx="500">
                  <c:v>1/12/2058</c:v>
                </c:pt>
                <c:pt idx="501">
                  <c:v>1/01/2059</c:v>
                </c:pt>
                <c:pt idx="502">
                  <c:v>1/02/2059</c:v>
                </c:pt>
                <c:pt idx="503">
                  <c:v>1/03/2059</c:v>
                </c:pt>
                <c:pt idx="504">
                  <c:v>1/04/2059</c:v>
                </c:pt>
                <c:pt idx="505">
                  <c:v>1/05/2059</c:v>
                </c:pt>
                <c:pt idx="506">
                  <c:v>1/06/2059</c:v>
                </c:pt>
                <c:pt idx="507">
                  <c:v>1/07/2059</c:v>
                </c:pt>
                <c:pt idx="508">
                  <c:v>1/08/2059</c:v>
                </c:pt>
                <c:pt idx="509">
                  <c:v>1/09/2059</c:v>
                </c:pt>
                <c:pt idx="510">
                  <c:v>1/10/2059</c:v>
                </c:pt>
                <c:pt idx="511">
                  <c:v>1/11/2059</c:v>
                </c:pt>
                <c:pt idx="512">
                  <c:v>1/12/2059</c:v>
                </c:pt>
                <c:pt idx="513">
                  <c:v>1/01/2060</c:v>
                </c:pt>
                <c:pt idx="514">
                  <c:v>1/02/2060</c:v>
                </c:pt>
                <c:pt idx="515">
                  <c:v>1/03/2060</c:v>
                </c:pt>
                <c:pt idx="516">
                  <c:v>1/04/2060</c:v>
                </c:pt>
                <c:pt idx="517">
                  <c:v>1/05/2060</c:v>
                </c:pt>
                <c:pt idx="518">
                  <c:v>1/06/2060</c:v>
                </c:pt>
                <c:pt idx="519">
                  <c:v>1/07/2060</c:v>
                </c:pt>
                <c:pt idx="520">
                  <c:v>1/08/2060</c:v>
                </c:pt>
                <c:pt idx="521">
                  <c:v>1/09/2060</c:v>
                </c:pt>
                <c:pt idx="522">
                  <c:v>1/10/2060</c:v>
                </c:pt>
                <c:pt idx="523">
                  <c:v>1/11/2060</c:v>
                </c:pt>
                <c:pt idx="524">
                  <c:v>1/12/2060</c:v>
                </c:pt>
                <c:pt idx="525">
                  <c:v>1/01/2061</c:v>
                </c:pt>
                <c:pt idx="526">
                  <c:v>1/02/2061</c:v>
                </c:pt>
                <c:pt idx="527">
                  <c:v>1/03/2061</c:v>
                </c:pt>
                <c:pt idx="528">
                  <c:v>1/04/2061</c:v>
                </c:pt>
                <c:pt idx="529">
                  <c:v>1/05/2061</c:v>
                </c:pt>
                <c:pt idx="530">
                  <c:v>1/06/2061</c:v>
                </c:pt>
                <c:pt idx="531">
                  <c:v>1/07/2061</c:v>
                </c:pt>
                <c:pt idx="532">
                  <c:v>1/08/2061</c:v>
                </c:pt>
                <c:pt idx="533">
                  <c:v>1/09/2061</c:v>
                </c:pt>
                <c:pt idx="534">
                  <c:v>1/10/2061</c:v>
                </c:pt>
                <c:pt idx="535">
                  <c:v>1/11/2061</c:v>
                </c:pt>
                <c:pt idx="536">
                  <c:v>1/12/2061</c:v>
                </c:pt>
                <c:pt idx="537">
                  <c:v>1/01/2062</c:v>
                </c:pt>
                <c:pt idx="538">
                  <c:v>1/02/2062</c:v>
                </c:pt>
                <c:pt idx="539">
                  <c:v>1/03/2062</c:v>
                </c:pt>
                <c:pt idx="540">
                  <c:v>1/04/2062</c:v>
                </c:pt>
                <c:pt idx="541">
                  <c:v>1/05/2062</c:v>
                </c:pt>
                <c:pt idx="542">
                  <c:v>1/06/2062</c:v>
                </c:pt>
                <c:pt idx="543">
                  <c:v>1/07/2062</c:v>
                </c:pt>
                <c:pt idx="544">
                  <c:v>1/08/2062</c:v>
                </c:pt>
                <c:pt idx="545">
                  <c:v>1/09/2062</c:v>
                </c:pt>
                <c:pt idx="546">
                  <c:v>1/10/2062</c:v>
                </c:pt>
                <c:pt idx="547">
                  <c:v>1/11/2062</c:v>
                </c:pt>
                <c:pt idx="548">
                  <c:v>1/12/2062</c:v>
                </c:pt>
                <c:pt idx="549">
                  <c:v>1/01/2063</c:v>
                </c:pt>
                <c:pt idx="550">
                  <c:v>1/02/2063</c:v>
                </c:pt>
                <c:pt idx="551">
                  <c:v>1/03/2063</c:v>
                </c:pt>
                <c:pt idx="552">
                  <c:v>1/04/2063</c:v>
                </c:pt>
                <c:pt idx="553">
                  <c:v>1/05/2063</c:v>
                </c:pt>
                <c:pt idx="554">
                  <c:v>1/06/2063</c:v>
                </c:pt>
                <c:pt idx="555">
                  <c:v>1/07/2063</c:v>
                </c:pt>
                <c:pt idx="556">
                  <c:v>1/08/2063</c:v>
                </c:pt>
                <c:pt idx="557">
                  <c:v>1/09/2063</c:v>
                </c:pt>
                <c:pt idx="558">
                  <c:v>1/10/2063</c:v>
                </c:pt>
                <c:pt idx="559">
                  <c:v>1/11/2063</c:v>
                </c:pt>
                <c:pt idx="560">
                  <c:v>1/12/2063</c:v>
                </c:pt>
                <c:pt idx="561">
                  <c:v>1/01/2064</c:v>
                </c:pt>
                <c:pt idx="562">
                  <c:v>1/02/2064</c:v>
                </c:pt>
              </c:strCache>
            </c:strRef>
          </c:cat>
          <c:val>
            <c:numRef>
              <c:f>_Hidden29!$D$2:$D$564</c:f>
              <c:numCache>
                <c:ptCount val="563"/>
                <c:pt idx="0">
                  <c:v>1332719865.9049754</c:v>
                </c:pt>
                <c:pt idx="1">
                  <c:v>1320203035.6894195</c:v>
                </c:pt>
                <c:pt idx="2">
                  <c:v>1307625608.4441104</c:v>
                </c:pt>
                <c:pt idx="3">
                  <c:v>1295304804.1957924</c:v>
                </c:pt>
                <c:pt idx="4">
                  <c:v>1282723429.6526468</c:v>
                </c:pt>
                <c:pt idx="5">
                  <c:v>1270578354.2890787</c:v>
                </c:pt>
                <c:pt idx="6">
                  <c:v>1258289836.5886722</c:v>
                </c:pt>
                <c:pt idx="7">
                  <c:v>1245957862.845286</c:v>
                </c:pt>
                <c:pt idx="8">
                  <c:v>1233798932.8417943</c:v>
                </c:pt>
                <c:pt idx="9">
                  <c:v>1221610527.6256645</c:v>
                </c:pt>
                <c:pt idx="10">
                  <c:v>1209507809.562538</c:v>
                </c:pt>
                <c:pt idx="11">
                  <c:v>1197650018.6055086</c:v>
                </c:pt>
                <c:pt idx="12">
                  <c:v>1185592746.5545323</c:v>
                </c:pt>
                <c:pt idx="13">
                  <c:v>1173441434.5545738</c:v>
                </c:pt>
                <c:pt idx="14">
                  <c:v>1161679479.679063</c:v>
                </c:pt>
                <c:pt idx="15">
                  <c:v>1149677587.9278884</c:v>
                </c:pt>
                <c:pt idx="16">
                  <c:v>1137810807.8898919</c:v>
                </c:pt>
                <c:pt idx="17">
                  <c:v>1125910433.159929</c:v>
                </c:pt>
                <c:pt idx="18">
                  <c:v>1114421540.2420342</c:v>
                </c:pt>
                <c:pt idx="19">
                  <c:v>1102780878.307744</c:v>
                </c:pt>
                <c:pt idx="20">
                  <c:v>1091315038.977175</c:v>
                </c:pt>
                <c:pt idx="21">
                  <c:v>1079879959.1071591</c:v>
                </c:pt>
                <c:pt idx="22">
                  <c:v>1068512218.211262</c:v>
                </c:pt>
                <c:pt idx="23">
                  <c:v>1057547505.0441633</c:v>
                </c:pt>
                <c:pt idx="24">
                  <c:v>1046310700.2643596</c:v>
                </c:pt>
                <c:pt idx="25">
                  <c:v>1035284000.1783215</c:v>
                </c:pt>
                <c:pt idx="26">
                  <c:v>1024056611.8416969</c:v>
                </c:pt>
                <c:pt idx="27">
                  <c:v>1013125686.4894688</c:v>
                </c:pt>
                <c:pt idx="28">
                  <c:v>1001491276.9179622</c:v>
                </c:pt>
                <c:pt idx="29">
                  <c:v>990676821.8008531</c:v>
                </c:pt>
                <c:pt idx="30">
                  <c:v>979844065.2771274</c:v>
                </c:pt>
                <c:pt idx="31">
                  <c:v>969072962.9253055</c:v>
                </c:pt>
                <c:pt idx="32">
                  <c:v>958212510.1546295</c:v>
                </c:pt>
                <c:pt idx="33">
                  <c:v>947397085.0016397</c:v>
                </c:pt>
                <c:pt idx="34">
                  <c:v>936525752.145122</c:v>
                </c:pt>
                <c:pt idx="35">
                  <c:v>926244388.8298473</c:v>
                </c:pt>
                <c:pt idx="36">
                  <c:v>915407913.4740709</c:v>
                </c:pt>
                <c:pt idx="37">
                  <c:v>905154211.6358104</c:v>
                </c:pt>
                <c:pt idx="38">
                  <c:v>894224936.516957</c:v>
                </c:pt>
                <c:pt idx="39">
                  <c:v>883404894.9145403</c:v>
                </c:pt>
                <c:pt idx="40">
                  <c:v>872942403.4361094</c:v>
                </c:pt>
                <c:pt idx="41">
                  <c:v>862401474.2956996</c:v>
                </c:pt>
                <c:pt idx="42">
                  <c:v>850966489.7935222</c:v>
                </c:pt>
                <c:pt idx="43">
                  <c:v>840916171.6242237</c:v>
                </c:pt>
                <c:pt idx="44">
                  <c:v>831007496.8023552</c:v>
                </c:pt>
                <c:pt idx="45">
                  <c:v>820424111.2953486</c:v>
                </c:pt>
                <c:pt idx="46">
                  <c:v>810144707.7856094</c:v>
                </c:pt>
                <c:pt idx="47">
                  <c:v>800743596.3994001</c:v>
                </c:pt>
                <c:pt idx="48">
                  <c:v>790447015.5438852</c:v>
                </c:pt>
                <c:pt idx="49">
                  <c:v>780917382.4060248</c:v>
                </c:pt>
                <c:pt idx="50">
                  <c:v>771360010.7161126</c:v>
                </c:pt>
                <c:pt idx="51">
                  <c:v>761495742.4965975</c:v>
                </c:pt>
                <c:pt idx="52">
                  <c:v>751996605.2624968</c:v>
                </c:pt>
                <c:pt idx="53">
                  <c:v>742411950.9467945</c:v>
                </c:pt>
                <c:pt idx="54">
                  <c:v>733049495.6212475</c:v>
                </c:pt>
                <c:pt idx="55">
                  <c:v>723827728.1241604</c:v>
                </c:pt>
                <c:pt idx="56">
                  <c:v>714776061.3325127</c:v>
                </c:pt>
                <c:pt idx="57">
                  <c:v>705688355.2771287</c:v>
                </c:pt>
                <c:pt idx="58">
                  <c:v>696605621.0803033</c:v>
                </c:pt>
                <c:pt idx="59">
                  <c:v>687917417.2317556</c:v>
                </c:pt>
                <c:pt idx="60">
                  <c:v>679000160.4582611</c:v>
                </c:pt>
                <c:pt idx="61">
                  <c:v>670158509.2665105</c:v>
                </c:pt>
                <c:pt idx="62">
                  <c:v>661283077.03949</c:v>
                </c:pt>
                <c:pt idx="63">
                  <c:v>652448620.6113716</c:v>
                </c:pt>
                <c:pt idx="64">
                  <c:v>643740201.5919033</c:v>
                </c:pt>
                <c:pt idx="65">
                  <c:v>635123293.366635</c:v>
                </c:pt>
                <c:pt idx="66">
                  <c:v>626181161.6115446</c:v>
                </c:pt>
                <c:pt idx="67">
                  <c:v>617596717.5239406</c:v>
                </c:pt>
                <c:pt idx="68">
                  <c:v>609244672.0909916</c:v>
                </c:pt>
                <c:pt idx="69">
                  <c:v>600867685.2590253</c:v>
                </c:pt>
                <c:pt idx="70">
                  <c:v>592550661.1793627</c:v>
                </c:pt>
                <c:pt idx="71">
                  <c:v>584529001.8966175</c:v>
                </c:pt>
                <c:pt idx="72">
                  <c:v>576324936.2232597</c:v>
                </c:pt>
                <c:pt idx="73">
                  <c:v>568169862.1825225</c:v>
                </c:pt>
                <c:pt idx="74">
                  <c:v>560078400.8604218</c:v>
                </c:pt>
                <c:pt idx="75">
                  <c:v>552148341.3464926</c:v>
                </c:pt>
                <c:pt idx="76">
                  <c:v>544126518.7023593</c:v>
                </c:pt>
                <c:pt idx="77">
                  <c:v>536141448.3329517</c:v>
                </c:pt>
                <c:pt idx="78">
                  <c:v>528390585.39837795</c:v>
                </c:pt>
                <c:pt idx="79">
                  <c:v>520518357.3239155</c:v>
                </c:pt>
                <c:pt idx="80">
                  <c:v>512893651.28524417</c:v>
                </c:pt>
                <c:pt idx="81">
                  <c:v>504989724.6641543</c:v>
                </c:pt>
                <c:pt idx="82">
                  <c:v>497340766.2562828</c:v>
                </c:pt>
                <c:pt idx="83">
                  <c:v>489957781.3617943</c:v>
                </c:pt>
                <c:pt idx="84">
                  <c:v>482493880.30829394</c:v>
                </c:pt>
                <c:pt idx="85">
                  <c:v>475155542.9810896</c:v>
                </c:pt>
                <c:pt idx="86">
                  <c:v>467812661.23508483</c:v>
                </c:pt>
                <c:pt idx="87">
                  <c:v>460421288.5496628</c:v>
                </c:pt>
                <c:pt idx="88">
                  <c:v>453131753.01763135</c:v>
                </c:pt>
                <c:pt idx="89">
                  <c:v>445665142.6338293</c:v>
                </c:pt>
                <c:pt idx="90">
                  <c:v>438626794.3742401</c:v>
                </c:pt>
                <c:pt idx="91">
                  <c:v>431337465.9256599</c:v>
                </c:pt>
                <c:pt idx="92">
                  <c:v>424454738.4403089</c:v>
                </c:pt>
                <c:pt idx="93">
                  <c:v>417644559.53682786</c:v>
                </c:pt>
                <c:pt idx="94">
                  <c:v>410961145.7316276</c:v>
                </c:pt>
                <c:pt idx="95">
                  <c:v>404565257.4464065</c:v>
                </c:pt>
                <c:pt idx="96">
                  <c:v>398092950.79565716</c:v>
                </c:pt>
                <c:pt idx="97">
                  <c:v>391890868.7858686</c:v>
                </c:pt>
                <c:pt idx="98">
                  <c:v>385569909.54560673</c:v>
                </c:pt>
                <c:pt idx="99">
                  <c:v>379511664.71791685</c:v>
                </c:pt>
                <c:pt idx="100">
                  <c:v>373622100.16305304</c:v>
                </c:pt>
                <c:pt idx="101">
                  <c:v>367742079.54537505</c:v>
                </c:pt>
                <c:pt idx="102">
                  <c:v>362398453.8332354</c:v>
                </c:pt>
                <c:pt idx="103">
                  <c:v>357079123.8413457</c:v>
                </c:pt>
                <c:pt idx="104">
                  <c:v>351799759.56170875</c:v>
                </c:pt>
                <c:pt idx="105">
                  <c:v>346598187.7495299</c:v>
                </c:pt>
                <c:pt idx="106">
                  <c:v>341537284.879406</c:v>
                </c:pt>
                <c:pt idx="107">
                  <c:v>336503867.2965163</c:v>
                </c:pt>
                <c:pt idx="108">
                  <c:v>331643422.81828165</c:v>
                </c:pt>
                <c:pt idx="109">
                  <c:v>326877713.26528686</c:v>
                </c:pt>
                <c:pt idx="110">
                  <c:v>322048320.6982872</c:v>
                </c:pt>
                <c:pt idx="111">
                  <c:v>317216561.223369</c:v>
                </c:pt>
                <c:pt idx="112">
                  <c:v>312488370.3497438</c:v>
                </c:pt>
                <c:pt idx="113">
                  <c:v>307850707.42903554</c:v>
                </c:pt>
                <c:pt idx="114">
                  <c:v>303210039.72861814</c:v>
                </c:pt>
                <c:pt idx="115">
                  <c:v>298564268.85413367</c:v>
                </c:pt>
                <c:pt idx="116">
                  <c:v>294045389.16718</c:v>
                </c:pt>
                <c:pt idx="117">
                  <c:v>289557283.7320191</c:v>
                </c:pt>
                <c:pt idx="118">
                  <c:v>285101890.5018056</c:v>
                </c:pt>
                <c:pt idx="119">
                  <c:v>280766260.8700871</c:v>
                </c:pt>
                <c:pt idx="120">
                  <c:v>276389726.3896782</c:v>
                </c:pt>
                <c:pt idx="121">
                  <c:v>272086103.3883417</c:v>
                </c:pt>
                <c:pt idx="122">
                  <c:v>267782061.8075093</c:v>
                </c:pt>
                <c:pt idx="123">
                  <c:v>263558568.30146706</c:v>
                </c:pt>
                <c:pt idx="124">
                  <c:v>259344341.50922412</c:v>
                </c:pt>
                <c:pt idx="125">
                  <c:v>255175838.27885845</c:v>
                </c:pt>
                <c:pt idx="126">
                  <c:v>251093270.63376528</c:v>
                </c:pt>
                <c:pt idx="127">
                  <c:v>247015686.64845514</c:v>
                </c:pt>
                <c:pt idx="128">
                  <c:v>243013451.3608944</c:v>
                </c:pt>
                <c:pt idx="129">
                  <c:v>238936075.10229936</c:v>
                </c:pt>
                <c:pt idx="130">
                  <c:v>234987862.27371413</c:v>
                </c:pt>
                <c:pt idx="131">
                  <c:v>231152088.47976756</c:v>
                </c:pt>
                <c:pt idx="132">
                  <c:v>227311810.03752092</c:v>
                </c:pt>
                <c:pt idx="133">
                  <c:v>223567178.16605935</c:v>
                </c:pt>
                <c:pt idx="134">
                  <c:v>219852604.8116837</c:v>
                </c:pt>
                <c:pt idx="135">
                  <c:v>216096552.46568227</c:v>
                </c:pt>
                <c:pt idx="136">
                  <c:v>212524841.75396135</c:v>
                </c:pt>
                <c:pt idx="137">
                  <c:v>208795098.792457</c:v>
                </c:pt>
                <c:pt idx="138">
                  <c:v>205405974.68488154</c:v>
                </c:pt>
                <c:pt idx="139">
                  <c:v>202036489.73961955</c:v>
                </c:pt>
                <c:pt idx="140">
                  <c:v>198617472.04875988</c:v>
                </c:pt>
                <c:pt idx="141">
                  <c:v>195333343.60133472</c:v>
                </c:pt>
                <c:pt idx="142">
                  <c:v>192084973.0287113</c:v>
                </c:pt>
                <c:pt idx="143">
                  <c:v>188945694.27939743</c:v>
                </c:pt>
                <c:pt idx="144">
                  <c:v>185755864.4849611</c:v>
                </c:pt>
                <c:pt idx="145">
                  <c:v>182617166.65881205</c:v>
                </c:pt>
                <c:pt idx="146">
                  <c:v>179481474.95420918</c:v>
                </c:pt>
                <c:pt idx="147">
                  <c:v>176395699.33149257</c:v>
                </c:pt>
                <c:pt idx="148">
                  <c:v>173309116.13691995</c:v>
                </c:pt>
                <c:pt idx="149">
                  <c:v>170253099.2435486</c:v>
                </c:pt>
                <c:pt idx="150">
                  <c:v>167247786.97519407</c:v>
                </c:pt>
                <c:pt idx="151">
                  <c:v>164245795.01142883</c:v>
                </c:pt>
                <c:pt idx="152">
                  <c:v>161037854.73526135</c:v>
                </c:pt>
                <c:pt idx="153">
                  <c:v>158100515.5518782</c:v>
                </c:pt>
                <c:pt idx="154">
                  <c:v>155060553.72563222</c:v>
                </c:pt>
                <c:pt idx="155">
                  <c:v>152252920.20314065</c:v>
                </c:pt>
                <c:pt idx="156">
                  <c:v>149426360.1424444</c:v>
                </c:pt>
                <c:pt idx="157">
                  <c:v>146509500.67341742</c:v>
                </c:pt>
                <c:pt idx="158">
                  <c:v>143731062.23192275</c:v>
                </c:pt>
                <c:pt idx="159">
                  <c:v>141131974.20340103</c:v>
                </c:pt>
                <c:pt idx="160">
                  <c:v>138588994.70058435</c:v>
                </c:pt>
                <c:pt idx="161">
                  <c:v>136127139.42776316</c:v>
                </c:pt>
                <c:pt idx="162">
                  <c:v>133709079.41768691</c:v>
                </c:pt>
                <c:pt idx="163">
                  <c:v>131386760.50371349</c:v>
                </c:pt>
                <c:pt idx="164">
                  <c:v>129112379.24488969</c:v>
                </c:pt>
                <c:pt idx="165">
                  <c:v>126850626.03372553</c:v>
                </c:pt>
                <c:pt idx="166">
                  <c:v>124611771.7721117</c:v>
                </c:pt>
                <c:pt idx="167">
                  <c:v>122451284.26548167</c:v>
                </c:pt>
                <c:pt idx="168">
                  <c:v>120258235.16066203</c:v>
                </c:pt>
                <c:pt idx="169">
                  <c:v>117983812.0487351</c:v>
                </c:pt>
                <c:pt idx="170">
                  <c:v>115830027.64985752</c:v>
                </c:pt>
                <c:pt idx="171">
                  <c:v>113714653.63354589</c:v>
                </c:pt>
                <c:pt idx="172">
                  <c:v>111548678.32959558</c:v>
                </c:pt>
                <c:pt idx="173">
                  <c:v>109454303.24617475</c:v>
                </c:pt>
                <c:pt idx="174">
                  <c:v>107395056.10184708</c:v>
                </c:pt>
                <c:pt idx="175">
                  <c:v>105339055.71386494</c:v>
                </c:pt>
                <c:pt idx="176">
                  <c:v>103311525.87372704</c:v>
                </c:pt>
                <c:pt idx="177">
                  <c:v>101272515.31125522</c:v>
                </c:pt>
                <c:pt idx="178">
                  <c:v>99266372.18305156</c:v>
                </c:pt>
                <c:pt idx="179">
                  <c:v>97299966.96467116</c:v>
                </c:pt>
                <c:pt idx="180">
                  <c:v>95323242.85568461</c:v>
                </c:pt>
                <c:pt idx="181">
                  <c:v>93373367.82680495</c:v>
                </c:pt>
                <c:pt idx="182">
                  <c:v>91345290.18923861</c:v>
                </c:pt>
                <c:pt idx="183">
                  <c:v>89428259.38154422</c:v>
                </c:pt>
                <c:pt idx="184">
                  <c:v>87519767.5267685</c:v>
                </c:pt>
                <c:pt idx="185">
                  <c:v>85632218.24972409</c:v>
                </c:pt>
                <c:pt idx="186">
                  <c:v>83777225.74347457</c:v>
                </c:pt>
                <c:pt idx="187">
                  <c:v>81929482.14065027</c:v>
                </c:pt>
                <c:pt idx="188">
                  <c:v>80109845.10636146</c:v>
                </c:pt>
                <c:pt idx="189">
                  <c:v>78297315.97523981</c:v>
                </c:pt>
                <c:pt idx="190">
                  <c:v>76502090.70061438</c:v>
                </c:pt>
                <c:pt idx="191">
                  <c:v>74761464.7766052</c:v>
                </c:pt>
                <c:pt idx="192">
                  <c:v>73011324.42962335</c:v>
                </c:pt>
                <c:pt idx="193">
                  <c:v>71300674.88225693</c:v>
                </c:pt>
                <c:pt idx="194">
                  <c:v>69612548.74072976</c:v>
                </c:pt>
                <c:pt idx="195">
                  <c:v>67977319.03003496</c:v>
                </c:pt>
                <c:pt idx="196">
                  <c:v>66378832.82441285</c:v>
                </c:pt>
                <c:pt idx="197">
                  <c:v>64817730.5204521</c:v>
                </c:pt>
                <c:pt idx="198">
                  <c:v>63308243.00212936</c:v>
                </c:pt>
                <c:pt idx="199">
                  <c:v>61811080.23818089</c:v>
                </c:pt>
                <c:pt idx="200">
                  <c:v>60270311.92900189</c:v>
                </c:pt>
                <c:pt idx="201">
                  <c:v>58801878.60033564</c:v>
                </c:pt>
                <c:pt idx="202">
                  <c:v>57349575.82815566</c:v>
                </c:pt>
                <c:pt idx="203">
                  <c:v>55931014.30270637</c:v>
                </c:pt>
                <c:pt idx="204">
                  <c:v>54504729.67694673</c:v>
                </c:pt>
                <c:pt idx="205">
                  <c:v>53103135.51710098</c:v>
                </c:pt>
                <c:pt idx="206">
                  <c:v>51710177.843659215</c:v>
                </c:pt>
                <c:pt idx="207">
                  <c:v>50342078.63300511</c:v>
                </c:pt>
                <c:pt idx="208">
                  <c:v>48983454.47225611</c:v>
                </c:pt>
                <c:pt idx="209">
                  <c:v>47638760.91884289</c:v>
                </c:pt>
                <c:pt idx="210">
                  <c:v>46317756.469101965</c:v>
                </c:pt>
                <c:pt idx="211">
                  <c:v>45016959.12707285</c:v>
                </c:pt>
                <c:pt idx="212">
                  <c:v>43741902.75178986</c:v>
                </c:pt>
                <c:pt idx="213">
                  <c:v>42491136.540741526</c:v>
                </c:pt>
                <c:pt idx="214">
                  <c:v>41254882.06846061</c:v>
                </c:pt>
                <c:pt idx="215">
                  <c:v>40049560.17644049</c:v>
                </c:pt>
                <c:pt idx="216">
                  <c:v>38855444.63077472</c:v>
                </c:pt>
                <c:pt idx="217">
                  <c:v>37706251.1419632</c:v>
                </c:pt>
                <c:pt idx="218">
                  <c:v>36594936.287443675</c:v>
                </c:pt>
                <c:pt idx="219">
                  <c:v>35573469.099892356</c:v>
                </c:pt>
                <c:pt idx="220">
                  <c:v>34620690.097845875</c:v>
                </c:pt>
                <c:pt idx="221">
                  <c:v>33729859.38715568</c:v>
                </c:pt>
                <c:pt idx="222">
                  <c:v>32917425.336799663</c:v>
                </c:pt>
                <c:pt idx="223">
                  <c:v>32141282.594877888</c:v>
                </c:pt>
                <c:pt idx="224">
                  <c:v>31388304.23802996</c:v>
                </c:pt>
                <c:pt idx="225">
                  <c:v>30639698.354990065</c:v>
                </c:pt>
                <c:pt idx="226">
                  <c:v>29900911.545324408</c:v>
                </c:pt>
                <c:pt idx="227">
                  <c:v>29177427.372924574</c:v>
                </c:pt>
                <c:pt idx="228">
                  <c:v>28453925.70051832</c:v>
                </c:pt>
                <c:pt idx="229">
                  <c:v>27741666.31121486</c:v>
                </c:pt>
                <c:pt idx="230">
                  <c:v>27035229.153806858</c:v>
                </c:pt>
                <c:pt idx="231">
                  <c:v>26339517.153463483</c:v>
                </c:pt>
                <c:pt idx="232">
                  <c:v>25650002.820298</c:v>
                </c:pt>
                <c:pt idx="233">
                  <c:v>24969304.14299988</c:v>
                </c:pt>
                <c:pt idx="234">
                  <c:v>24296998.389699854</c:v>
                </c:pt>
                <c:pt idx="235">
                  <c:v>23626657.35463284</c:v>
                </c:pt>
                <c:pt idx="236">
                  <c:v>22965526.50626636</c:v>
                </c:pt>
                <c:pt idx="237">
                  <c:v>22307330.376486517</c:v>
                </c:pt>
                <c:pt idx="238">
                  <c:v>21654125.98445368</c:v>
                </c:pt>
                <c:pt idx="239">
                  <c:v>21015048.44409787</c:v>
                </c:pt>
                <c:pt idx="240">
                  <c:v>20372377.245544437</c:v>
                </c:pt>
                <c:pt idx="241">
                  <c:v>19738627.220481895</c:v>
                </c:pt>
                <c:pt idx="242">
                  <c:v>19107582.506536312</c:v>
                </c:pt>
                <c:pt idx="243">
                  <c:v>18486835.62820692</c:v>
                </c:pt>
                <c:pt idx="244">
                  <c:v>17871262.75253329</c:v>
                </c:pt>
                <c:pt idx="245">
                  <c:v>17262120.61252902</c:v>
                </c:pt>
                <c:pt idx="246">
                  <c:v>16661229.235137375</c:v>
                </c:pt>
                <c:pt idx="247">
                  <c:v>16064339.371386157</c:v>
                </c:pt>
                <c:pt idx="248">
                  <c:v>15475262.515713325</c:v>
                </c:pt>
                <c:pt idx="249">
                  <c:v>14889607.886319552</c:v>
                </c:pt>
                <c:pt idx="250">
                  <c:v>14308227.74048679</c:v>
                </c:pt>
                <c:pt idx="251">
                  <c:v>13736788.428728104</c:v>
                </c:pt>
                <c:pt idx="252">
                  <c:v>13167113.266444998</c:v>
                </c:pt>
                <c:pt idx="253">
                  <c:v>12607051.630724419</c:v>
                </c:pt>
                <c:pt idx="254">
                  <c:v>12051969.749742001</c:v>
                </c:pt>
                <c:pt idx="255">
                  <c:v>11509323.21956221</c:v>
                </c:pt>
                <c:pt idx="256">
                  <c:v>10802356.659002542</c:v>
                </c:pt>
                <c:pt idx="257">
                  <c:v>10277197.899351599</c:v>
                </c:pt>
                <c:pt idx="258">
                  <c:v>9759905.397170976</c:v>
                </c:pt>
                <c:pt idx="259">
                  <c:v>9247121.929966295</c:v>
                </c:pt>
                <c:pt idx="260">
                  <c:v>8740673.499929193</c:v>
                </c:pt>
                <c:pt idx="261">
                  <c:v>8241233.034513775</c:v>
                </c:pt>
                <c:pt idx="262">
                  <c:v>7748249.553588864</c:v>
                </c:pt>
                <c:pt idx="263">
                  <c:v>7263194.202321973</c:v>
                </c:pt>
                <c:pt idx="264">
                  <c:v>6783841.840524799</c:v>
                </c:pt>
                <c:pt idx="265">
                  <c:v>6313192.673375552</c:v>
                </c:pt>
                <c:pt idx="266">
                  <c:v>5851770.110315693</c:v>
                </c:pt>
                <c:pt idx="267">
                  <c:v>5401235.342869447</c:v>
                </c:pt>
                <c:pt idx="268">
                  <c:v>4960084.205582487</c:v>
                </c:pt>
                <c:pt idx="269">
                  <c:v>4528485.1955831405</c:v>
                </c:pt>
                <c:pt idx="270">
                  <c:v>4108277.4741482143</c:v>
                </c:pt>
                <c:pt idx="271">
                  <c:v>3700189.2629985963</c:v>
                </c:pt>
                <c:pt idx="272">
                  <c:v>3308919.754891365</c:v>
                </c:pt>
                <c:pt idx="273">
                  <c:v>2949659.8704015594</c:v>
                </c:pt>
                <c:pt idx="274">
                  <c:v>2598253.8026877968</c:v>
                </c:pt>
                <c:pt idx="275">
                  <c:v>2258789.2773877853</c:v>
                </c:pt>
                <c:pt idx="276">
                  <c:v>1935172.8098004616</c:v>
                </c:pt>
                <c:pt idx="277">
                  <c:v>1629596.820088708</c:v>
                </c:pt>
                <c:pt idx="278">
                  <c:v>1354193.340658323</c:v>
                </c:pt>
                <c:pt idx="279">
                  <c:v>1124911.0325589548</c:v>
                </c:pt>
                <c:pt idx="280">
                  <c:v>937495.9814986052</c:v>
                </c:pt>
                <c:pt idx="281">
                  <c:v>793537.8238769142</c:v>
                </c:pt>
                <c:pt idx="282">
                  <c:v>701491.492636582</c:v>
                </c:pt>
                <c:pt idx="283">
                  <c:v>647923.5414561525</c:v>
                </c:pt>
                <c:pt idx="284">
                  <c:v>611061.0445037147</c:v>
                </c:pt>
                <c:pt idx="285">
                  <c:v>575092.1166689277</c:v>
                </c:pt>
                <c:pt idx="286">
                  <c:v>541942.7407842136</c:v>
                </c:pt>
                <c:pt idx="287">
                  <c:v>510228.86912965204</c:v>
                </c:pt>
                <c:pt idx="288">
                  <c:v>480074.3033817572</c:v>
                </c:pt>
                <c:pt idx="289">
                  <c:v>451893.7343175448</c:v>
                </c:pt>
                <c:pt idx="290">
                  <c:v>426497.6826276785</c:v>
                </c:pt>
                <c:pt idx="291">
                  <c:v>404114.9356661161</c:v>
                </c:pt>
                <c:pt idx="292">
                  <c:v>385090.3642532463</c:v>
                </c:pt>
                <c:pt idx="293">
                  <c:v>369392.9998865418</c:v>
                </c:pt>
                <c:pt idx="294">
                  <c:v>355479.6117378033</c:v>
                </c:pt>
                <c:pt idx="295">
                  <c:v>343642.26543204737</c:v>
                </c:pt>
                <c:pt idx="296">
                  <c:v>332303.5757451316</c:v>
                </c:pt>
                <c:pt idx="297">
                  <c:v>321590.3550722093</c:v>
                </c:pt>
                <c:pt idx="298">
                  <c:v>310940.7078975706</c:v>
                </c:pt>
                <c:pt idx="299">
                  <c:v>300477.69728087296</c:v>
                </c:pt>
                <c:pt idx="300">
                  <c:v>290124.34129793453</c:v>
                </c:pt>
                <c:pt idx="301">
                  <c:v>280080.733973248</c:v>
                </c:pt>
                <c:pt idx="302">
                  <c:v>270335.6661107722</c:v>
                </c:pt>
                <c:pt idx="303">
                  <c:v>260684.7180948806</c:v>
                </c:pt>
                <c:pt idx="304">
                  <c:v>251408.1753209964</c:v>
                </c:pt>
                <c:pt idx="305">
                  <c:v>242187.60490968183</c:v>
                </c:pt>
                <c:pt idx="306">
                  <c:v>233054.62008127733</c:v>
                </c:pt>
                <c:pt idx="307">
                  <c:v>223943.89756769402</c:v>
                </c:pt>
                <c:pt idx="308">
                  <c:v>214917.7537901361</c:v>
                </c:pt>
                <c:pt idx="309">
                  <c:v>205915.82921271812</c:v>
                </c:pt>
                <c:pt idx="310">
                  <c:v>196968.52450031647</c:v>
                </c:pt>
                <c:pt idx="311">
                  <c:v>188152.8324538524</c:v>
                </c:pt>
                <c:pt idx="312">
                  <c:v>179310.34295187215</c:v>
                </c:pt>
                <c:pt idx="313">
                  <c:v>170545.06421979755</c:v>
                </c:pt>
                <c:pt idx="314">
                  <c:v>162178.3396671053</c:v>
                </c:pt>
                <c:pt idx="315">
                  <c:v>153883.85698095695</c:v>
                </c:pt>
                <c:pt idx="316">
                  <c:v>145789.38234544615</c:v>
                </c:pt>
                <c:pt idx="317">
                  <c:v>137744.4703247655</c:v>
                </c:pt>
                <c:pt idx="318">
                  <c:v>129904.22446859513</c:v>
                </c:pt>
                <c:pt idx="319">
                  <c:v>122093.2843389699</c:v>
                </c:pt>
                <c:pt idx="320">
                  <c:v>114345.93341568846</c:v>
                </c:pt>
                <c:pt idx="321">
                  <c:v>106629.57135570806</c:v>
                </c:pt>
                <c:pt idx="322">
                  <c:v>98960.65923924372</c:v>
                </c:pt>
                <c:pt idx="323">
                  <c:v>91364.03124792552</c:v>
                </c:pt>
                <c:pt idx="324">
                  <c:v>83900.35401292826</c:v>
                </c:pt>
                <c:pt idx="325">
                  <c:v>76493.21027014549</c:v>
                </c:pt>
                <c:pt idx="326">
                  <c:v>69431.03297561021</c:v>
                </c:pt>
                <c:pt idx="327">
                  <c:v>62721.042289212055</c:v>
                </c:pt>
                <c:pt idx="328">
                  <c:v>56152.998447808</c:v>
                </c:pt>
                <c:pt idx="329">
                  <c:v>49849.043771538134</c:v>
                </c:pt>
                <c:pt idx="330">
                  <c:v>43590.506459975026</c:v>
                </c:pt>
                <c:pt idx="331">
                  <c:v>37364.415941848994</c:v>
                </c:pt>
                <c:pt idx="332">
                  <c:v>31902.300038343794</c:v>
                </c:pt>
                <c:pt idx="333">
                  <c:v>26469.258599630106</c:v>
                </c:pt>
                <c:pt idx="334">
                  <c:v>21070.23942734105</c:v>
                </c:pt>
                <c:pt idx="335">
                  <c:v>15711.539343436827</c:v>
                </c:pt>
                <c:pt idx="336">
                  <c:v>11260.337870245978</c:v>
                </c:pt>
                <c:pt idx="337">
                  <c:v>7311.722281129979</c:v>
                </c:pt>
                <c:pt idx="338">
                  <c:v>4422.334256725021</c:v>
                </c:pt>
                <c:pt idx="339">
                  <c:v>2208.4224192738716</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numCache>
            </c:numRef>
          </c:val>
        </c:ser>
        <c:ser>
          <c:idx val="3"/>
          <c:order val="3"/>
          <c:tx>
            <c:strRef>
              <c:f>_Hidden29!$E$1:$E$1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_Hidden29!$A$2:$A$564</c:f>
              <c:strCache>
                <c:ptCount val="563"/>
                <c:pt idx="0">
                  <c:v>1/04/2017</c:v>
                </c:pt>
                <c:pt idx="1">
                  <c:v>1/05/2017</c:v>
                </c:pt>
                <c:pt idx="2">
                  <c:v>1/06/2017</c:v>
                </c:pt>
                <c:pt idx="3">
                  <c:v>1/07/2017</c:v>
                </c:pt>
                <c:pt idx="4">
                  <c:v>1/08/2017</c:v>
                </c:pt>
                <c:pt idx="5">
                  <c:v>1/09/2017</c:v>
                </c:pt>
                <c:pt idx="6">
                  <c:v>1/10/2017</c:v>
                </c:pt>
                <c:pt idx="7">
                  <c:v>1/11/2017</c:v>
                </c:pt>
                <c:pt idx="8">
                  <c:v>1/12/2017</c:v>
                </c:pt>
                <c:pt idx="9">
                  <c:v>1/01/2018</c:v>
                </c:pt>
                <c:pt idx="10">
                  <c:v>1/02/2018</c:v>
                </c:pt>
                <c:pt idx="11">
                  <c:v>1/03/2018</c:v>
                </c:pt>
                <c:pt idx="12">
                  <c:v>1/04/2018</c:v>
                </c:pt>
                <c:pt idx="13">
                  <c:v>1/05/2018</c:v>
                </c:pt>
                <c:pt idx="14">
                  <c:v>1/06/2018</c:v>
                </c:pt>
                <c:pt idx="15">
                  <c:v>1/07/2018</c:v>
                </c:pt>
                <c:pt idx="16">
                  <c:v>1/08/2018</c:v>
                </c:pt>
                <c:pt idx="17">
                  <c:v>1/09/2018</c:v>
                </c:pt>
                <c:pt idx="18">
                  <c:v>1/10/2018</c:v>
                </c:pt>
                <c:pt idx="19">
                  <c:v>1/11/2018</c:v>
                </c:pt>
                <c:pt idx="20">
                  <c:v>1/12/2018</c:v>
                </c:pt>
                <c:pt idx="21">
                  <c:v>1/01/2019</c:v>
                </c:pt>
                <c:pt idx="22">
                  <c:v>1/02/2019</c:v>
                </c:pt>
                <c:pt idx="23">
                  <c:v>1/03/2019</c:v>
                </c:pt>
                <c:pt idx="24">
                  <c:v>1/04/2019</c:v>
                </c:pt>
                <c:pt idx="25">
                  <c:v>1/05/2019</c:v>
                </c:pt>
                <c:pt idx="26">
                  <c:v>1/06/2019</c:v>
                </c:pt>
                <c:pt idx="27">
                  <c:v>1/07/2019</c:v>
                </c:pt>
                <c:pt idx="28">
                  <c:v>1/08/2019</c:v>
                </c:pt>
                <c:pt idx="29">
                  <c:v>1/09/2019</c:v>
                </c:pt>
                <c:pt idx="30">
                  <c:v>1/10/2019</c:v>
                </c:pt>
                <c:pt idx="31">
                  <c:v>1/11/2019</c:v>
                </c:pt>
                <c:pt idx="32">
                  <c:v>1/12/2019</c:v>
                </c:pt>
                <c:pt idx="33">
                  <c:v>1/01/2020</c:v>
                </c:pt>
                <c:pt idx="34">
                  <c:v>1/02/2020</c:v>
                </c:pt>
                <c:pt idx="35">
                  <c:v>1/03/2020</c:v>
                </c:pt>
                <c:pt idx="36">
                  <c:v>1/04/2020</c:v>
                </c:pt>
                <c:pt idx="37">
                  <c:v>1/05/2020</c:v>
                </c:pt>
                <c:pt idx="38">
                  <c:v>1/06/2020</c:v>
                </c:pt>
                <c:pt idx="39">
                  <c:v>1/07/2020</c:v>
                </c:pt>
                <c:pt idx="40">
                  <c:v>1/08/2020</c:v>
                </c:pt>
                <c:pt idx="41">
                  <c:v>1/09/2020</c:v>
                </c:pt>
                <c:pt idx="42">
                  <c:v>1/10/2020</c:v>
                </c:pt>
                <c:pt idx="43">
                  <c:v>1/11/2020</c:v>
                </c:pt>
                <c:pt idx="44">
                  <c:v>1/12/2020</c:v>
                </c:pt>
                <c:pt idx="45">
                  <c:v>1/01/2021</c:v>
                </c:pt>
                <c:pt idx="46">
                  <c:v>1/02/2021</c:v>
                </c:pt>
                <c:pt idx="47">
                  <c:v>1/03/2021</c:v>
                </c:pt>
                <c:pt idx="48">
                  <c:v>1/04/2021</c:v>
                </c:pt>
                <c:pt idx="49">
                  <c:v>1/05/2021</c:v>
                </c:pt>
                <c:pt idx="50">
                  <c:v>1/06/2021</c:v>
                </c:pt>
                <c:pt idx="51">
                  <c:v>1/07/2021</c:v>
                </c:pt>
                <c:pt idx="52">
                  <c:v>1/08/2021</c:v>
                </c:pt>
                <c:pt idx="53">
                  <c:v>1/09/2021</c:v>
                </c:pt>
                <c:pt idx="54">
                  <c:v>1/10/2021</c:v>
                </c:pt>
                <c:pt idx="55">
                  <c:v>1/11/2021</c:v>
                </c:pt>
                <c:pt idx="56">
                  <c:v>1/12/2021</c:v>
                </c:pt>
                <c:pt idx="57">
                  <c:v>1/01/2022</c:v>
                </c:pt>
                <c:pt idx="58">
                  <c:v>1/02/2022</c:v>
                </c:pt>
                <c:pt idx="59">
                  <c:v>1/03/2022</c:v>
                </c:pt>
                <c:pt idx="60">
                  <c:v>1/04/2022</c:v>
                </c:pt>
                <c:pt idx="61">
                  <c:v>1/05/2022</c:v>
                </c:pt>
                <c:pt idx="62">
                  <c:v>1/06/2022</c:v>
                </c:pt>
                <c:pt idx="63">
                  <c:v>1/07/2022</c:v>
                </c:pt>
                <c:pt idx="64">
                  <c:v>1/08/2022</c:v>
                </c:pt>
                <c:pt idx="65">
                  <c:v>1/09/2022</c:v>
                </c:pt>
                <c:pt idx="66">
                  <c:v>1/10/2022</c:v>
                </c:pt>
                <c:pt idx="67">
                  <c:v>1/11/2022</c:v>
                </c:pt>
                <c:pt idx="68">
                  <c:v>1/12/2022</c:v>
                </c:pt>
                <c:pt idx="69">
                  <c:v>1/01/2023</c:v>
                </c:pt>
                <c:pt idx="70">
                  <c:v>1/02/2023</c:v>
                </c:pt>
                <c:pt idx="71">
                  <c:v>1/03/2023</c:v>
                </c:pt>
                <c:pt idx="72">
                  <c:v>1/04/2023</c:v>
                </c:pt>
                <c:pt idx="73">
                  <c:v>1/05/2023</c:v>
                </c:pt>
                <c:pt idx="74">
                  <c:v>1/06/2023</c:v>
                </c:pt>
                <c:pt idx="75">
                  <c:v>1/07/2023</c:v>
                </c:pt>
                <c:pt idx="76">
                  <c:v>1/08/2023</c:v>
                </c:pt>
                <c:pt idx="77">
                  <c:v>1/09/2023</c:v>
                </c:pt>
                <c:pt idx="78">
                  <c:v>1/10/2023</c:v>
                </c:pt>
                <c:pt idx="79">
                  <c:v>1/11/2023</c:v>
                </c:pt>
                <c:pt idx="80">
                  <c:v>1/12/2023</c:v>
                </c:pt>
                <c:pt idx="81">
                  <c:v>1/01/2024</c:v>
                </c:pt>
                <c:pt idx="82">
                  <c:v>1/02/2024</c:v>
                </c:pt>
                <c:pt idx="83">
                  <c:v>1/03/2024</c:v>
                </c:pt>
                <c:pt idx="84">
                  <c:v>1/04/2024</c:v>
                </c:pt>
                <c:pt idx="85">
                  <c:v>1/05/2024</c:v>
                </c:pt>
                <c:pt idx="86">
                  <c:v>1/06/2024</c:v>
                </c:pt>
                <c:pt idx="87">
                  <c:v>1/07/2024</c:v>
                </c:pt>
                <c:pt idx="88">
                  <c:v>1/08/2024</c:v>
                </c:pt>
                <c:pt idx="89">
                  <c:v>1/09/2024</c:v>
                </c:pt>
                <c:pt idx="90">
                  <c:v>1/10/2024</c:v>
                </c:pt>
                <c:pt idx="91">
                  <c:v>1/11/2024</c:v>
                </c:pt>
                <c:pt idx="92">
                  <c:v>1/12/2024</c:v>
                </c:pt>
                <c:pt idx="93">
                  <c:v>1/01/2025</c:v>
                </c:pt>
                <c:pt idx="94">
                  <c:v>1/02/2025</c:v>
                </c:pt>
                <c:pt idx="95">
                  <c:v>1/03/2025</c:v>
                </c:pt>
                <c:pt idx="96">
                  <c:v>1/04/2025</c:v>
                </c:pt>
                <c:pt idx="97">
                  <c:v>1/05/2025</c:v>
                </c:pt>
                <c:pt idx="98">
                  <c:v>1/06/2025</c:v>
                </c:pt>
                <c:pt idx="99">
                  <c:v>1/07/2025</c:v>
                </c:pt>
                <c:pt idx="100">
                  <c:v>1/08/2025</c:v>
                </c:pt>
                <c:pt idx="101">
                  <c:v>1/09/2025</c:v>
                </c:pt>
                <c:pt idx="102">
                  <c:v>1/10/2025</c:v>
                </c:pt>
                <c:pt idx="103">
                  <c:v>1/11/2025</c:v>
                </c:pt>
                <c:pt idx="104">
                  <c:v>1/12/2025</c:v>
                </c:pt>
                <c:pt idx="105">
                  <c:v>1/01/2026</c:v>
                </c:pt>
                <c:pt idx="106">
                  <c:v>1/02/2026</c:v>
                </c:pt>
                <c:pt idx="107">
                  <c:v>1/03/2026</c:v>
                </c:pt>
                <c:pt idx="108">
                  <c:v>1/04/2026</c:v>
                </c:pt>
                <c:pt idx="109">
                  <c:v>1/05/2026</c:v>
                </c:pt>
                <c:pt idx="110">
                  <c:v>1/06/2026</c:v>
                </c:pt>
                <c:pt idx="111">
                  <c:v>1/07/2026</c:v>
                </c:pt>
                <c:pt idx="112">
                  <c:v>1/08/2026</c:v>
                </c:pt>
                <c:pt idx="113">
                  <c:v>1/09/2026</c:v>
                </c:pt>
                <c:pt idx="114">
                  <c:v>1/10/2026</c:v>
                </c:pt>
                <c:pt idx="115">
                  <c:v>1/11/2026</c:v>
                </c:pt>
                <c:pt idx="116">
                  <c:v>1/12/2026</c:v>
                </c:pt>
                <c:pt idx="117">
                  <c:v>1/01/2027</c:v>
                </c:pt>
                <c:pt idx="118">
                  <c:v>1/02/2027</c:v>
                </c:pt>
                <c:pt idx="119">
                  <c:v>1/03/2027</c:v>
                </c:pt>
                <c:pt idx="120">
                  <c:v>1/04/2027</c:v>
                </c:pt>
                <c:pt idx="121">
                  <c:v>1/05/2027</c:v>
                </c:pt>
                <c:pt idx="122">
                  <c:v>1/06/2027</c:v>
                </c:pt>
                <c:pt idx="123">
                  <c:v>1/07/2027</c:v>
                </c:pt>
                <c:pt idx="124">
                  <c:v>1/08/2027</c:v>
                </c:pt>
                <c:pt idx="125">
                  <c:v>1/09/2027</c:v>
                </c:pt>
                <c:pt idx="126">
                  <c:v>1/10/2027</c:v>
                </c:pt>
                <c:pt idx="127">
                  <c:v>1/11/2027</c:v>
                </c:pt>
                <c:pt idx="128">
                  <c:v>1/12/2027</c:v>
                </c:pt>
                <c:pt idx="129">
                  <c:v>1/01/2028</c:v>
                </c:pt>
                <c:pt idx="130">
                  <c:v>1/02/2028</c:v>
                </c:pt>
                <c:pt idx="131">
                  <c:v>1/03/2028</c:v>
                </c:pt>
                <c:pt idx="132">
                  <c:v>1/04/2028</c:v>
                </c:pt>
                <c:pt idx="133">
                  <c:v>1/05/2028</c:v>
                </c:pt>
                <c:pt idx="134">
                  <c:v>1/06/2028</c:v>
                </c:pt>
                <c:pt idx="135">
                  <c:v>1/07/2028</c:v>
                </c:pt>
                <c:pt idx="136">
                  <c:v>1/08/2028</c:v>
                </c:pt>
                <c:pt idx="137">
                  <c:v>1/09/2028</c:v>
                </c:pt>
                <c:pt idx="138">
                  <c:v>1/10/2028</c:v>
                </c:pt>
                <c:pt idx="139">
                  <c:v>1/11/2028</c:v>
                </c:pt>
                <c:pt idx="140">
                  <c:v>1/12/2028</c:v>
                </c:pt>
                <c:pt idx="141">
                  <c:v>1/01/2029</c:v>
                </c:pt>
                <c:pt idx="142">
                  <c:v>1/02/2029</c:v>
                </c:pt>
                <c:pt idx="143">
                  <c:v>1/03/2029</c:v>
                </c:pt>
                <c:pt idx="144">
                  <c:v>1/04/2029</c:v>
                </c:pt>
                <c:pt idx="145">
                  <c:v>1/05/2029</c:v>
                </c:pt>
                <c:pt idx="146">
                  <c:v>1/06/2029</c:v>
                </c:pt>
                <c:pt idx="147">
                  <c:v>1/07/2029</c:v>
                </c:pt>
                <c:pt idx="148">
                  <c:v>1/08/2029</c:v>
                </c:pt>
                <c:pt idx="149">
                  <c:v>1/09/2029</c:v>
                </c:pt>
                <c:pt idx="150">
                  <c:v>1/10/2029</c:v>
                </c:pt>
                <c:pt idx="151">
                  <c:v>1/11/2029</c:v>
                </c:pt>
                <c:pt idx="152">
                  <c:v>1/12/2029</c:v>
                </c:pt>
                <c:pt idx="153">
                  <c:v>1/01/2030</c:v>
                </c:pt>
                <c:pt idx="154">
                  <c:v>1/02/2030</c:v>
                </c:pt>
                <c:pt idx="155">
                  <c:v>1/03/2030</c:v>
                </c:pt>
                <c:pt idx="156">
                  <c:v>1/04/2030</c:v>
                </c:pt>
                <c:pt idx="157">
                  <c:v>1/05/2030</c:v>
                </c:pt>
                <c:pt idx="158">
                  <c:v>1/06/2030</c:v>
                </c:pt>
                <c:pt idx="159">
                  <c:v>1/07/2030</c:v>
                </c:pt>
                <c:pt idx="160">
                  <c:v>1/08/2030</c:v>
                </c:pt>
                <c:pt idx="161">
                  <c:v>1/09/2030</c:v>
                </c:pt>
                <c:pt idx="162">
                  <c:v>1/10/2030</c:v>
                </c:pt>
                <c:pt idx="163">
                  <c:v>1/11/2030</c:v>
                </c:pt>
                <c:pt idx="164">
                  <c:v>1/12/2030</c:v>
                </c:pt>
                <c:pt idx="165">
                  <c:v>1/01/2031</c:v>
                </c:pt>
                <c:pt idx="166">
                  <c:v>1/02/2031</c:v>
                </c:pt>
                <c:pt idx="167">
                  <c:v>1/03/2031</c:v>
                </c:pt>
                <c:pt idx="168">
                  <c:v>1/04/2031</c:v>
                </c:pt>
                <c:pt idx="169">
                  <c:v>1/05/2031</c:v>
                </c:pt>
                <c:pt idx="170">
                  <c:v>1/06/2031</c:v>
                </c:pt>
                <c:pt idx="171">
                  <c:v>1/07/2031</c:v>
                </c:pt>
                <c:pt idx="172">
                  <c:v>1/08/2031</c:v>
                </c:pt>
                <c:pt idx="173">
                  <c:v>1/09/2031</c:v>
                </c:pt>
                <c:pt idx="174">
                  <c:v>1/10/2031</c:v>
                </c:pt>
                <c:pt idx="175">
                  <c:v>1/11/2031</c:v>
                </c:pt>
                <c:pt idx="176">
                  <c:v>1/12/2031</c:v>
                </c:pt>
                <c:pt idx="177">
                  <c:v>1/01/2032</c:v>
                </c:pt>
                <c:pt idx="178">
                  <c:v>1/02/2032</c:v>
                </c:pt>
                <c:pt idx="179">
                  <c:v>1/03/2032</c:v>
                </c:pt>
                <c:pt idx="180">
                  <c:v>1/04/2032</c:v>
                </c:pt>
                <c:pt idx="181">
                  <c:v>1/05/2032</c:v>
                </c:pt>
                <c:pt idx="182">
                  <c:v>1/06/2032</c:v>
                </c:pt>
                <c:pt idx="183">
                  <c:v>1/07/2032</c:v>
                </c:pt>
                <c:pt idx="184">
                  <c:v>1/08/2032</c:v>
                </c:pt>
                <c:pt idx="185">
                  <c:v>1/09/2032</c:v>
                </c:pt>
                <c:pt idx="186">
                  <c:v>1/10/2032</c:v>
                </c:pt>
                <c:pt idx="187">
                  <c:v>1/11/2032</c:v>
                </c:pt>
                <c:pt idx="188">
                  <c:v>1/12/2032</c:v>
                </c:pt>
                <c:pt idx="189">
                  <c:v>1/01/2033</c:v>
                </c:pt>
                <c:pt idx="190">
                  <c:v>1/02/2033</c:v>
                </c:pt>
                <c:pt idx="191">
                  <c:v>1/03/2033</c:v>
                </c:pt>
                <c:pt idx="192">
                  <c:v>1/04/2033</c:v>
                </c:pt>
                <c:pt idx="193">
                  <c:v>1/05/2033</c:v>
                </c:pt>
                <c:pt idx="194">
                  <c:v>1/06/2033</c:v>
                </c:pt>
                <c:pt idx="195">
                  <c:v>1/07/2033</c:v>
                </c:pt>
                <c:pt idx="196">
                  <c:v>1/08/2033</c:v>
                </c:pt>
                <c:pt idx="197">
                  <c:v>1/09/2033</c:v>
                </c:pt>
                <c:pt idx="198">
                  <c:v>1/10/2033</c:v>
                </c:pt>
                <c:pt idx="199">
                  <c:v>1/11/2033</c:v>
                </c:pt>
                <c:pt idx="200">
                  <c:v>1/12/2033</c:v>
                </c:pt>
                <c:pt idx="201">
                  <c:v>1/01/2034</c:v>
                </c:pt>
                <c:pt idx="202">
                  <c:v>1/02/2034</c:v>
                </c:pt>
                <c:pt idx="203">
                  <c:v>1/03/2034</c:v>
                </c:pt>
                <c:pt idx="204">
                  <c:v>1/04/2034</c:v>
                </c:pt>
                <c:pt idx="205">
                  <c:v>1/05/2034</c:v>
                </c:pt>
                <c:pt idx="206">
                  <c:v>1/06/2034</c:v>
                </c:pt>
                <c:pt idx="207">
                  <c:v>1/07/2034</c:v>
                </c:pt>
                <c:pt idx="208">
                  <c:v>1/08/2034</c:v>
                </c:pt>
                <c:pt idx="209">
                  <c:v>1/09/2034</c:v>
                </c:pt>
                <c:pt idx="210">
                  <c:v>1/10/2034</c:v>
                </c:pt>
                <c:pt idx="211">
                  <c:v>1/11/2034</c:v>
                </c:pt>
                <c:pt idx="212">
                  <c:v>1/12/2034</c:v>
                </c:pt>
                <c:pt idx="213">
                  <c:v>1/01/2035</c:v>
                </c:pt>
                <c:pt idx="214">
                  <c:v>1/02/2035</c:v>
                </c:pt>
                <c:pt idx="215">
                  <c:v>1/03/2035</c:v>
                </c:pt>
                <c:pt idx="216">
                  <c:v>1/04/2035</c:v>
                </c:pt>
                <c:pt idx="217">
                  <c:v>1/05/2035</c:v>
                </c:pt>
                <c:pt idx="218">
                  <c:v>1/06/2035</c:v>
                </c:pt>
                <c:pt idx="219">
                  <c:v>1/07/2035</c:v>
                </c:pt>
                <c:pt idx="220">
                  <c:v>1/08/2035</c:v>
                </c:pt>
                <c:pt idx="221">
                  <c:v>1/09/2035</c:v>
                </c:pt>
                <c:pt idx="222">
                  <c:v>1/10/2035</c:v>
                </c:pt>
                <c:pt idx="223">
                  <c:v>1/11/2035</c:v>
                </c:pt>
                <c:pt idx="224">
                  <c:v>1/12/2035</c:v>
                </c:pt>
                <c:pt idx="225">
                  <c:v>1/01/2036</c:v>
                </c:pt>
                <c:pt idx="226">
                  <c:v>1/02/2036</c:v>
                </c:pt>
                <c:pt idx="227">
                  <c:v>1/03/2036</c:v>
                </c:pt>
                <c:pt idx="228">
                  <c:v>1/04/2036</c:v>
                </c:pt>
                <c:pt idx="229">
                  <c:v>1/05/2036</c:v>
                </c:pt>
                <c:pt idx="230">
                  <c:v>1/06/2036</c:v>
                </c:pt>
                <c:pt idx="231">
                  <c:v>1/07/2036</c:v>
                </c:pt>
                <c:pt idx="232">
                  <c:v>1/08/2036</c:v>
                </c:pt>
                <c:pt idx="233">
                  <c:v>1/09/2036</c:v>
                </c:pt>
                <c:pt idx="234">
                  <c:v>1/10/2036</c:v>
                </c:pt>
                <c:pt idx="235">
                  <c:v>1/11/2036</c:v>
                </c:pt>
                <c:pt idx="236">
                  <c:v>1/12/2036</c:v>
                </c:pt>
                <c:pt idx="237">
                  <c:v>1/01/2037</c:v>
                </c:pt>
                <c:pt idx="238">
                  <c:v>1/02/2037</c:v>
                </c:pt>
                <c:pt idx="239">
                  <c:v>1/03/2037</c:v>
                </c:pt>
                <c:pt idx="240">
                  <c:v>1/04/2037</c:v>
                </c:pt>
                <c:pt idx="241">
                  <c:v>1/05/2037</c:v>
                </c:pt>
                <c:pt idx="242">
                  <c:v>1/06/2037</c:v>
                </c:pt>
                <c:pt idx="243">
                  <c:v>1/07/2037</c:v>
                </c:pt>
                <c:pt idx="244">
                  <c:v>1/08/2037</c:v>
                </c:pt>
                <c:pt idx="245">
                  <c:v>1/09/2037</c:v>
                </c:pt>
                <c:pt idx="246">
                  <c:v>1/10/2037</c:v>
                </c:pt>
                <c:pt idx="247">
                  <c:v>1/11/2037</c:v>
                </c:pt>
                <c:pt idx="248">
                  <c:v>1/12/2037</c:v>
                </c:pt>
                <c:pt idx="249">
                  <c:v>1/01/2038</c:v>
                </c:pt>
                <c:pt idx="250">
                  <c:v>1/02/2038</c:v>
                </c:pt>
                <c:pt idx="251">
                  <c:v>1/03/2038</c:v>
                </c:pt>
                <c:pt idx="252">
                  <c:v>1/04/2038</c:v>
                </c:pt>
                <c:pt idx="253">
                  <c:v>1/05/2038</c:v>
                </c:pt>
                <c:pt idx="254">
                  <c:v>1/06/2038</c:v>
                </c:pt>
                <c:pt idx="255">
                  <c:v>1/07/2038</c:v>
                </c:pt>
                <c:pt idx="256">
                  <c:v>1/08/2038</c:v>
                </c:pt>
                <c:pt idx="257">
                  <c:v>1/09/2038</c:v>
                </c:pt>
                <c:pt idx="258">
                  <c:v>1/10/2038</c:v>
                </c:pt>
                <c:pt idx="259">
                  <c:v>1/11/2038</c:v>
                </c:pt>
                <c:pt idx="260">
                  <c:v>1/12/2038</c:v>
                </c:pt>
                <c:pt idx="261">
                  <c:v>1/01/2039</c:v>
                </c:pt>
                <c:pt idx="262">
                  <c:v>1/02/2039</c:v>
                </c:pt>
                <c:pt idx="263">
                  <c:v>1/03/2039</c:v>
                </c:pt>
                <c:pt idx="264">
                  <c:v>1/04/2039</c:v>
                </c:pt>
                <c:pt idx="265">
                  <c:v>1/05/2039</c:v>
                </c:pt>
                <c:pt idx="266">
                  <c:v>1/06/2039</c:v>
                </c:pt>
                <c:pt idx="267">
                  <c:v>1/07/2039</c:v>
                </c:pt>
                <c:pt idx="268">
                  <c:v>1/08/2039</c:v>
                </c:pt>
                <c:pt idx="269">
                  <c:v>1/09/2039</c:v>
                </c:pt>
                <c:pt idx="270">
                  <c:v>1/10/2039</c:v>
                </c:pt>
                <c:pt idx="271">
                  <c:v>1/11/2039</c:v>
                </c:pt>
                <c:pt idx="272">
                  <c:v>1/12/2039</c:v>
                </c:pt>
                <c:pt idx="273">
                  <c:v>1/01/2040</c:v>
                </c:pt>
                <c:pt idx="274">
                  <c:v>1/02/2040</c:v>
                </c:pt>
                <c:pt idx="275">
                  <c:v>1/03/2040</c:v>
                </c:pt>
                <c:pt idx="276">
                  <c:v>1/04/2040</c:v>
                </c:pt>
                <c:pt idx="277">
                  <c:v>1/05/2040</c:v>
                </c:pt>
                <c:pt idx="278">
                  <c:v>1/06/2040</c:v>
                </c:pt>
                <c:pt idx="279">
                  <c:v>1/07/2040</c:v>
                </c:pt>
                <c:pt idx="280">
                  <c:v>1/08/2040</c:v>
                </c:pt>
                <c:pt idx="281">
                  <c:v>1/09/2040</c:v>
                </c:pt>
                <c:pt idx="282">
                  <c:v>1/10/2040</c:v>
                </c:pt>
                <c:pt idx="283">
                  <c:v>1/11/2040</c:v>
                </c:pt>
                <c:pt idx="284">
                  <c:v>1/12/2040</c:v>
                </c:pt>
                <c:pt idx="285">
                  <c:v>1/01/2041</c:v>
                </c:pt>
                <c:pt idx="286">
                  <c:v>1/02/2041</c:v>
                </c:pt>
                <c:pt idx="287">
                  <c:v>1/03/2041</c:v>
                </c:pt>
                <c:pt idx="288">
                  <c:v>1/04/2041</c:v>
                </c:pt>
                <c:pt idx="289">
                  <c:v>1/05/2041</c:v>
                </c:pt>
                <c:pt idx="290">
                  <c:v>1/06/2041</c:v>
                </c:pt>
                <c:pt idx="291">
                  <c:v>1/07/2041</c:v>
                </c:pt>
                <c:pt idx="292">
                  <c:v>1/08/2041</c:v>
                </c:pt>
                <c:pt idx="293">
                  <c:v>1/09/2041</c:v>
                </c:pt>
                <c:pt idx="294">
                  <c:v>1/10/2041</c:v>
                </c:pt>
                <c:pt idx="295">
                  <c:v>1/11/2041</c:v>
                </c:pt>
                <c:pt idx="296">
                  <c:v>1/12/2041</c:v>
                </c:pt>
                <c:pt idx="297">
                  <c:v>1/01/2042</c:v>
                </c:pt>
                <c:pt idx="298">
                  <c:v>1/02/2042</c:v>
                </c:pt>
                <c:pt idx="299">
                  <c:v>1/03/2042</c:v>
                </c:pt>
                <c:pt idx="300">
                  <c:v>1/04/2042</c:v>
                </c:pt>
                <c:pt idx="301">
                  <c:v>1/05/2042</c:v>
                </c:pt>
                <c:pt idx="302">
                  <c:v>1/06/2042</c:v>
                </c:pt>
                <c:pt idx="303">
                  <c:v>1/07/2042</c:v>
                </c:pt>
                <c:pt idx="304">
                  <c:v>1/08/2042</c:v>
                </c:pt>
                <c:pt idx="305">
                  <c:v>1/09/2042</c:v>
                </c:pt>
                <c:pt idx="306">
                  <c:v>1/10/2042</c:v>
                </c:pt>
                <c:pt idx="307">
                  <c:v>1/11/2042</c:v>
                </c:pt>
                <c:pt idx="308">
                  <c:v>1/12/2042</c:v>
                </c:pt>
                <c:pt idx="309">
                  <c:v>1/01/2043</c:v>
                </c:pt>
                <c:pt idx="310">
                  <c:v>1/02/2043</c:v>
                </c:pt>
                <c:pt idx="311">
                  <c:v>1/03/2043</c:v>
                </c:pt>
                <c:pt idx="312">
                  <c:v>1/04/2043</c:v>
                </c:pt>
                <c:pt idx="313">
                  <c:v>1/05/2043</c:v>
                </c:pt>
                <c:pt idx="314">
                  <c:v>1/06/2043</c:v>
                </c:pt>
                <c:pt idx="315">
                  <c:v>1/07/2043</c:v>
                </c:pt>
                <c:pt idx="316">
                  <c:v>1/08/2043</c:v>
                </c:pt>
                <c:pt idx="317">
                  <c:v>1/09/2043</c:v>
                </c:pt>
                <c:pt idx="318">
                  <c:v>1/10/2043</c:v>
                </c:pt>
                <c:pt idx="319">
                  <c:v>1/11/2043</c:v>
                </c:pt>
                <c:pt idx="320">
                  <c:v>1/12/2043</c:v>
                </c:pt>
                <c:pt idx="321">
                  <c:v>1/01/2044</c:v>
                </c:pt>
                <c:pt idx="322">
                  <c:v>1/02/2044</c:v>
                </c:pt>
                <c:pt idx="323">
                  <c:v>1/03/2044</c:v>
                </c:pt>
                <c:pt idx="324">
                  <c:v>1/04/2044</c:v>
                </c:pt>
                <c:pt idx="325">
                  <c:v>1/05/2044</c:v>
                </c:pt>
                <c:pt idx="326">
                  <c:v>1/06/2044</c:v>
                </c:pt>
                <c:pt idx="327">
                  <c:v>1/07/2044</c:v>
                </c:pt>
                <c:pt idx="328">
                  <c:v>1/08/2044</c:v>
                </c:pt>
                <c:pt idx="329">
                  <c:v>1/09/2044</c:v>
                </c:pt>
                <c:pt idx="330">
                  <c:v>1/10/2044</c:v>
                </c:pt>
                <c:pt idx="331">
                  <c:v>1/11/2044</c:v>
                </c:pt>
                <c:pt idx="332">
                  <c:v>1/12/2044</c:v>
                </c:pt>
                <c:pt idx="333">
                  <c:v>1/01/2045</c:v>
                </c:pt>
                <c:pt idx="334">
                  <c:v>1/02/2045</c:v>
                </c:pt>
                <c:pt idx="335">
                  <c:v>1/03/2045</c:v>
                </c:pt>
                <c:pt idx="336">
                  <c:v>1/04/2045</c:v>
                </c:pt>
                <c:pt idx="337">
                  <c:v>1/05/2045</c:v>
                </c:pt>
                <c:pt idx="338">
                  <c:v>1/06/2045</c:v>
                </c:pt>
                <c:pt idx="339">
                  <c:v>1/07/2045</c:v>
                </c:pt>
                <c:pt idx="340">
                  <c:v>1/08/2045</c:v>
                </c:pt>
                <c:pt idx="341">
                  <c:v>1/09/2045</c:v>
                </c:pt>
                <c:pt idx="342">
                  <c:v>1/10/2045</c:v>
                </c:pt>
                <c:pt idx="343">
                  <c:v>1/11/2045</c:v>
                </c:pt>
                <c:pt idx="344">
                  <c:v>1/12/2045</c:v>
                </c:pt>
                <c:pt idx="345">
                  <c:v>1/01/2046</c:v>
                </c:pt>
                <c:pt idx="346">
                  <c:v>1/02/2046</c:v>
                </c:pt>
                <c:pt idx="347">
                  <c:v>1/03/2046</c:v>
                </c:pt>
                <c:pt idx="348">
                  <c:v>1/04/2046</c:v>
                </c:pt>
                <c:pt idx="349">
                  <c:v>1/05/2046</c:v>
                </c:pt>
                <c:pt idx="350">
                  <c:v>1/06/2046</c:v>
                </c:pt>
                <c:pt idx="351">
                  <c:v>1/07/2046</c:v>
                </c:pt>
                <c:pt idx="352">
                  <c:v>1/08/2046</c:v>
                </c:pt>
                <c:pt idx="353">
                  <c:v>1/09/2046</c:v>
                </c:pt>
                <c:pt idx="354">
                  <c:v>1/10/2046</c:v>
                </c:pt>
                <c:pt idx="355">
                  <c:v>1/11/2046</c:v>
                </c:pt>
                <c:pt idx="356">
                  <c:v>1/12/2046</c:v>
                </c:pt>
                <c:pt idx="357">
                  <c:v>1/01/2047</c:v>
                </c:pt>
                <c:pt idx="358">
                  <c:v>1/02/2047</c:v>
                </c:pt>
                <c:pt idx="359">
                  <c:v>1/03/2047</c:v>
                </c:pt>
                <c:pt idx="360">
                  <c:v>1/04/2047</c:v>
                </c:pt>
                <c:pt idx="361">
                  <c:v>1/05/2047</c:v>
                </c:pt>
                <c:pt idx="362">
                  <c:v>1/06/2047</c:v>
                </c:pt>
                <c:pt idx="363">
                  <c:v>1/07/2047</c:v>
                </c:pt>
                <c:pt idx="364">
                  <c:v>1/08/2047</c:v>
                </c:pt>
                <c:pt idx="365">
                  <c:v>1/09/2047</c:v>
                </c:pt>
                <c:pt idx="366">
                  <c:v>1/10/2047</c:v>
                </c:pt>
                <c:pt idx="367">
                  <c:v>1/11/2047</c:v>
                </c:pt>
                <c:pt idx="368">
                  <c:v>1/12/2047</c:v>
                </c:pt>
                <c:pt idx="369">
                  <c:v>1/01/2048</c:v>
                </c:pt>
                <c:pt idx="370">
                  <c:v>1/02/2048</c:v>
                </c:pt>
                <c:pt idx="371">
                  <c:v>1/03/2048</c:v>
                </c:pt>
                <c:pt idx="372">
                  <c:v>1/04/2048</c:v>
                </c:pt>
                <c:pt idx="373">
                  <c:v>1/05/2048</c:v>
                </c:pt>
                <c:pt idx="374">
                  <c:v>1/06/2048</c:v>
                </c:pt>
                <c:pt idx="375">
                  <c:v>1/07/2048</c:v>
                </c:pt>
                <c:pt idx="376">
                  <c:v>1/08/2048</c:v>
                </c:pt>
                <c:pt idx="377">
                  <c:v>1/09/2048</c:v>
                </c:pt>
                <c:pt idx="378">
                  <c:v>1/10/2048</c:v>
                </c:pt>
                <c:pt idx="379">
                  <c:v>1/11/2048</c:v>
                </c:pt>
                <c:pt idx="380">
                  <c:v>1/12/2048</c:v>
                </c:pt>
                <c:pt idx="381">
                  <c:v>1/01/2049</c:v>
                </c:pt>
                <c:pt idx="382">
                  <c:v>1/02/2049</c:v>
                </c:pt>
                <c:pt idx="383">
                  <c:v>1/03/2049</c:v>
                </c:pt>
                <c:pt idx="384">
                  <c:v>1/04/2049</c:v>
                </c:pt>
                <c:pt idx="385">
                  <c:v>1/05/2049</c:v>
                </c:pt>
                <c:pt idx="386">
                  <c:v>1/06/2049</c:v>
                </c:pt>
                <c:pt idx="387">
                  <c:v>1/07/2049</c:v>
                </c:pt>
                <c:pt idx="388">
                  <c:v>1/08/2049</c:v>
                </c:pt>
                <c:pt idx="389">
                  <c:v>1/09/2049</c:v>
                </c:pt>
                <c:pt idx="390">
                  <c:v>1/10/2049</c:v>
                </c:pt>
                <c:pt idx="391">
                  <c:v>1/11/2049</c:v>
                </c:pt>
                <c:pt idx="392">
                  <c:v>1/12/2049</c:v>
                </c:pt>
                <c:pt idx="393">
                  <c:v>1/01/2050</c:v>
                </c:pt>
                <c:pt idx="394">
                  <c:v>1/02/2050</c:v>
                </c:pt>
                <c:pt idx="395">
                  <c:v>1/03/2050</c:v>
                </c:pt>
                <c:pt idx="396">
                  <c:v>1/04/2050</c:v>
                </c:pt>
                <c:pt idx="397">
                  <c:v>1/05/2050</c:v>
                </c:pt>
                <c:pt idx="398">
                  <c:v>1/06/2050</c:v>
                </c:pt>
                <c:pt idx="399">
                  <c:v>1/07/2050</c:v>
                </c:pt>
                <c:pt idx="400">
                  <c:v>1/08/2050</c:v>
                </c:pt>
                <c:pt idx="401">
                  <c:v>1/09/2050</c:v>
                </c:pt>
                <c:pt idx="402">
                  <c:v>1/10/2050</c:v>
                </c:pt>
                <c:pt idx="403">
                  <c:v>1/11/2050</c:v>
                </c:pt>
                <c:pt idx="404">
                  <c:v>1/12/2050</c:v>
                </c:pt>
                <c:pt idx="405">
                  <c:v>1/01/2051</c:v>
                </c:pt>
                <c:pt idx="406">
                  <c:v>1/02/2051</c:v>
                </c:pt>
                <c:pt idx="407">
                  <c:v>1/03/2051</c:v>
                </c:pt>
                <c:pt idx="408">
                  <c:v>1/04/2051</c:v>
                </c:pt>
                <c:pt idx="409">
                  <c:v>1/05/2051</c:v>
                </c:pt>
                <c:pt idx="410">
                  <c:v>1/06/2051</c:v>
                </c:pt>
                <c:pt idx="411">
                  <c:v>1/07/2051</c:v>
                </c:pt>
                <c:pt idx="412">
                  <c:v>1/08/2051</c:v>
                </c:pt>
                <c:pt idx="413">
                  <c:v>1/09/2051</c:v>
                </c:pt>
                <c:pt idx="414">
                  <c:v>1/10/2051</c:v>
                </c:pt>
                <c:pt idx="415">
                  <c:v>1/11/2051</c:v>
                </c:pt>
                <c:pt idx="416">
                  <c:v>1/12/2051</c:v>
                </c:pt>
                <c:pt idx="417">
                  <c:v>1/01/2052</c:v>
                </c:pt>
                <c:pt idx="418">
                  <c:v>1/02/2052</c:v>
                </c:pt>
                <c:pt idx="419">
                  <c:v>1/03/2052</c:v>
                </c:pt>
                <c:pt idx="420">
                  <c:v>1/04/2052</c:v>
                </c:pt>
                <c:pt idx="421">
                  <c:v>1/05/2052</c:v>
                </c:pt>
                <c:pt idx="422">
                  <c:v>1/06/2052</c:v>
                </c:pt>
                <c:pt idx="423">
                  <c:v>1/07/2052</c:v>
                </c:pt>
                <c:pt idx="424">
                  <c:v>1/08/2052</c:v>
                </c:pt>
                <c:pt idx="425">
                  <c:v>1/09/2052</c:v>
                </c:pt>
                <c:pt idx="426">
                  <c:v>1/10/2052</c:v>
                </c:pt>
                <c:pt idx="427">
                  <c:v>1/11/2052</c:v>
                </c:pt>
                <c:pt idx="428">
                  <c:v>1/12/2052</c:v>
                </c:pt>
                <c:pt idx="429">
                  <c:v>1/01/2053</c:v>
                </c:pt>
                <c:pt idx="430">
                  <c:v>1/02/2053</c:v>
                </c:pt>
                <c:pt idx="431">
                  <c:v>1/03/2053</c:v>
                </c:pt>
                <c:pt idx="432">
                  <c:v>1/04/2053</c:v>
                </c:pt>
                <c:pt idx="433">
                  <c:v>1/05/2053</c:v>
                </c:pt>
                <c:pt idx="434">
                  <c:v>1/06/2053</c:v>
                </c:pt>
                <c:pt idx="435">
                  <c:v>1/07/2053</c:v>
                </c:pt>
                <c:pt idx="436">
                  <c:v>1/08/2053</c:v>
                </c:pt>
                <c:pt idx="437">
                  <c:v>1/09/2053</c:v>
                </c:pt>
                <c:pt idx="438">
                  <c:v>1/10/2053</c:v>
                </c:pt>
                <c:pt idx="439">
                  <c:v>1/11/2053</c:v>
                </c:pt>
                <c:pt idx="440">
                  <c:v>1/12/2053</c:v>
                </c:pt>
                <c:pt idx="441">
                  <c:v>1/01/2054</c:v>
                </c:pt>
                <c:pt idx="442">
                  <c:v>1/02/2054</c:v>
                </c:pt>
                <c:pt idx="443">
                  <c:v>1/03/2054</c:v>
                </c:pt>
                <c:pt idx="444">
                  <c:v>1/04/2054</c:v>
                </c:pt>
                <c:pt idx="445">
                  <c:v>1/05/2054</c:v>
                </c:pt>
                <c:pt idx="446">
                  <c:v>1/06/2054</c:v>
                </c:pt>
                <c:pt idx="447">
                  <c:v>1/07/2054</c:v>
                </c:pt>
                <c:pt idx="448">
                  <c:v>1/08/2054</c:v>
                </c:pt>
                <c:pt idx="449">
                  <c:v>1/09/2054</c:v>
                </c:pt>
                <c:pt idx="450">
                  <c:v>1/10/2054</c:v>
                </c:pt>
                <c:pt idx="451">
                  <c:v>1/11/2054</c:v>
                </c:pt>
                <c:pt idx="452">
                  <c:v>1/12/2054</c:v>
                </c:pt>
                <c:pt idx="453">
                  <c:v>1/01/2055</c:v>
                </c:pt>
                <c:pt idx="454">
                  <c:v>1/02/2055</c:v>
                </c:pt>
                <c:pt idx="455">
                  <c:v>1/03/2055</c:v>
                </c:pt>
                <c:pt idx="456">
                  <c:v>1/04/2055</c:v>
                </c:pt>
                <c:pt idx="457">
                  <c:v>1/05/2055</c:v>
                </c:pt>
                <c:pt idx="458">
                  <c:v>1/06/2055</c:v>
                </c:pt>
                <c:pt idx="459">
                  <c:v>1/07/2055</c:v>
                </c:pt>
                <c:pt idx="460">
                  <c:v>1/08/2055</c:v>
                </c:pt>
                <c:pt idx="461">
                  <c:v>1/09/2055</c:v>
                </c:pt>
                <c:pt idx="462">
                  <c:v>1/10/2055</c:v>
                </c:pt>
                <c:pt idx="463">
                  <c:v>1/11/2055</c:v>
                </c:pt>
                <c:pt idx="464">
                  <c:v>1/12/2055</c:v>
                </c:pt>
                <c:pt idx="465">
                  <c:v>1/01/2056</c:v>
                </c:pt>
                <c:pt idx="466">
                  <c:v>1/02/2056</c:v>
                </c:pt>
                <c:pt idx="467">
                  <c:v>1/03/2056</c:v>
                </c:pt>
                <c:pt idx="468">
                  <c:v>1/04/2056</c:v>
                </c:pt>
                <c:pt idx="469">
                  <c:v>1/05/2056</c:v>
                </c:pt>
                <c:pt idx="470">
                  <c:v>1/06/2056</c:v>
                </c:pt>
                <c:pt idx="471">
                  <c:v>1/07/2056</c:v>
                </c:pt>
                <c:pt idx="472">
                  <c:v>1/08/2056</c:v>
                </c:pt>
                <c:pt idx="473">
                  <c:v>1/09/2056</c:v>
                </c:pt>
                <c:pt idx="474">
                  <c:v>1/10/2056</c:v>
                </c:pt>
                <c:pt idx="475">
                  <c:v>1/11/2056</c:v>
                </c:pt>
                <c:pt idx="476">
                  <c:v>1/12/2056</c:v>
                </c:pt>
                <c:pt idx="477">
                  <c:v>1/01/2057</c:v>
                </c:pt>
                <c:pt idx="478">
                  <c:v>1/02/2057</c:v>
                </c:pt>
                <c:pt idx="479">
                  <c:v>1/03/2057</c:v>
                </c:pt>
                <c:pt idx="480">
                  <c:v>1/04/2057</c:v>
                </c:pt>
                <c:pt idx="481">
                  <c:v>1/05/2057</c:v>
                </c:pt>
                <c:pt idx="482">
                  <c:v>1/06/2057</c:v>
                </c:pt>
                <c:pt idx="483">
                  <c:v>1/07/2057</c:v>
                </c:pt>
                <c:pt idx="484">
                  <c:v>1/08/2057</c:v>
                </c:pt>
                <c:pt idx="485">
                  <c:v>1/09/2057</c:v>
                </c:pt>
                <c:pt idx="486">
                  <c:v>1/10/2057</c:v>
                </c:pt>
                <c:pt idx="487">
                  <c:v>1/11/2057</c:v>
                </c:pt>
                <c:pt idx="488">
                  <c:v>1/12/2057</c:v>
                </c:pt>
                <c:pt idx="489">
                  <c:v>1/01/2058</c:v>
                </c:pt>
                <c:pt idx="490">
                  <c:v>1/02/2058</c:v>
                </c:pt>
                <c:pt idx="491">
                  <c:v>1/03/2058</c:v>
                </c:pt>
                <c:pt idx="492">
                  <c:v>1/04/2058</c:v>
                </c:pt>
                <c:pt idx="493">
                  <c:v>1/05/2058</c:v>
                </c:pt>
                <c:pt idx="494">
                  <c:v>1/06/2058</c:v>
                </c:pt>
                <c:pt idx="495">
                  <c:v>1/07/2058</c:v>
                </c:pt>
                <c:pt idx="496">
                  <c:v>1/08/2058</c:v>
                </c:pt>
                <c:pt idx="497">
                  <c:v>1/09/2058</c:v>
                </c:pt>
                <c:pt idx="498">
                  <c:v>1/10/2058</c:v>
                </c:pt>
                <c:pt idx="499">
                  <c:v>1/11/2058</c:v>
                </c:pt>
                <c:pt idx="500">
                  <c:v>1/12/2058</c:v>
                </c:pt>
                <c:pt idx="501">
                  <c:v>1/01/2059</c:v>
                </c:pt>
                <c:pt idx="502">
                  <c:v>1/02/2059</c:v>
                </c:pt>
                <c:pt idx="503">
                  <c:v>1/03/2059</c:v>
                </c:pt>
                <c:pt idx="504">
                  <c:v>1/04/2059</c:v>
                </c:pt>
                <c:pt idx="505">
                  <c:v>1/05/2059</c:v>
                </c:pt>
                <c:pt idx="506">
                  <c:v>1/06/2059</c:v>
                </c:pt>
                <c:pt idx="507">
                  <c:v>1/07/2059</c:v>
                </c:pt>
                <c:pt idx="508">
                  <c:v>1/08/2059</c:v>
                </c:pt>
                <c:pt idx="509">
                  <c:v>1/09/2059</c:v>
                </c:pt>
                <c:pt idx="510">
                  <c:v>1/10/2059</c:v>
                </c:pt>
                <c:pt idx="511">
                  <c:v>1/11/2059</c:v>
                </c:pt>
                <c:pt idx="512">
                  <c:v>1/12/2059</c:v>
                </c:pt>
                <c:pt idx="513">
                  <c:v>1/01/2060</c:v>
                </c:pt>
                <c:pt idx="514">
                  <c:v>1/02/2060</c:v>
                </c:pt>
                <c:pt idx="515">
                  <c:v>1/03/2060</c:v>
                </c:pt>
                <c:pt idx="516">
                  <c:v>1/04/2060</c:v>
                </c:pt>
                <c:pt idx="517">
                  <c:v>1/05/2060</c:v>
                </c:pt>
                <c:pt idx="518">
                  <c:v>1/06/2060</c:v>
                </c:pt>
                <c:pt idx="519">
                  <c:v>1/07/2060</c:v>
                </c:pt>
                <c:pt idx="520">
                  <c:v>1/08/2060</c:v>
                </c:pt>
                <c:pt idx="521">
                  <c:v>1/09/2060</c:v>
                </c:pt>
                <c:pt idx="522">
                  <c:v>1/10/2060</c:v>
                </c:pt>
                <c:pt idx="523">
                  <c:v>1/11/2060</c:v>
                </c:pt>
                <c:pt idx="524">
                  <c:v>1/12/2060</c:v>
                </c:pt>
                <c:pt idx="525">
                  <c:v>1/01/2061</c:v>
                </c:pt>
                <c:pt idx="526">
                  <c:v>1/02/2061</c:v>
                </c:pt>
                <c:pt idx="527">
                  <c:v>1/03/2061</c:v>
                </c:pt>
                <c:pt idx="528">
                  <c:v>1/04/2061</c:v>
                </c:pt>
                <c:pt idx="529">
                  <c:v>1/05/2061</c:v>
                </c:pt>
                <c:pt idx="530">
                  <c:v>1/06/2061</c:v>
                </c:pt>
                <c:pt idx="531">
                  <c:v>1/07/2061</c:v>
                </c:pt>
                <c:pt idx="532">
                  <c:v>1/08/2061</c:v>
                </c:pt>
                <c:pt idx="533">
                  <c:v>1/09/2061</c:v>
                </c:pt>
                <c:pt idx="534">
                  <c:v>1/10/2061</c:v>
                </c:pt>
                <c:pt idx="535">
                  <c:v>1/11/2061</c:v>
                </c:pt>
                <c:pt idx="536">
                  <c:v>1/12/2061</c:v>
                </c:pt>
                <c:pt idx="537">
                  <c:v>1/01/2062</c:v>
                </c:pt>
                <c:pt idx="538">
                  <c:v>1/02/2062</c:v>
                </c:pt>
                <c:pt idx="539">
                  <c:v>1/03/2062</c:v>
                </c:pt>
                <c:pt idx="540">
                  <c:v>1/04/2062</c:v>
                </c:pt>
                <c:pt idx="541">
                  <c:v>1/05/2062</c:v>
                </c:pt>
                <c:pt idx="542">
                  <c:v>1/06/2062</c:v>
                </c:pt>
                <c:pt idx="543">
                  <c:v>1/07/2062</c:v>
                </c:pt>
                <c:pt idx="544">
                  <c:v>1/08/2062</c:v>
                </c:pt>
                <c:pt idx="545">
                  <c:v>1/09/2062</c:v>
                </c:pt>
                <c:pt idx="546">
                  <c:v>1/10/2062</c:v>
                </c:pt>
                <c:pt idx="547">
                  <c:v>1/11/2062</c:v>
                </c:pt>
                <c:pt idx="548">
                  <c:v>1/12/2062</c:v>
                </c:pt>
                <c:pt idx="549">
                  <c:v>1/01/2063</c:v>
                </c:pt>
                <c:pt idx="550">
                  <c:v>1/02/2063</c:v>
                </c:pt>
                <c:pt idx="551">
                  <c:v>1/03/2063</c:v>
                </c:pt>
                <c:pt idx="552">
                  <c:v>1/04/2063</c:v>
                </c:pt>
                <c:pt idx="553">
                  <c:v>1/05/2063</c:v>
                </c:pt>
                <c:pt idx="554">
                  <c:v>1/06/2063</c:v>
                </c:pt>
                <c:pt idx="555">
                  <c:v>1/07/2063</c:v>
                </c:pt>
                <c:pt idx="556">
                  <c:v>1/08/2063</c:v>
                </c:pt>
                <c:pt idx="557">
                  <c:v>1/09/2063</c:v>
                </c:pt>
                <c:pt idx="558">
                  <c:v>1/10/2063</c:v>
                </c:pt>
                <c:pt idx="559">
                  <c:v>1/11/2063</c:v>
                </c:pt>
                <c:pt idx="560">
                  <c:v>1/12/2063</c:v>
                </c:pt>
                <c:pt idx="561">
                  <c:v>1/01/2064</c:v>
                </c:pt>
                <c:pt idx="562">
                  <c:v>1/02/2064</c:v>
                </c:pt>
              </c:strCache>
            </c:strRef>
          </c:cat>
          <c:val>
            <c:numRef>
              <c:f>_Hidden29!$E$2:$E$564</c:f>
              <c:numCache>
                <c:ptCount val="563"/>
                <c:pt idx="0">
                  <c:v>1327075070.9860013</c:v>
                </c:pt>
                <c:pt idx="1">
                  <c:v>1309222408.5963607</c:v>
                </c:pt>
                <c:pt idx="2">
                  <c:v>1291257151.353288</c:v>
                </c:pt>
                <c:pt idx="3">
                  <c:v>1273847333.5853682</c:v>
                </c:pt>
                <c:pt idx="4">
                  <c:v>1256131345.3165157</c:v>
                </c:pt>
                <c:pt idx="5">
                  <c:v>1238968022.784002</c:v>
                </c:pt>
                <c:pt idx="6">
                  <c:v>1221955575.7697654</c:v>
                </c:pt>
                <c:pt idx="7">
                  <c:v>1204854775.5356505</c:v>
                </c:pt>
                <c:pt idx="8">
                  <c:v>1188206221.2845583</c:v>
                </c:pt>
                <c:pt idx="9">
                  <c:v>1171485231.5573244</c:v>
                </c:pt>
                <c:pt idx="10">
                  <c:v>1154966393.7926383</c:v>
                </c:pt>
                <c:pt idx="11">
                  <c:v>1139267235.648087</c:v>
                </c:pt>
                <c:pt idx="12">
                  <c:v>1123020890.8829296</c:v>
                </c:pt>
                <c:pt idx="13">
                  <c:v>1106954587.1357381</c:v>
                </c:pt>
                <c:pt idx="14">
                  <c:v>1091217500.8428898</c:v>
                </c:pt>
                <c:pt idx="15">
                  <c:v>1075516687.783071</c:v>
                </c:pt>
                <c:pt idx="16">
                  <c:v>1059907004.94763</c:v>
                </c:pt>
                <c:pt idx="17">
                  <c:v>1044379096.5646207</c:v>
                </c:pt>
                <c:pt idx="18">
                  <c:v>1029484728.2494965</c:v>
                </c:pt>
                <c:pt idx="19">
                  <c:v>1014416389.5215316</c:v>
                </c:pt>
                <c:pt idx="20">
                  <c:v>999754238.0327257</c:v>
                </c:pt>
                <c:pt idx="21">
                  <c:v>985088421.994788</c:v>
                </c:pt>
                <c:pt idx="22">
                  <c:v>970590073.7695148</c:v>
                </c:pt>
                <c:pt idx="23">
                  <c:v>956954412.0547808</c:v>
                </c:pt>
                <c:pt idx="24">
                  <c:v>942776286.8183903</c:v>
                </c:pt>
                <c:pt idx="25">
                  <c:v>929016803.6158843</c:v>
                </c:pt>
                <c:pt idx="26">
                  <c:v>915049636.1053817</c:v>
                </c:pt>
                <c:pt idx="27">
                  <c:v>901571338.1951369</c:v>
                </c:pt>
                <c:pt idx="28">
                  <c:v>887443189.0436476</c:v>
                </c:pt>
                <c:pt idx="29">
                  <c:v>874142048.6722927</c:v>
                </c:pt>
                <c:pt idx="30">
                  <c:v>861039468.6972905</c:v>
                </c:pt>
                <c:pt idx="31">
                  <c:v>847967464.6223887</c:v>
                </c:pt>
                <c:pt idx="32">
                  <c:v>835027219.3023903</c:v>
                </c:pt>
                <c:pt idx="33">
                  <c:v>822105321.6538262</c:v>
                </c:pt>
                <c:pt idx="34">
                  <c:v>809229597.7915547</c:v>
                </c:pt>
                <c:pt idx="35">
                  <c:v>797174085.6530086</c:v>
                </c:pt>
                <c:pt idx="36">
                  <c:v>784510687.3120157</c:v>
                </c:pt>
                <c:pt idx="37">
                  <c:v>772543355.8690835</c:v>
                </c:pt>
                <c:pt idx="38">
                  <c:v>759982656.4737804</c:v>
                </c:pt>
                <c:pt idx="39">
                  <c:v>747709312.4503102</c:v>
                </c:pt>
                <c:pt idx="40">
                  <c:v>735724465.0551044</c:v>
                </c:pt>
                <c:pt idx="41">
                  <c:v>723761900.5623267</c:v>
                </c:pt>
                <c:pt idx="42">
                  <c:v>711237700.646118</c:v>
                </c:pt>
                <c:pt idx="43">
                  <c:v>699860745.3486418</c:v>
                </c:pt>
                <c:pt idx="44">
                  <c:v>688779092.1636304</c:v>
                </c:pt>
                <c:pt idx="45">
                  <c:v>677126871.2975243</c:v>
                </c:pt>
                <c:pt idx="46">
                  <c:v>665810825.9819875</c:v>
                </c:pt>
                <c:pt idx="47">
                  <c:v>655566478.7670454</c:v>
                </c:pt>
                <c:pt idx="48">
                  <c:v>644395721.0602328</c:v>
                </c:pt>
                <c:pt idx="49">
                  <c:v>634017225.3738328</c:v>
                </c:pt>
                <c:pt idx="50">
                  <c:v>623605170.0553763</c:v>
                </c:pt>
                <c:pt idx="51">
                  <c:v>613106823.9794321</c:v>
                </c:pt>
                <c:pt idx="52">
                  <c:v>602894289.0498345</c:v>
                </c:pt>
                <c:pt idx="53">
                  <c:v>592688995.6161815</c:v>
                </c:pt>
                <c:pt idx="54">
                  <c:v>582815766.9314809</c:v>
                </c:pt>
                <c:pt idx="55">
                  <c:v>573046452.6255583</c:v>
                </c:pt>
                <c:pt idx="56">
                  <c:v>563560693.7245991</c:v>
                </c:pt>
                <c:pt idx="57">
                  <c:v>554038910.6280807</c:v>
                </c:pt>
                <c:pt idx="58">
                  <c:v>544591564.1171843</c:v>
                </c:pt>
                <c:pt idx="59">
                  <c:v>535741453.6819491</c:v>
                </c:pt>
                <c:pt idx="60">
                  <c:v>526557063.3362753</c:v>
                </c:pt>
                <c:pt idx="61">
                  <c:v>517570107.8086029</c:v>
                </c:pt>
                <c:pt idx="62">
                  <c:v>508552364.32223403</c:v>
                </c:pt>
                <c:pt idx="63">
                  <c:v>499701519.1118056</c:v>
                </c:pt>
                <c:pt idx="64">
                  <c:v>490943600.8903563</c:v>
                </c:pt>
                <c:pt idx="65">
                  <c:v>482320401.63292295</c:v>
                </c:pt>
                <c:pt idx="66">
                  <c:v>473580348.6749793</c:v>
                </c:pt>
                <c:pt idx="67">
                  <c:v>465109567.9977931</c:v>
                </c:pt>
                <c:pt idx="68">
                  <c:v>456938885.377577</c:v>
                </c:pt>
                <c:pt idx="69">
                  <c:v>448747297.20774436</c:v>
                </c:pt>
                <c:pt idx="70">
                  <c:v>440661495.7407381</c:v>
                </c:pt>
                <c:pt idx="71">
                  <c:v>433032699.46478605</c:v>
                </c:pt>
                <c:pt idx="72">
                  <c:v>425146549.6926621</c:v>
                </c:pt>
                <c:pt idx="73">
                  <c:v>417412571.4994275</c:v>
                </c:pt>
                <c:pt idx="74">
                  <c:v>409725294.12056965</c:v>
                </c:pt>
                <c:pt idx="75">
                  <c:v>402268296.48241687</c:v>
                </c:pt>
                <c:pt idx="76">
                  <c:v>394744916.923577</c:v>
                </c:pt>
                <c:pt idx="77">
                  <c:v>387304601.5306126</c:v>
                </c:pt>
                <c:pt idx="78">
                  <c:v>380140750.716029</c:v>
                </c:pt>
                <c:pt idx="79">
                  <c:v>372891107.94972783</c:v>
                </c:pt>
                <c:pt idx="80">
                  <c:v>365922726.66005236</c:v>
                </c:pt>
                <c:pt idx="81">
                  <c:v>358757691.6904045</c:v>
                </c:pt>
                <c:pt idx="82">
                  <c:v>351827156.54912084</c:v>
                </c:pt>
                <c:pt idx="83">
                  <c:v>345230777.2094546</c:v>
                </c:pt>
                <c:pt idx="84">
                  <c:v>338531648.0804877</c:v>
                </c:pt>
                <c:pt idx="85">
                  <c:v>332016257.2534562</c:v>
                </c:pt>
                <c:pt idx="86">
                  <c:v>325500860.40716726</c:v>
                </c:pt>
                <c:pt idx="87">
                  <c:v>319044783.82559925</c:v>
                </c:pt>
                <c:pt idx="88">
                  <c:v>312663631.985145</c:v>
                </c:pt>
                <c:pt idx="89">
                  <c:v>306209146.6418419</c:v>
                </c:pt>
                <c:pt idx="90">
                  <c:v>300137826.4466681</c:v>
                </c:pt>
                <c:pt idx="91">
                  <c:v>293899858.76309925</c:v>
                </c:pt>
                <c:pt idx="92">
                  <c:v>288024654.60657007</c:v>
                </c:pt>
                <c:pt idx="93">
                  <c:v>282203064.9733614</c:v>
                </c:pt>
                <c:pt idx="94">
                  <c:v>276510916.00573546</c:v>
                </c:pt>
                <c:pt idx="95">
                  <c:v>271165923.98179406</c:v>
                </c:pt>
                <c:pt idx="96">
                  <c:v>265697602.5068822</c:v>
                </c:pt>
                <c:pt idx="97">
                  <c:v>260485993.53356117</c:v>
                </c:pt>
                <c:pt idx="98">
                  <c:v>255199009.71369353</c:v>
                </c:pt>
                <c:pt idx="99">
                  <c:v>250159536.55217847</c:v>
                </c:pt>
                <c:pt idx="100">
                  <c:v>245234242.60156783</c:v>
                </c:pt>
                <c:pt idx="101">
                  <c:v>240352421.25527707</c:v>
                </c:pt>
                <c:pt idx="102">
                  <c:v>235888947.90959895</c:v>
                </c:pt>
                <c:pt idx="103">
                  <c:v>231442087.2617157</c:v>
                </c:pt>
                <c:pt idx="104">
                  <c:v>227085549.3330549</c:v>
                </c:pt>
                <c:pt idx="105">
                  <c:v>222780342.60141754</c:v>
                </c:pt>
                <c:pt idx="106">
                  <c:v>218597565.55135757</c:v>
                </c:pt>
                <c:pt idx="107">
                  <c:v>214551853.35710263</c:v>
                </c:pt>
                <c:pt idx="108">
                  <c:v>210557259.2984929</c:v>
                </c:pt>
                <c:pt idx="109">
                  <c:v>206680843.2702316</c:v>
                </c:pt>
                <c:pt idx="110">
                  <c:v>202764803.9986449</c:v>
                </c:pt>
                <c:pt idx="111">
                  <c:v>198903978.3082929</c:v>
                </c:pt>
                <c:pt idx="112">
                  <c:v>195109356.01544937</c:v>
                </c:pt>
                <c:pt idx="113">
                  <c:v>191399593.8222754</c:v>
                </c:pt>
                <c:pt idx="114">
                  <c:v>187741600.8257075</c:v>
                </c:pt>
                <c:pt idx="115">
                  <c:v>184082028.12966296</c:v>
                </c:pt>
                <c:pt idx="116">
                  <c:v>180552711.98950756</c:v>
                </c:pt>
                <c:pt idx="117">
                  <c:v>177043813.5970463</c:v>
                </c:pt>
                <c:pt idx="118">
                  <c:v>173581316.79675147</c:v>
                </c:pt>
                <c:pt idx="119">
                  <c:v>170287516.22820407</c:v>
                </c:pt>
                <c:pt idx="120">
                  <c:v>166923087.19418734</c:v>
                </c:pt>
                <c:pt idx="121">
                  <c:v>163650356.9126454</c:v>
                </c:pt>
                <c:pt idx="122">
                  <c:v>160379441.3839521</c:v>
                </c:pt>
                <c:pt idx="123">
                  <c:v>157202858.40362674</c:v>
                </c:pt>
                <c:pt idx="124">
                  <c:v>154034036.0761235</c:v>
                </c:pt>
                <c:pt idx="125">
                  <c:v>150916278.7952537</c:v>
                </c:pt>
                <c:pt idx="126">
                  <c:v>147893026.01255146</c:v>
                </c:pt>
                <c:pt idx="127">
                  <c:v>144875108.7003936</c:v>
                </c:pt>
                <c:pt idx="128">
                  <c:v>141943541.89007103</c:v>
                </c:pt>
                <c:pt idx="129">
                  <c:v>138970835.79368916</c:v>
                </c:pt>
                <c:pt idx="130">
                  <c:v>136095571.60623008</c:v>
                </c:pt>
                <c:pt idx="131">
                  <c:v>133343525.26433958</c:v>
                </c:pt>
                <c:pt idx="132">
                  <c:v>130572804.0417603</c:v>
                </c:pt>
                <c:pt idx="133">
                  <c:v>127895380.75184911</c:v>
                </c:pt>
                <c:pt idx="134">
                  <c:v>125237690.14916842</c:v>
                </c:pt>
                <c:pt idx="135">
                  <c:v>122593474.91446257</c:v>
                </c:pt>
                <c:pt idx="136">
                  <c:v>120056544.16444397</c:v>
                </c:pt>
                <c:pt idx="137">
                  <c:v>117450009.4411866</c:v>
                </c:pt>
                <c:pt idx="138">
                  <c:v>115069946.56325385</c:v>
                </c:pt>
                <c:pt idx="139">
                  <c:v>112702947.29607245</c:v>
                </c:pt>
                <c:pt idx="140">
                  <c:v>110341527.70860267</c:v>
                </c:pt>
                <c:pt idx="141">
                  <c:v>108057408.12117675</c:v>
                </c:pt>
                <c:pt idx="142">
                  <c:v>105810355.29680978</c:v>
                </c:pt>
                <c:pt idx="143">
                  <c:v>103682818.03851517</c:v>
                </c:pt>
                <c:pt idx="144">
                  <c:v>101500678.70431417</c:v>
                </c:pt>
                <c:pt idx="145">
                  <c:v>99376591.3716463</c:v>
                </c:pt>
                <c:pt idx="146">
                  <c:v>97256524.40503412</c:v>
                </c:pt>
                <c:pt idx="147">
                  <c:v>95192600.5697505</c:v>
                </c:pt>
                <c:pt idx="148">
                  <c:v>93130776.9237769</c:v>
                </c:pt>
                <c:pt idx="149">
                  <c:v>91101067.21369249</c:v>
                </c:pt>
                <c:pt idx="150">
                  <c:v>89126099.694972</c:v>
                </c:pt>
                <c:pt idx="151">
                  <c:v>87155620.83298929</c:v>
                </c:pt>
                <c:pt idx="152">
                  <c:v>85103064.91292621</c:v>
                </c:pt>
                <c:pt idx="153">
                  <c:v>83196897.31704414</c:v>
                </c:pt>
                <c:pt idx="154">
                  <c:v>81251576.139894</c:v>
                </c:pt>
                <c:pt idx="155">
                  <c:v>79475104.22636147</c:v>
                </c:pt>
                <c:pt idx="156">
                  <c:v>77669285.90224314</c:v>
                </c:pt>
                <c:pt idx="157">
                  <c:v>75840985.24337642</c:v>
                </c:pt>
                <c:pt idx="158">
                  <c:v>74087584.0276619</c:v>
                </c:pt>
                <c:pt idx="159">
                  <c:v>72449650.99060817</c:v>
                </c:pt>
                <c:pt idx="160">
                  <c:v>70842885.9893662</c:v>
                </c:pt>
                <c:pt idx="161">
                  <c:v>69289725.13938764</c:v>
                </c:pt>
                <c:pt idx="162">
                  <c:v>67779927.8761135</c:v>
                </c:pt>
                <c:pt idx="163">
                  <c:v>66320597.151610054</c:v>
                </c:pt>
                <c:pt idx="164">
                  <c:v>64905394.05148402</c:v>
                </c:pt>
                <c:pt idx="165">
                  <c:v>63498306.25761703</c:v>
                </c:pt>
                <c:pt idx="166">
                  <c:v>62113387.73940138</c:v>
                </c:pt>
                <c:pt idx="167">
                  <c:v>60802929.11041763</c:v>
                </c:pt>
                <c:pt idx="168">
                  <c:v>59461053.93700974</c:v>
                </c:pt>
                <c:pt idx="169">
                  <c:v>58097344.761628844</c:v>
                </c:pt>
                <c:pt idx="170">
                  <c:v>56795200.84369574</c:v>
                </c:pt>
                <c:pt idx="171">
                  <c:v>55529401.92704252</c:v>
                </c:pt>
                <c:pt idx="172">
                  <c:v>54240990.50308398</c:v>
                </c:pt>
                <c:pt idx="173">
                  <c:v>52997165.56852873</c:v>
                </c:pt>
                <c:pt idx="174">
                  <c:v>51786931.03881345</c:v>
                </c:pt>
                <c:pt idx="175">
                  <c:v>50580361.1801516</c:v>
                </c:pt>
                <c:pt idx="176">
                  <c:v>49403459.84612376</c:v>
                </c:pt>
                <c:pt idx="177">
                  <c:v>48223286.505888715</c:v>
                </c:pt>
                <c:pt idx="178">
                  <c:v>47067808.541812584</c:v>
                </c:pt>
                <c:pt idx="179">
                  <c:v>45952597.801430956</c:v>
                </c:pt>
                <c:pt idx="180">
                  <c:v>44828355.07597588</c:v>
                </c:pt>
                <c:pt idx="181">
                  <c:v>43731371.87973284</c:v>
                </c:pt>
                <c:pt idx="182">
                  <c:v>42600319.63124072</c:v>
                </c:pt>
                <c:pt idx="183">
                  <c:v>41535319.83979142</c:v>
                </c:pt>
                <c:pt idx="184">
                  <c:v>40476742.714387596</c:v>
                </c:pt>
                <c:pt idx="185">
                  <c:v>39436032.3969674</c:v>
                </c:pt>
                <c:pt idx="186">
                  <c:v>38423602.30757565</c:v>
                </c:pt>
                <c:pt idx="187">
                  <c:v>37416997.354882024</c:v>
                </c:pt>
                <c:pt idx="188">
                  <c:v>36436000.46337054</c:v>
                </c:pt>
                <c:pt idx="189">
                  <c:v>35460781.39175657</c:v>
                </c:pt>
                <c:pt idx="190">
                  <c:v>34500973.53946737</c:v>
                </c:pt>
                <c:pt idx="191">
                  <c:v>33586972.52825675</c:v>
                </c:pt>
                <c:pt idx="192">
                  <c:v>32661784.08216452</c:v>
                </c:pt>
                <c:pt idx="193">
                  <c:v>31765771.0117891</c:v>
                </c:pt>
                <c:pt idx="194">
                  <c:v>30882319.720568076</c:v>
                </c:pt>
                <c:pt idx="195">
                  <c:v>30033261.373772696</c:v>
                </c:pt>
                <c:pt idx="196">
                  <c:v>29202813.480114043</c:v>
                </c:pt>
                <c:pt idx="197">
                  <c:v>28395238.66793668</c:v>
                </c:pt>
                <c:pt idx="198">
                  <c:v>27620278.07274091</c:v>
                </c:pt>
                <c:pt idx="199">
                  <c:v>26852871.838449836</c:v>
                </c:pt>
                <c:pt idx="200">
                  <c:v>26076177.47044972</c:v>
                </c:pt>
                <c:pt idx="201">
                  <c:v>25333098.377608176</c:v>
                </c:pt>
                <c:pt idx="202">
                  <c:v>24602766.124049693</c:v>
                </c:pt>
                <c:pt idx="203">
                  <c:v>23902395.854872275</c:v>
                </c:pt>
                <c:pt idx="204">
                  <c:v>23194208.07749803</c:v>
                </c:pt>
                <c:pt idx="205">
                  <c:v>22505134.222699277</c:v>
                </c:pt>
                <c:pt idx="206">
                  <c:v>21821976.981922273</c:v>
                </c:pt>
                <c:pt idx="207">
                  <c:v>21157545.76997954</c:v>
                </c:pt>
                <c:pt idx="208">
                  <c:v>20499353.97206848</c:v>
                </c:pt>
                <c:pt idx="209">
                  <c:v>19852163.416385207</c:v>
                </c:pt>
                <c:pt idx="210">
                  <c:v>19222549.278768163</c:v>
                </c:pt>
                <c:pt idx="211">
                  <c:v>18603567.8620405</c:v>
                </c:pt>
                <c:pt idx="212">
                  <c:v>18002542.369542114</c:v>
                </c:pt>
                <c:pt idx="213">
                  <c:v>17413703.206244096</c:v>
                </c:pt>
                <c:pt idx="214">
                  <c:v>16835451.195961297</c:v>
                </c:pt>
                <c:pt idx="215">
                  <c:v>16281041.09134322</c:v>
                </c:pt>
                <c:pt idx="216">
                  <c:v>15728703.439005584</c:v>
                </c:pt>
                <c:pt idx="217">
                  <c:v>15200941.239606695</c:v>
                </c:pt>
                <c:pt idx="218">
                  <c:v>14690437.822186047</c:v>
                </c:pt>
                <c:pt idx="219">
                  <c:v>14221848.461430663</c:v>
                </c:pt>
                <c:pt idx="220">
                  <c:v>13782314.866966354</c:v>
                </c:pt>
                <c:pt idx="221">
                  <c:v>13370806.298783593</c:v>
                </c:pt>
                <c:pt idx="222">
                  <c:v>12995261.083777307</c:v>
                </c:pt>
                <c:pt idx="223">
                  <c:v>12635108.418984381</c:v>
                </c:pt>
                <c:pt idx="224">
                  <c:v>12288523.561329868</c:v>
                </c:pt>
                <c:pt idx="225">
                  <c:v>11944637.055919658</c:v>
                </c:pt>
                <c:pt idx="226">
                  <c:v>11607254.862526434</c:v>
                </c:pt>
                <c:pt idx="227">
                  <c:v>11281520.482946942</c:v>
                </c:pt>
                <c:pt idx="228">
                  <c:v>10955178.349809563</c:v>
                </c:pt>
                <c:pt idx="229">
                  <c:v>10637164.759821188</c:v>
                </c:pt>
                <c:pt idx="230">
                  <c:v>10322384.145010043</c:v>
                </c:pt>
                <c:pt idx="231">
                  <c:v>10015528.12762632</c:v>
                </c:pt>
                <c:pt idx="232">
                  <c:v>9712031.500954714</c:v>
                </c:pt>
                <c:pt idx="233">
                  <c:v>9414249.937092159</c:v>
                </c:pt>
                <c:pt idx="234">
                  <c:v>9123216.752374401</c:v>
                </c:pt>
                <c:pt idx="235">
                  <c:v>8833936.451440742</c:v>
                </c:pt>
                <c:pt idx="236">
                  <c:v>8551542.879038557</c:v>
                </c:pt>
                <c:pt idx="237">
                  <c:v>8271271.758569954</c:v>
                </c:pt>
                <c:pt idx="238">
                  <c:v>7995064.459475265</c:v>
                </c:pt>
                <c:pt idx="239">
                  <c:v>7729416.627516574</c:v>
                </c:pt>
                <c:pt idx="240">
                  <c:v>7461302.552418742</c:v>
                </c:pt>
                <c:pt idx="241">
                  <c:v>7199560.237780143</c:v>
                </c:pt>
                <c:pt idx="242">
                  <c:v>6939870.839810859</c:v>
                </c:pt>
                <c:pt idx="243">
                  <c:v>6686891.976611924</c:v>
                </c:pt>
                <c:pt idx="244">
                  <c:v>6436852.942979187</c:v>
                </c:pt>
                <c:pt idx="245">
                  <c:v>6191118.455996377</c:v>
                </c:pt>
                <c:pt idx="246">
                  <c:v>5951111.536629279</c:v>
                </c:pt>
                <c:pt idx="247">
                  <c:v>5713609.305690384</c:v>
                </c:pt>
                <c:pt idx="248">
                  <c:v>5481529.784179427</c:v>
                </c:pt>
                <c:pt idx="249">
                  <c:v>5251745.0373397255</c:v>
                </c:pt>
                <c:pt idx="250">
                  <c:v>5025309.756333584</c:v>
                </c:pt>
                <c:pt idx="251">
                  <c:v>4806148.8049007105</c:v>
                </c:pt>
                <c:pt idx="252">
                  <c:v>4587321.671053972</c:v>
                </c:pt>
                <c:pt idx="253">
                  <c:v>4374195.989958443</c:v>
                </c:pt>
                <c:pt idx="254">
                  <c:v>4163891.066161705</c:v>
                </c:pt>
                <c:pt idx="255">
                  <c:v>3960109.5153719643</c:v>
                </c:pt>
                <c:pt idx="256">
                  <c:v>3701114.6750863204</c:v>
                </c:pt>
                <c:pt idx="257">
                  <c:v>3506270.1004273854</c:v>
                </c:pt>
                <c:pt idx="258">
                  <c:v>3316136.0535594705</c:v>
                </c:pt>
                <c:pt idx="259">
                  <c:v>3128599.243970659</c:v>
                </c:pt>
                <c:pt idx="260">
                  <c:v>2945129.0749162254</c:v>
                </c:pt>
                <c:pt idx="261">
                  <c:v>2765083.493250566</c:v>
                </c:pt>
                <c:pt idx="262">
                  <c:v>2588667.518387959</c:v>
                </c:pt>
                <c:pt idx="263">
                  <c:v>2417326.66187063</c:v>
                </c:pt>
                <c:pt idx="264">
                  <c:v>2248226.2766721128</c:v>
                </c:pt>
                <c:pt idx="265">
                  <c:v>2083672.3682686659</c:v>
                </c:pt>
                <c:pt idx="266">
                  <c:v>1923199.17758627</c:v>
                </c:pt>
                <c:pt idx="267">
                  <c:v>1767853.1737764652</c:v>
                </c:pt>
                <c:pt idx="268">
                  <c:v>1616585.8039975273</c:v>
                </c:pt>
                <c:pt idx="269">
                  <c:v>1469668.1525274438</c:v>
                </c:pt>
                <c:pt idx="270">
                  <c:v>1327829.1013562977</c:v>
                </c:pt>
                <c:pt idx="271">
                  <c:v>1190866.2096920053</c:v>
                </c:pt>
                <c:pt idx="272">
                  <c:v>1060574.919068542</c:v>
                </c:pt>
                <c:pt idx="273">
                  <c:v>941420.5554505457</c:v>
                </c:pt>
                <c:pt idx="274">
                  <c:v>825752.5587140722</c:v>
                </c:pt>
                <c:pt idx="275">
                  <c:v>715022.356943783</c:v>
                </c:pt>
                <c:pt idx="276">
                  <c:v>609986.5748490077</c:v>
                </c:pt>
                <c:pt idx="277">
                  <c:v>511560.23172360315</c:v>
                </c:pt>
                <c:pt idx="278">
                  <c:v>423305.4892392245</c:v>
                </c:pt>
                <c:pt idx="279">
                  <c:v>350193.0204178589</c:v>
                </c:pt>
                <c:pt idx="280">
                  <c:v>290613.2051754225</c:v>
                </c:pt>
                <c:pt idx="281">
                  <c:v>244945.9038170908</c:v>
                </c:pt>
                <c:pt idx="282">
                  <c:v>215645.81832637283</c:v>
                </c:pt>
                <c:pt idx="283">
                  <c:v>198334.84076021856</c:v>
                </c:pt>
                <c:pt idx="284">
                  <c:v>186284.16249303546</c:v>
                </c:pt>
                <c:pt idx="285">
                  <c:v>174576.33405659618</c:v>
                </c:pt>
                <c:pt idx="286">
                  <c:v>163816.62644681326</c:v>
                </c:pt>
                <c:pt idx="287">
                  <c:v>153640.11146927727</c:v>
                </c:pt>
                <c:pt idx="288">
                  <c:v>143947.67871360367</c:v>
                </c:pt>
                <c:pt idx="289">
                  <c:v>134942.45551673163</c:v>
                </c:pt>
                <c:pt idx="290">
                  <c:v>126819.36791745554</c:v>
                </c:pt>
                <c:pt idx="291">
                  <c:v>119671.26829468829</c:v>
                </c:pt>
                <c:pt idx="292">
                  <c:v>113554.47751462193</c:v>
                </c:pt>
                <c:pt idx="293">
                  <c:v>108464.31860524486</c:v>
                </c:pt>
                <c:pt idx="294">
                  <c:v>103951.08141698848</c:v>
                </c:pt>
                <c:pt idx="295">
                  <c:v>100063.91889577007</c:v>
                </c:pt>
                <c:pt idx="296">
                  <c:v>96365.60051483143</c:v>
                </c:pt>
                <c:pt idx="297">
                  <c:v>92863.84303730745</c:v>
                </c:pt>
                <c:pt idx="298">
                  <c:v>89408.30048611616</c:v>
                </c:pt>
                <c:pt idx="299">
                  <c:v>86069.14927480837</c:v>
                </c:pt>
                <c:pt idx="300">
                  <c:v>82751.5343327991</c:v>
                </c:pt>
                <c:pt idx="301">
                  <c:v>79559.34644018229</c:v>
                </c:pt>
                <c:pt idx="302">
                  <c:v>76465.92344461408</c:v>
                </c:pt>
                <c:pt idx="303">
                  <c:v>73433.84130669186</c:v>
                </c:pt>
                <c:pt idx="304">
                  <c:v>70520.7121913339</c:v>
                </c:pt>
                <c:pt idx="305">
                  <c:v>67646.57697124194</c:v>
                </c:pt>
                <c:pt idx="306">
                  <c:v>64828.7597967315</c:v>
                </c:pt>
                <c:pt idx="307">
                  <c:v>62030.58096303129</c:v>
                </c:pt>
                <c:pt idx="308">
                  <c:v>59286.38808328481</c:v>
                </c:pt>
                <c:pt idx="309">
                  <c:v>56562.55935800069</c:v>
                </c:pt>
                <c:pt idx="310">
                  <c:v>53875.68070357591</c:v>
                </c:pt>
                <c:pt idx="311">
                  <c:v>51267.44929800595</c:v>
                </c:pt>
                <c:pt idx="312">
                  <c:v>48651.12763317465</c:v>
                </c:pt>
                <c:pt idx="313">
                  <c:v>46083.21902025085</c:v>
                </c:pt>
                <c:pt idx="314">
                  <c:v>43636.8228484207</c:v>
                </c:pt>
                <c:pt idx="315">
                  <c:v>41235.32473898459</c:v>
                </c:pt>
                <c:pt idx="316">
                  <c:v>38900.830357751474</c:v>
                </c:pt>
                <c:pt idx="317">
                  <c:v>36598.54066054419</c:v>
                </c:pt>
                <c:pt idx="318">
                  <c:v>34373.911395494935</c:v>
                </c:pt>
                <c:pt idx="319">
                  <c:v>32170.22324941739</c:v>
                </c:pt>
                <c:pt idx="320">
                  <c:v>30005.37823834092</c:v>
                </c:pt>
                <c:pt idx="321">
                  <c:v>27862.024170251843</c:v>
                </c:pt>
                <c:pt idx="322">
                  <c:v>25748.63438530165</c:v>
                </c:pt>
                <c:pt idx="323">
                  <c:v>23677.858553105278</c:v>
                </c:pt>
                <c:pt idx="324">
                  <c:v>21651.479645851054</c:v>
                </c:pt>
                <c:pt idx="325">
                  <c:v>19659.060490717293</c:v>
                </c:pt>
                <c:pt idx="326">
                  <c:v>17768.473437771972</c:v>
                </c:pt>
                <c:pt idx="327">
                  <c:v>15985.485872289373</c:v>
                </c:pt>
                <c:pt idx="328">
                  <c:v>14250.895169652254</c:v>
                </c:pt>
                <c:pt idx="329">
                  <c:v>12597.4500569664</c:v>
                </c:pt>
                <c:pt idx="330">
                  <c:v>10970.686676696292</c:v>
                </c:pt>
                <c:pt idx="331">
                  <c:v>9363.898864438414</c:v>
                </c:pt>
                <c:pt idx="332">
                  <c:v>7962.2644024157335</c:v>
                </c:pt>
                <c:pt idx="333">
                  <c:v>6578.289715072324</c:v>
                </c:pt>
                <c:pt idx="334">
                  <c:v>5214.315552657145</c:v>
                </c:pt>
                <c:pt idx="335">
                  <c:v>3873.304028156019</c:v>
                </c:pt>
                <c:pt idx="336">
                  <c:v>2764.2090954875757</c:v>
                </c:pt>
                <c:pt idx="337">
                  <c:v>1787.5378258656388</c:v>
                </c:pt>
                <c:pt idx="338">
                  <c:v>1076.5736302216806</c:v>
                </c:pt>
                <c:pt idx="339">
                  <c:v>535.4148391668953</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numCache>
            </c:numRef>
          </c:val>
        </c:ser>
        <c:axId val="59970818"/>
        <c:axId val="2866451"/>
      </c:areaChart>
      <c:lineChart>
        <c:grouping val="standard"/>
        <c:varyColors val="0"/>
        <c:ser>
          <c:idx val="4"/>
          <c:order val="4"/>
          <c:tx>
            <c:strRef>
              <c:f>_Hidden29!$F$1:$F$1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_Hidden29!$A$2:$A$564</c:f>
              <c:strCache>
                <c:ptCount val="563"/>
                <c:pt idx="0">
                  <c:v>1/04/2017</c:v>
                </c:pt>
                <c:pt idx="1">
                  <c:v>1/05/2017</c:v>
                </c:pt>
                <c:pt idx="2">
                  <c:v>1/06/2017</c:v>
                </c:pt>
                <c:pt idx="3">
                  <c:v>1/07/2017</c:v>
                </c:pt>
                <c:pt idx="4">
                  <c:v>1/08/2017</c:v>
                </c:pt>
                <c:pt idx="5">
                  <c:v>1/09/2017</c:v>
                </c:pt>
                <c:pt idx="6">
                  <c:v>1/10/2017</c:v>
                </c:pt>
                <c:pt idx="7">
                  <c:v>1/11/2017</c:v>
                </c:pt>
                <c:pt idx="8">
                  <c:v>1/12/2017</c:v>
                </c:pt>
                <c:pt idx="9">
                  <c:v>1/01/2018</c:v>
                </c:pt>
                <c:pt idx="10">
                  <c:v>1/02/2018</c:v>
                </c:pt>
                <c:pt idx="11">
                  <c:v>1/03/2018</c:v>
                </c:pt>
                <c:pt idx="12">
                  <c:v>1/04/2018</c:v>
                </c:pt>
                <c:pt idx="13">
                  <c:v>1/05/2018</c:v>
                </c:pt>
                <c:pt idx="14">
                  <c:v>1/06/2018</c:v>
                </c:pt>
                <c:pt idx="15">
                  <c:v>1/07/2018</c:v>
                </c:pt>
                <c:pt idx="16">
                  <c:v>1/08/2018</c:v>
                </c:pt>
                <c:pt idx="17">
                  <c:v>1/09/2018</c:v>
                </c:pt>
                <c:pt idx="18">
                  <c:v>1/10/2018</c:v>
                </c:pt>
                <c:pt idx="19">
                  <c:v>1/11/2018</c:v>
                </c:pt>
                <c:pt idx="20">
                  <c:v>1/12/2018</c:v>
                </c:pt>
                <c:pt idx="21">
                  <c:v>1/01/2019</c:v>
                </c:pt>
                <c:pt idx="22">
                  <c:v>1/02/2019</c:v>
                </c:pt>
                <c:pt idx="23">
                  <c:v>1/03/2019</c:v>
                </c:pt>
                <c:pt idx="24">
                  <c:v>1/04/2019</c:v>
                </c:pt>
                <c:pt idx="25">
                  <c:v>1/05/2019</c:v>
                </c:pt>
                <c:pt idx="26">
                  <c:v>1/06/2019</c:v>
                </c:pt>
                <c:pt idx="27">
                  <c:v>1/07/2019</c:v>
                </c:pt>
                <c:pt idx="28">
                  <c:v>1/08/2019</c:v>
                </c:pt>
                <c:pt idx="29">
                  <c:v>1/09/2019</c:v>
                </c:pt>
                <c:pt idx="30">
                  <c:v>1/10/2019</c:v>
                </c:pt>
                <c:pt idx="31">
                  <c:v>1/11/2019</c:v>
                </c:pt>
                <c:pt idx="32">
                  <c:v>1/12/2019</c:v>
                </c:pt>
                <c:pt idx="33">
                  <c:v>1/01/2020</c:v>
                </c:pt>
                <c:pt idx="34">
                  <c:v>1/02/2020</c:v>
                </c:pt>
                <c:pt idx="35">
                  <c:v>1/03/2020</c:v>
                </c:pt>
                <c:pt idx="36">
                  <c:v>1/04/2020</c:v>
                </c:pt>
                <c:pt idx="37">
                  <c:v>1/05/2020</c:v>
                </c:pt>
                <c:pt idx="38">
                  <c:v>1/06/2020</c:v>
                </c:pt>
                <c:pt idx="39">
                  <c:v>1/07/2020</c:v>
                </c:pt>
                <c:pt idx="40">
                  <c:v>1/08/2020</c:v>
                </c:pt>
                <c:pt idx="41">
                  <c:v>1/09/2020</c:v>
                </c:pt>
                <c:pt idx="42">
                  <c:v>1/10/2020</c:v>
                </c:pt>
                <c:pt idx="43">
                  <c:v>1/11/2020</c:v>
                </c:pt>
                <c:pt idx="44">
                  <c:v>1/12/2020</c:v>
                </c:pt>
                <c:pt idx="45">
                  <c:v>1/01/2021</c:v>
                </c:pt>
                <c:pt idx="46">
                  <c:v>1/02/2021</c:v>
                </c:pt>
                <c:pt idx="47">
                  <c:v>1/03/2021</c:v>
                </c:pt>
                <c:pt idx="48">
                  <c:v>1/04/2021</c:v>
                </c:pt>
                <c:pt idx="49">
                  <c:v>1/05/2021</c:v>
                </c:pt>
                <c:pt idx="50">
                  <c:v>1/06/2021</c:v>
                </c:pt>
                <c:pt idx="51">
                  <c:v>1/07/2021</c:v>
                </c:pt>
                <c:pt idx="52">
                  <c:v>1/08/2021</c:v>
                </c:pt>
                <c:pt idx="53">
                  <c:v>1/09/2021</c:v>
                </c:pt>
                <c:pt idx="54">
                  <c:v>1/10/2021</c:v>
                </c:pt>
                <c:pt idx="55">
                  <c:v>1/11/2021</c:v>
                </c:pt>
                <c:pt idx="56">
                  <c:v>1/12/2021</c:v>
                </c:pt>
                <c:pt idx="57">
                  <c:v>1/01/2022</c:v>
                </c:pt>
                <c:pt idx="58">
                  <c:v>1/02/2022</c:v>
                </c:pt>
                <c:pt idx="59">
                  <c:v>1/03/2022</c:v>
                </c:pt>
                <c:pt idx="60">
                  <c:v>1/04/2022</c:v>
                </c:pt>
                <c:pt idx="61">
                  <c:v>1/05/2022</c:v>
                </c:pt>
                <c:pt idx="62">
                  <c:v>1/06/2022</c:v>
                </c:pt>
                <c:pt idx="63">
                  <c:v>1/07/2022</c:v>
                </c:pt>
                <c:pt idx="64">
                  <c:v>1/08/2022</c:v>
                </c:pt>
                <c:pt idx="65">
                  <c:v>1/09/2022</c:v>
                </c:pt>
                <c:pt idx="66">
                  <c:v>1/10/2022</c:v>
                </c:pt>
                <c:pt idx="67">
                  <c:v>1/11/2022</c:v>
                </c:pt>
                <c:pt idx="68">
                  <c:v>1/12/2022</c:v>
                </c:pt>
                <c:pt idx="69">
                  <c:v>1/01/2023</c:v>
                </c:pt>
                <c:pt idx="70">
                  <c:v>1/02/2023</c:v>
                </c:pt>
                <c:pt idx="71">
                  <c:v>1/03/2023</c:v>
                </c:pt>
                <c:pt idx="72">
                  <c:v>1/04/2023</c:v>
                </c:pt>
                <c:pt idx="73">
                  <c:v>1/05/2023</c:v>
                </c:pt>
                <c:pt idx="74">
                  <c:v>1/06/2023</c:v>
                </c:pt>
                <c:pt idx="75">
                  <c:v>1/07/2023</c:v>
                </c:pt>
                <c:pt idx="76">
                  <c:v>1/08/2023</c:v>
                </c:pt>
                <c:pt idx="77">
                  <c:v>1/09/2023</c:v>
                </c:pt>
                <c:pt idx="78">
                  <c:v>1/10/2023</c:v>
                </c:pt>
                <c:pt idx="79">
                  <c:v>1/11/2023</c:v>
                </c:pt>
                <c:pt idx="80">
                  <c:v>1/12/2023</c:v>
                </c:pt>
                <c:pt idx="81">
                  <c:v>1/01/2024</c:v>
                </c:pt>
                <c:pt idx="82">
                  <c:v>1/02/2024</c:v>
                </c:pt>
                <c:pt idx="83">
                  <c:v>1/03/2024</c:v>
                </c:pt>
                <c:pt idx="84">
                  <c:v>1/04/2024</c:v>
                </c:pt>
                <c:pt idx="85">
                  <c:v>1/05/2024</c:v>
                </c:pt>
                <c:pt idx="86">
                  <c:v>1/06/2024</c:v>
                </c:pt>
                <c:pt idx="87">
                  <c:v>1/07/2024</c:v>
                </c:pt>
                <c:pt idx="88">
                  <c:v>1/08/2024</c:v>
                </c:pt>
                <c:pt idx="89">
                  <c:v>1/09/2024</c:v>
                </c:pt>
                <c:pt idx="90">
                  <c:v>1/10/2024</c:v>
                </c:pt>
                <c:pt idx="91">
                  <c:v>1/11/2024</c:v>
                </c:pt>
                <c:pt idx="92">
                  <c:v>1/12/2024</c:v>
                </c:pt>
                <c:pt idx="93">
                  <c:v>1/01/2025</c:v>
                </c:pt>
                <c:pt idx="94">
                  <c:v>1/02/2025</c:v>
                </c:pt>
                <c:pt idx="95">
                  <c:v>1/03/2025</c:v>
                </c:pt>
                <c:pt idx="96">
                  <c:v>1/04/2025</c:v>
                </c:pt>
                <c:pt idx="97">
                  <c:v>1/05/2025</c:v>
                </c:pt>
                <c:pt idx="98">
                  <c:v>1/06/2025</c:v>
                </c:pt>
                <c:pt idx="99">
                  <c:v>1/07/2025</c:v>
                </c:pt>
                <c:pt idx="100">
                  <c:v>1/08/2025</c:v>
                </c:pt>
                <c:pt idx="101">
                  <c:v>1/09/2025</c:v>
                </c:pt>
                <c:pt idx="102">
                  <c:v>1/10/2025</c:v>
                </c:pt>
                <c:pt idx="103">
                  <c:v>1/11/2025</c:v>
                </c:pt>
                <c:pt idx="104">
                  <c:v>1/12/2025</c:v>
                </c:pt>
                <c:pt idx="105">
                  <c:v>1/01/2026</c:v>
                </c:pt>
                <c:pt idx="106">
                  <c:v>1/02/2026</c:v>
                </c:pt>
                <c:pt idx="107">
                  <c:v>1/03/2026</c:v>
                </c:pt>
                <c:pt idx="108">
                  <c:v>1/04/2026</c:v>
                </c:pt>
                <c:pt idx="109">
                  <c:v>1/05/2026</c:v>
                </c:pt>
                <c:pt idx="110">
                  <c:v>1/06/2026</c:v>
                </c:pt>
                <c:pt idx="111">
                  <c:v>1/07/2026</c:v>
                </c:pt>
                <c:pt idx="112">
                  <c:v>1/08/2026</c:v>
                </c:pt>
                <c:pt idx="113">
                  <c:v>1/09/2026</c:v>
                </c:pt>
                <c:pt idx="114">
                  <c:v>1/10/2026</c:v>
                </c:pt>
                <c:pt idx="115">
                  <c:v>1/11/2026</c:v>
                </c:pt>
                <c:pt idx="116">
                  <c:v>1/12/2026</c:v>
                </c:pt>
                <c:pt idx="117">
                  <c:v>1/01/2027</c:v>
                </c:pt>
                <c:pt idx="118">
                  <c:v>1/02/2027</c:v>
                </c:pt>
                <c:pt idx="119">
                  <c:v>1/03/2027</c:v>
                </c:pt>
                <c:pt idx="120">
                  <c:v>1/04/2027</c:v>
                </c:pt>
                <c:pt idx="121">
                  <c:v>1/05/2027</c:v>
                </c:pt>
                <c:pt idx="122">
                  <c:v>1/06/2027</c:v>
                </c:pt>
                <c:pt idx="123">
                  <c:v>1/07/2027</c:v>
                </c:pt>
                <c:pt idx="124">
                  <c:v>1/08/2027</c:v>
                </c:pt>
                <c:pt idx="125">
                  <c:v>1/09/2027</c:v>
                </c:pt>
                <c:pt idx="126">
                  <c:v>1/10/2027</c:v>
                </c:pt>
                <c:pt idx="127">
                  <c:v>1/11/2027</c:v>
                </c:pt>
                <c:pt idx="128">
                  <c:v>1/12/2027</c:v>
                </c:pt>
                <c:pt idx="129">
                  <c:v>1/01/2028</c:v>
                </c:pt>
                <c:pt idx="130">
                  <c:v>1/02/2028</c:v>
                </c:pt>
                <c:pt idx="131">
                  <c:v>1/03/2028</c:v>
                </c:pt>
                <c:pt idx="132">
                  <c:v>1/04/2028</c:v>
                </c:pt>
                <c:pt idx="133">
                  <c:v>1/05/2028</c:v>
                </c:pt>
                <c:pt idx="134">
                  <c:v>1/06/2028</c:v>
                </c:pt>
                <c:pt idx="135">
                  <c:v>1/07/2028</c:v>
                </c:pt>
                <c:pt idx="136">
                  <c:v>1/08/2028</c:v>
                </c:pt>
                <c:pt idx="137">
                  <c:v>1/09/2028</c:v>
                </c:pt>
                <c:pt idx="138">
                  <c:v>1/10/2028</c:v>
                </c:pt>
                <c:pt idx="139">
                  <c:v>1/11/2028</c:v>
                </c:pt>
                <c:pt idx="140">
                  <c:v>1/12/2028</c:v>
                </c:pt>
                <c:pt idx="141">
                  <c:v>1/01/2029</c:v>
                </c:pt>
                <c:pt idx="142">
                  <c:v>1/02/2029</c:v>
                </c:pt>
                <c:pt idx="143">
                  <c:v>1/03/2029</c:v>
                </c:pt>
                <c:pt idx="144">
                  <c:v>1/04/2029</c:v>
                </c:pt>
                <c:pt idx="145">
                  <c:v>1/05/2029</c:v>
                </c:pt>
                <c:pt idx="146">
                  <c:v>1/06/2029</c:v>
                </c:pt>
                <c:pt idx="147">
                  <c:v>1/07/2029</c:v>
                </c:pt>
                <c:pt idx="148">
                  <c:v>1/08/2029</c:v>
                </c:pt>
                <c:pt idx="149">
                  <c:v>1/09/2029</c:v>
                </c:pt>
                <c:pt idx="150">
                  <c:v>1/10/2029</c:v>
                </c:pt>
                <c:pt idx="151">
                  <c:v>1/11/2029</c:v>
                </c:pt>
                <c:pt idx="152">
                  <c:v>1/12/2029</c:v>
                </c:pt>
                <c:pt idx="153">
                  <c:v>1/01/2030</c:v>
                </c:pt>
                <c:pt idx="154">
                  <c:v>1/02/2030</c:v>
                </c:pt>
                <c:pt idx="155">
                  <c:v>1/03/2030</c:v>
                </c:pt>
                <c:pt idx="156">
                  <c:v>1/04/2030</c:v>
                </c:pt>
                <c:pt idx="157">
                  <c:v>1/05/2030</c:v>
                </c:pt>
                <c:pt idx="158">
                  <c:v>1/06/2030</c:v>
                </c:pt>
                <c:pt idx="159">
                  <c:v>1/07/2030</c:v>
                </c:pt>
                <c:pt idx="160">
                  <c:v>1/08/2030</c:v>
                </c:pt>
                <c:pt idx="161">
                  <c:v>1/09/2030</c:v>
                </c:pt>
                <c:pt idx="162">
                  <c:v>1/10/2030</c:v>
                </c:pt>
                <c:pt idx="163">
                  <c:v>1/11/2030</c:v>
                </c:pt>
                <c:pt idx="164">
                  <c:v>1/12/2030</c:v>
                </c:pt>
                <c:pt idx="165">
                  <c:v>1/01/2031</c:v>
                </c:pt>
                <c:pt idx="166">
                  <c:v>1/02/2031</c:v>
                </c:pt>
                <c:pt idx="167">
                  <c:v>1/03/2031</c:v>
                </c:pt>
                <c:pt idx="168">
                  <c:v>1/04/2031</c:v>
                </c:pt>
                <c:pt idx="169">
                  <c:v>1/05/2031</c:v>
                </c:pt>
                <c:pt idx="170">
                  <c:v>1/06/2031</c:v>
                </c:pt>
                <c:pt idx="171">
                  <c:v>1/07/2031</c:v>
                </c:pt>
                <c:pt idx="172">
                  <c:v>1/08/2031</c:v>
                </c:pt>
                <c:pt idx="173">
                  <c:v>1/09/2031</c:v>
                </c:pt>
                <c:pt idx="174">
                  <c:v>1/10/2031</c:v>
                </c:pt>
                <c:pt idx="175">
                  <c:v>1/11/2031</c:v>
                </c:pt>
                <c:pt idx="176">
                  <c:v>1/12/2031</c:v>
                </c:pt>
                <c:pt idx="177">
                  <c:v>1/01/2032</c:v>
                </c:pt>
                <c:pt idx="178">
                  <c:v>1/02/2032</c:v>
                </c:pt>
                <c:pt idx="179">
                  <c:v>1/03/2032</c:v>
                </c:pt>
                <c:pt idx="180">
                  <c:v>1/04/2032</c:v>
                </c:pt>
                <c:pt idx="181">
                  <c:v>1/05/2032</c:v>
                </c:pt>
                <c:pt idx="182">
                  <c:v>1/06/2032</c:v>
                </c:pt>
                <c:pt idx="183">
                  <c:v>1/07/2032</c:v>
                </c:pt>
                <c:pt idx="184">
                  <c:v>1/08/2032</c:v>
                </c:pt>
                <c:pt idx="185">
                  <c:v>1/09/2032</c:v>
                </c:pt>
                <c:pt idx="186">
                  <c:v>1/10/2032</c:v>
                </c:pt>
                <c:pt idx="187">
                  <c:v>1/11/2032</c:v>
                </c:pt>
                <c:pt idx="188">
                  <c:v>1/12/2032</c:v>
                </c:pt>
                <c:pt idx="189">
                  <c:v>1/01/2033</c:v>
                </c:pt>
                <c:pt idx="190">
                  <c:v>1/02/2033</c:v>
                </c:pt>
                <c:pt idx="191">
                  <c:v>1/03/2033</c:v>
                </c:pt>
                <c:pt idx="192">
                  <c:v>1/04/2033</c:v>
                </c:pt>
                <c:pt idx="193">
                  <c:v>1/05/2033</c:v>
                </c:pt>
                <c:pt idx="194">
                  <c:v>1/06/2033</c:v>
                </c:pt>
                <c:pt idx="195">
                  <c:v>1/07/2033</c:v>
                </c:pt>
                <c:pt idx="196">
                  <c:v>1/08/2033</c:v>
                </c:pt>
                <c:pt idx="197">
                  <c:v>1/09/2033</c:v>
                </c:pt>
                <c:pt idx="198">
                  <c:v>1/10/2033</c:v>
                </c:pt>
                <c:pt idx="199">
                  <c:v>1/11/2033</c:v>
                </c:pt>
                <c:pt idx="200">
                  <c:v>1/12/2033</c:v>
                </c:pt>
                <c:pt idx="201">
                  <c:v>1/01/2034</c:v>
                </c:pt>
                <c:pt idx="202">
                  <c:v>1/02/2034</c:v>
                </c:pt>
                <c:pt idx="203">
                  <c:v>1/03/2034</c:v>
                </c:pt>
                <c:pt idx="204">
                  <c:v>1/04/2034</c:v>
                </c:pt>
                <c:pt idx="205">
                  <c:v>1/05/2034</c:v>
                </c:pt>
                <c:pt idx="206">
                  <c:v>1/06/2034</c:v>
                </c:pt>
                <c:pt idx="207">
                  <c:v>1/07/2034</c:v>
                </c:pt>
                <c:pt idx="208">
                  <c:v>1/08/2034</c:v>
                </c:pt>
                <c:pt idx="209">
                  <c:v>1/09/2034</c:v>
                </c:pt>
                <c:pt idx="210">
                  <c:v>1/10/2034</c:v>
                </c:pt>
                <c:pt idx="211">
                  <c:v>1/11/2034</c:v>
                </c:pt>
                <c:pt idx="212">
                  <c:v>1/12/2034</c:v>
                </c:pt>
                <c:pt idx="213">
                  <c:v>1/01/2035</c:v>
                </c:pt>
                <c:pt idx="214">
                  <c:v>1/02/2035</c:v>
                </c:pt>
                <c:pt idx="215">
                  <c:v>1/03/2035</c:v>
                </c:pt>
                <c:pt idx="216">
                  <c:v>1/04/2035</c:v>
                </c:pt>
                <c:pt idx="217">
                  <c:v>1/05/2035</c:v>
                </c:pt>
                <c:pt idx="218">
                  <c:v>1/06/2035</c:v>
                </c:pt>
                <c:pt idx="219">
                  <c:v>1/07/2035</c:v>
                </c:pt>
                <c:pt idx="220">
                  <c:v>1/08/2035</c:v>
                </c:pt>
                <c:pt idx="221">
                  <c:v>1/09/2035</c:v>
                </c:pt>
                <c:pt idx="222">
                  <c:v>1/10/2035</c:v>
                </c:pt>
                <c:pt idx="223">
                  <c:v>1/11/2035</c:v>
                </c:pt>
                <c:pt idx="224">
                  <c:v>1/12/2035</c:v>
                </c:pt>
                <c:pt idx="225">
                  <c:v>1/01/2036</c:v>
                </c:pt>
                <c:pt idx="226">
                  <c:v>1/02/2036</c:v>
                </c:pt>
                <c:pt idx="227">
                  <c:v>1/03/2036</c:v>
                </c:pt>
                <c:pt idx="228">
                  <c:v>1/04/2036</c:v>
                </c:pt>
                <c:pt idx="229">
                  <c:v>1/05/2036</c:v>
                </c:pt>
                <c:pt idx="230">
                  <c:v>1/06/2036</c:v>
                </c:pt>
                <c:pt idx="231">
                  <c:v>1/07/2036</c:v>
                </c:pt>
                <c:pt idx="232">
                  <c:v>1/08/2036</c:v>
                </c:pt>
                <c:pt idx="233">
                  <c:v>1/09/2036</c:v>
                </c:pt>
                <c:pt idx="234">
                  <c:v>1/10/2036</c:v>
                </c:pt>
                <c:pt idx="235">
                  <c:v>1/11/2036</c:v>
                </c:pt>
                <c:pt idx="236">
                  <c:v>1/12/2036</c:v>
                </c:pt>
                <c:pt idx="237">
                  <c:v>1/01/2037</c:v>
                </c:pt>
                <c:pt idx="238">
                  <c:v>1/02/2037</c:v>
                </c:pt>
                <c:pt idx="239">
                  <c:v>1/03/2037</c:v>
                </c:pt>
                <c:pt idx="240">
                  <c:v>1/04/2037</c:v>
                </c:pt>
                <c:pt idx="241">
                  <c:v>1/05/2037</c:v>
                </c:pt>
                <c:pt idx="242">
                  <c:v>1/06/2037</c:v>
                </c:pt>
                <c:pt idx="243">
                  <c:v>1/07/2037</c:v>
                </c:pt>
                <c:pt idx="244">
                  <c:v>1/08/2037</c:v>
                </c:pt>
                <c:pt idx="245">
                  <c:v>1/09/2037</c:v>
                </c:pt>
                <c:pt idx="246">
                  <c:v>1/10/2037</c:v>
                </c:pt>
                <c:pt idx="247">
                  <c:v>1/11/2037</c:v>
                </c:pt>
                <c:pt idx="248">
                  <c:v>1/12/2037</c:v>
                </c:pt>
                <c:pt idx="249">
                  <c:v>1/01/2038</c:v>
                </c:pt>
                <c:pt idx="250">
                  <c:v>1/02/2038</c:v>
                </c:pt>
                <c:pt idx="251">
                  <c:v>1/03/2038</c:v>
                </c:pt>
                <c:pt idx="252">
                  <c:v>1/04/2038</c:v>
                </c:pt>
                <c:pt idx="253">
                  <c:v>1/05/2038</c:v>
                </c:pt>
                <c:pt idx="254">
                  <c:v>1/06/2038</c:v>
                </c:pt>
                <c:pt idx="255">
                  <c:v>1/07/2038</c:v>
                </c:pt>
                <c:pt idx="256">
                  <c:v>1/08/2038</c:v>
                </c:pt>
                <c:pt idx="257">
                  <c:v>1/09/2038</c:v>
                </c:pt>
                <c:pt idx="258">
                  <c:v>1/10/2038</c:v>
                </c:pt>
                <c:pt idx="259">
                  <c:v>1/11/2038</c:v>
                </c:pt>
                <c:pt idx="260">
                  <c:v>1/12/2038</c:v>
                </c:pt>
                <c:pt idx="261">
                  <c:v>1/01/2039</c:v>
                </c:pt>
                <c:pt idx="262">
                  <c:v>1/02/2039</c:v>
                </c:pt>
                <c:pt idx="263">
                  <c:v>1/03/2039</c:v>
                </c:pt>
                <c:pt idx="264">
                  <c:v>1/04/2039</c:v>
                </c:pt>
                <c:pt idx="265">
                  <c:v>1/05/2039</c:v>
                </c:pt>
                <c:pt idx="266">
                  <c:v>1/06/2039</c:v>
                </c:pt>
                <c:pt idx="267">
                  <c:v>1/07/2039</c:v>
                </c:pt>
                <c:pt idx="268">
                  <c:v>1/08/2039</c:v>
                </c:pt>
                <c:pt idx="269">
                  <c:v>1/09/2039</c:v>
                </c:pt>
                <c:pt idx="270">
                  <c:v>1/10/2039</c:v>
                </c:pt>
                <c:pt idx="271">
                  <c:v>1/11/2039</c:v>
                </c:pt>
                <c:pt idx="272">
                  <c:v>1/12/2039</c:v>
                </c:pt>
                <c:pt idx="273">
                  <c:v>1/01/2040</c:v>
                </c:pt>
                <c:pt idx="274">
                  <c:v>1/02/2040</c:v>
                </c:pt>
                <c:pt idx="275">
                  <c:v>1/03/2040</c:v>
                </c:pt>
                <c:pt idx="276">
                  <c:v>1/04/2040</c:v>
                </c:pt>
                <c:pt idx="277">
                  <c:v>1/05/2040</c:v>
                </c:pt>
                <c:pt idx="278">
                  <c:v>1/06/2040</c:v>
                </c:pt>
                <c:pt idx="279">
                  <c:v>1/07/2040</c:v>
                </c:pt>
                <c:pt idx="280">
                  <c:v>1/08/2040</c:v>
                </c:pt>
                <c:pt idx="281">
                  <c:v>1/09/2040</c:v>
                </c:pt>
                <c:pt idx="282">
                  <c:v>1/10/2040</c:v>
                </c:pt>
                <c:pt idx="283">
                  <c:v>1/11/2040</c:v>
                </c:pt>
                <c:pt idx="284">
                  <c:v>1/12/2040</c:v>
                </c:pt>
                <c:pt idx="285">
                  <c:v>1/01/2041</c:v>
                </c:pt>
                <c:pt idx="286">
                  <c:v>1/02/2041</c:v>
                </c:pt>
                <c:pt idx="287">
                  <c:v>1/03/2041</c:v>
                </c:pt>
                <c:pt idx="288">
                  <c:v>1/04/2041</c:v>
                </c:pt>
                <c:pt idx="289">
                  <c:v>1/05/2041</c:v>
                </c:pt>
                <c:pt idx="290">
                  <c:v>1/06/2041</c:v>
                </c:pt>
                <c:pt idx="291">
                  <c:v>1/07/2041</c:v>
                </c:pt>
                <c:pt idx="292">
                  <c:v>1/08/2041</c:v>
                </c:pt>
                <c:pt idx="293">
                  <c:v>1/09/2041</c:v>
                </c:pt>
                <c:pt idx="294">
                  <c:v>1/10/2041</c:v>
                </c:pt>
                <c:pt idx="295">
                  <c:v>1/11/2041</c:v>
                </c:pt>
                <c:pt idx="296">
                  <c:v>1/12/2041</c:v>
                </c:pt>
                <c:pt idx="297">
                  <c:v>1/01/2042</c:v>
                </c:pt>
                <c:pt idx="298">
                  <c:v>1/02/2042</c:v>
                </c:pt>
                <c:pt idx="299">
                  <c:v>1/03/2042</c:v>
                </c:pt>
                <c:pt idx="300">
                  <c:v>1/04/2042</c:v>
                </c:pt>
                <c:pt idx="301">
                  <c:v>1/05/2042</c:v>
                </c:pt>
                <c:pt idx="302">
                  <c:v>1/06/2042</c:v>
                </c:pt>
                <c:pt idx="303">
                  <c:v>1/07/2042</c:v>
                </c:pt>
                <c:pt idx="304">
                  <c:v>1/08/2042</c:v>
                </c:pt>
                <c:pt idx="305">
                  <c:v>1/09/2042</c:v>
                </c:pt>
                <c:pt idx="306">
                  <c:v>1/10/2042</c:v>
                </c:pt>
                <c:pt idx="307">
                  <c:v>1/11/2042</c:v>
                </c:pt>
                <c:pt idx="308">
                  <c:v>1/12/2042</c:v>
                </c:pt>
                <c:pt idx="309">
                  <c:v>1/01/2043</c:v>
                </c:pt>
                <c:pt idx="310">
                  <c:v>1/02/2043</c:v>
                </c:pt>
                <c:pt idx="311">
                  <c:v>1/03/2043</c:v>
                </c:pt>
                <c:pt idx="312">
                  <c:v>1/04/2043</c:v>
                </c:pt>
                <c:pt idx="313">
                  <c:v>1/05/2043</c:v>
                </c:pt>
                <c:pt idx="314">
                  <c:v>1/06/2043</c:v>
                </c:pt>
                <c:pt idx="315">
                  <c:v>1/07/2043</c:v>
                </c:pt>
                <c:pt idx="316">
                  <c:v>1/08/2043</c:v>
                </c:pt>
                <c:pt idx="317">
                  <c:v>1/09/2043</c:v>
                </c:pt>
                <c:pt idx="318">
                  <c:v>1/10/2043</c:v>
                </c:pt>
                <c:pt idx="319">
                  <c:v>1/11/2043</c:v>
                </c:pt>
                <c:pt idx="320">
                  <c:v>1/12/2043</c:v>
                </c:pt>
                <c:pt idx="321">
                  <c:v>1/01/2044</c:v>
                </c:pt>
                <c:pt idx="322">
                  <c:v>1/02/2044</c:v>
                </c:pt>
                <c:pt idx="323">
                  <c:v>1/03/2044</c:v>
                </c:pt>
                <c:pt idx="324">
                  <c:v>1/04/2044</c:v>
                </c:pt>
                <c:pt idx="325">
                  <c:v>1/05/2044</c:v>
                </c:pt>
                <c:pt idx="326">
                  <c:v>1/06/2044</c:v>
                </c:pt>
                <c:pt idx="327">
                  <c:v>1/07/2044</c:v>
                </c:pt>
                <c:pt idx="328">
                  <c:v>1/08/2044</c:v>
                </c:pt>
                <c:pt idx="329">
                  <c:v>1/09/2044</c:v>
                </c:pt>
                <c:pt idx="330">
                  <c:v>1/10/2044</c:v>
                </c:pt>
                <c:pt idx="331">
                  <c:v>1/11/2044</c:v>
                </c:pt>
                <c:pt idx="332">
                  <c:v>1/12/2044</c:v>
                </c:pt>
                <c:pt idx="333">
                  <c:v>1/01/2045</c:v>
                </c:pt>
                <c:pt idx="334">
                  <c:v>1/02/2045</c:v>
                </c:pt>
                <c:pt idx="335">
                  <c:v>1/03/2045</c:v>
                </c:pt>
                <c:pt idx="336">
                  <c:v>1/04/2045</c:v>
                </c:pt>
                <c:pt idx="337">
                  <c:v>1/05/2045</c:v>
                </c:pt>
                <c:pt idx="338">
                  <c:v>1/06/2045</c:v>
                </c:pt>
                <c:pt idx="339">
                  <c:v>1/07/2045</c:v>
                </c:pt>
                <c:pt idx="340">
                  <c:v>1/08/2045</c:v>
                </c:pt>
                <c:pt idx="341">
                  <c:v>1/09/2045</c:v>
                </c:pt>
                <c:pt idx="342">
                  <c:v>1/10/2045</c:v>
                </c:pt>
                <c:pt idx="343">
                  <c:v>1/11/2045</c:v>
                </c:pt>
                <c:pt idx="344">
                  <c:v>1/12/2045</c:v>
                </c:pt>
                <c:pt idx="345">
                  <c:v>1/01/2046</c:v>
                </c:pt>
                <c:pt idx="346">
                  <c:v>1/02/2046</c:v>
                </c:pt>
                <c:pt idx="347">
                  <c:v>1/03/2046</c:v>
                </c:pt>
                <c:pt idx="348">
                  <c:v>1/04/2046</c:v>
                </c:pt>
                <c:pt idx="349">
                  <c:v>1/05/2046</c:v>
                </c:pt>
                <c:pt idx="350">
                  <c:v>1/06/2046</c:v>
                </c:pt>
                <c:pt idx="351">
                  <c:v>1/07/2046</c:v>
                </c:pt>
                <c:pt idx="352">
                  <c:v>1/08/2046</c:v>
                </c:pt>
                <c:pt idx="353">
                  <c:v>1/09/2046</c:v>
                </c:pt>
                <c:pt idx="354">
                  <c:v>1/10/2046</c:v>
                </c:pt>
                <c:pt idx="355">
                  <c:v>1/11/2046</c:v>
                </c:pt>
                <c:pt idx="356">
                  <c:v>1/12/2046</c:v>
                </c:pt>
                <c:pt idx="357">
                  <c:v>1/01/2047</c:v>
                </c:pt>
                <c:pt idx="358">
                  <c:v>1/02/2047</c:v>
                </c:pt>
                <c:pt idx="359">
                  <c:v>1/03/2047</c:v>
                </c:pt>
                <c:pt idx="360">
                  <c:v>1/04/2047</c:v>
                </c:pt>
                <c:pt idx="361">
                  <c:v>1/05/2047</c:v>
                </c:pt>
                <c:pt idx="362">
                  <c:v>1/06/2047</c:v>
                </c:pt>
                <c:pt idx="363">
                  <c:v>1/07/2047</c:v>
                </c:pt>
                <c:pt idx="364">
                  <c:v>1/08/2047</c:v>
                </c:pt>
                <c:pt idx="365">
                  <c:v>1/09/2047</c:v>
                </c:pt>
                <c:pt idx="366">
                  <c:v>1/10/2047</c:v>
                </c:pt>
                <c:pt idx="367">
                  <c:v>1/11/2047</c:v>
                </c:pt>
                <c:pt idx="368">
                  <c:v>1/12/2047</c:v>
                </c:pt>
                <c:pt idx="369">
                  <c:v>1/01/2048</c:v>
                </c:pt>
                <c:pt idx="370">
                  <c:v>1/02/2048</c:v>
                </c:pt>
                <c:pt idx="371">
                  <c:v>1/03/2048</c:v>
                </c:pt>
                <c:pt idx="372">
                  <c:v>1/04/2048</c:v>
                </c:pt>
                <c:pt idx="373">
                  <c:v>1/05/2048</c:v>
                </c:pt>
                <c:pt idx="374">
                  <c:v>1/06/2048</c:v>
                </c:pt>
                <c:pt idx="375">
                  <c:v>1/07/2048</c:v>
                </c:pt>
                <c:pt idx="376">
                  <c:v>1/08/2048</c:v>
                </c:pt>
                <c:pt idx="377">
                  <c:v>1/09/2048</c:v>
                </c:pt>
                <c:pt idx="378">
                  <c:v>1/10/2048</c:v>
                </c:pt>
                <c:pt idx="379">
                  <c:v>1/11/2048</c:v>
                </c:pt>
                <c:pt idx="380">
                  <c:v>1/12/2048</c:v>
                </c:pt>
                <c:pt idx="381">
                  <c:v>1/01/2049</c:v>
                </c:pt>
                <c:pt idx="382">
                  <c:v>1/02/2049</c:v>
                </c:pt>
                <c:pt idx="383">
                  <c:v>1/03/2049</c:v>
                </c:pt>
                <c:pt idx="384">
                  <c:v>1/04/2049</c:v>
                </c:pt>
                <c:pt idx="385">
                  <c:v>1/05/2049</c:v>
                </c:pt>
                <c:pt idx="386">
                  <c:v>1/06/2049</c:v>
                </c:pt>
                <c:pt idx="387">
                  <c:v>1/07/2049</c:v>
                </c:pt>
                <c:pt idx="388">
                  <c:v>1/08/2049</c:v>
                </c:pt>
                <c:pt idx="389">
                  <c:v>1/09/2049</c:v>
                </c:pt>
                <c:pt idx="390">
                  <c:v>1/10/2049</c:v>
                </c:pt>
                <c:pt idx="391">
                  <c:v>1/11/2049</c:v>
                </c:pt>
                <c:pt idx="392">
                  <c:v>1/12/2049</c:v>
                </c:pt>
                <c:pt idx="393">
                  <c:v>1/01/2050</c:v>
                </c:pt>
                <c:pt idx="394">
                  <c:v>1/02/2050</c:v>
                </c:pt>
                <c:pt idx="395">
                  <c:v>1/03/2050</c:v>
                </c:pt>
                <c:pt idx="396">
                  <c:v>1/04/2050</c:v>
                </c:pt>
                <c:pt idx="397">
                  <c:v>1/05/2050</c:v>
                </c:pt>
                <c:pt idx="398">
                  <c:v>1/06/2050</c:v>
                </c:pt>
                <c:pt idx="399">
                  <c:v>1/07/2050</c:v>
                </c:pt>
                <c:pt idx="400">
                  <c:v>1/08/2050</c:v>
                </c:pt>
                <c:pt idx="401">
                  <c:v>1/09/2050</c:v>
                </c:pt>
                <c:pt idx="402">
                  <c:v>1/10/2050</c:v>
                </c:pt>
                <c:pt idx="403">
                  <c:v>1/11/2050</c:v>
                </c:pt>
                <c:pt idx="404">
                  <c:v>1/12/2050</c:v>
                </c:pt>
                <c:pt idx="405">
                  <c:v>1/01/2051</c:v>
                </c:pt>
                <c:pt idx="406">
                  <c:v>1/02/2051</c:v>
                </c:pt>
                <c:pt idx="407">
                  <c:v>1/03/2051</c:v>
                </c:pt>
                <c:pt idx="408">
                  <c:v>1/04/2051</c:v>
                </c:pt>
                <c:pt idx="409">
                  <c:v>1/05/2051</c:v>
                </c:pt>
                <c:pt idx="410">
                  <c:v>1/06/2051</c:v>
                </c:pt>
                <c:pt idx="411">
                  <c:v>1/07/2051</c:v>
                </c:pt>
                <c:pt idx="412">
                  <c:v>1/08/2051</c:v>
                </c:pt>
                <c:pt idx="413">
                  <c:v>1/09/2051</c:v>
                </c:pt>
                <c:pt idx="414">
                  <c:v>1/10/2051</c:v>
                </c:pt>
                <c:pt idx="415">
                  <c:v>1/11/2051</c:v>
                </c:pt>
                <c:pt idx="416">
                  <c:v>1/12/2051</c:v>
                </c:pt>
                <c:pt idx="417">
                  <c:v>1/01/2052</c:v>
                </c:pt>
                <c:pt idx="418">
                  <c:v>1/02/2052</c:v>
                </c:pt>
                <c:pt idx="419">
                  <c:v>1/03/2052</c:v>
                </c:pt>
                <c:pt idx="420">
                  <c:v>1/04/2052</c:v>
                </c:pt>
                <c:pt idx="421">
                  <c:v>1/05/2052</c:v>
                </c:pt>
                <c:pt idx="422">
                  <c:v>1/06/2052</c:v>
                </c:pt>
                <c:pt idx="423">
                  <c:v>1/07/2052</c:v>
                </c:pt>
                <c:pt idx="424">
                  <c:v>1/08/2052</c:v>
                </c:pt>
                <c:pt idx="425">
                  <c:v>1/09/2052</c:v>
                </c:pt>
                <c:pt idx="426">
                  <c:v>1/10/2052</c:v>
                </c:pt>
                <c:pt idx="427">
                  <c:v>1/11/2052</c:v>
                </c:pt>
                <c:pt idx="428">
                  <c:v>1/12/2052</c:v>
                </c:pt>
                <c:pt idx="429">
                  <c:v>1/01/2053</c:v>
                </c:pt>
                <c:pt idx="430">
                  <c:v>1/02/2053</c:v>
                </c:pt>
                <c:pt idx="431">
                  <c:v>1/03/2053</c:v>
                </c:pt>
                <c:pt idx="432">
                  <c:v>1/04/2053</c:v>
                </c:pt>
                <c:pt idx="433">
                  <c:v>1/05/2053</c:v>
                </c:pt>
                <c:pt idx="434">
                  <c:v>1/06/2053</c:v>
                </c:pt>
                <c:pt idx="435">
                  <c:v>1/07/2053</c:v>
                </c:pt>
                <c:pt idx="436">
                  <c:v>1/08/2053</c:v>
                </c:pt>
                <c:pt idx="437">
                  <c:v>1/09/2053</c:v>
                </c:pt>
                <c:pt idx="438">
                  <c:v>1/10/2053</c:v>
                </c:pt>
                <c:pt idx="439">
                  <c:v>1/11/2053</c:v>
                </c:pt>
                <c:pt idx="440">
                  <c:v>1/12/2053</c:v>
                </c:pt>
                <c:pt idx="441">
                  <c:v>1/01/2054</c:v>
                </c:pt>
                <c:pt idx="442">
                  <c:v>1/02/2054</c:v>
                </c:pt>
                <c:pt idx="443">
                  <c:v>1/03/2054</c:v>
                </c:pt>
                <c:pt idx="444">
                  <c:v>1/04/2054</c:v>
                </c:pt>
                <c:pt idx="445">
                  <c:v>1/05/2054</c:v>
                </c:pt>
                <c:pt idx="446">
                  <c:v>1/06/2054</c:v>
                </c:pt>
                <c:pt idx="447">
                  <c:v>1/07/2054</c:v>
                </c:pt>
                <c:pt idx="448">
                  <c:v>1/08/2054</c:v>
                </c:pt>
                <c:pt idx="449">
                  <c:v>1/09/2054</c:v>
                </c:pt>
                <c:pt idx="450">
                  <c:v>1/10/2054</c:v>
                </c:pt>
                <c:pt idx="451">
                  <c:v>1/11/2054</c:v>
                </c:pt>
                <c:pt idx="452">
                  <c:v>1/12/2054</c:v>
                </c:pt>
                <c:pt idx="453">
                  <c:v>1/01/2055</c:v>
                </c:pt>
                <c:pt idx="454">
                  <c:v>1/02/2055</c:v>
                </c:pt>
                <c:pt idx="455">
                  <c:v>1/03/2055</c:v>
                </c:pt>
                <c:pt idx="456">
                  <c:v>1/04/2055</c:v>
                </c:pt>
                <c:pt idx="457">
                  <c:v>1/05/2055</c:v>
                </c:pt>
                <c:pt idx="458">
                  <c:v>1/06/2055</c:v>
                </c:pt>
                <c:pt idx="459">
                  <c:v>1/07/2055</c:v>
                </c:pt>
                <c:pt idx="460">
                  <c:v>1/08/2055</c:v>
                </c:pt>
                <c:pt idx="461">
                  <c:v>1/09/2055</c:v>
                </c:pt>
                <c:pt idx="462">
                  <c:v>1/10/2055</c:v>
                </c:pt>
                <c:pt idx="463">
                  <c:v>1/11/2055</c:v>
                </c:pt>
                <c:pt idx="464">
                  <c:v>1/12/2055</c:v>
                </c:pt>
                <c:pt idx="465">
                  <c:v>1/01/2056</c:v>
                </c:pt>
                <c:pt idx="466">
                  <c:v>1/02/2056</c:v>
                </c:pt>
                <c:pt idx="467">
                  <c:v>1/03/2056</c:v>
                </c:pt>
                <c:pt idx="468">
                  <c:v>1/04/2056</c:v>
                </c:pt>
                <c:pt idx="469">
                  <c:v>1/05/2056</c:v>
                </c:pt>
                <c:pt idx="470">
                  <c:v>1/06/2056</c:v>
                </c:pt>
                <c:pt idx="471">
                  <c:v>1/07/2056</c:v>
                </c:pt>
                <c:pt idx="472">
                  <c:v>1/08/2056</c:v>
                </c:pt>
                <c:pt idx="473">
                  <c:v>1/09/2056</c:v>
                </c:pt>
                <c:pt idx="474">
                  <c:v>1/10/2056</c:v>
                </c:pt>
                <c:pt idx="475">
                  <c:v>1/11/2056</c:v>
                </c:pt>
                <c:pt idx="476">
                  <c:v>1/12/2056</c:v>
                </c:pt>
                <c:pt idx="477">
                  <c:v>1/01/2057</c:v>
                </c:pt>
                <c:pt idx="478">
                  <c:v>1/02/2057</c:v>
                </c:pt>
                <c:pt idx="479">
                  <c:v>1/03/2057</c:v>
                </c:pt>
                <c:pt idx="480">
                  <c:v>1/04/2057</c:v>
                </c:pt>
                <c:pt idx="481">
                  <c:v>1/05/2057</c:v>
                </c:pt>
                <c:pt idx="482">
                  <c:v>1/06/2057</c:v>
                </c:pt>
                <c:pt idx="483">
                  <c:v>1/07/2057</c:v>
                </c:pt>
                <c:pt idx="484">
                  <c:v>1/08/2057</c:v>
                </c:pt>
                <c:pt idx="485">
                  <c:v>1/09/2057</c:v>
                </c:pt>
                <c:pt idx="486">
                  <c:v>1/10/2057</c:v>
                </c:pt>
                <c:pt idx="487">
                  <c:v>1/11/2057</c:v>
                </c:pt>
                <c:pt idx="488">
                  <c:v>1/12/2057</c:v>
                </c:pt>
                <c:pt idx="489">
                  <c:v>1/01/2058</c:v>
                </c:pt>
                <c:pt idx="490">
                  <c:v>1/02/2058</c:v>
                </c:pt>
                <c:pt idx="491">
                  <c:v>1/03/2058</c:v>
                </c:pt>
                <c:pt idx="492">
                  <c:v>1/04/2058</c:v>
                </c:pt>
                <c:pt idx="493">
                  <c:v>1/05/2058</c:v>
                </c:pt>
                <c:pt idx="494">
                  <c:v>1/06/2058</c:v>
                </c:pt>
                <c:pt idx="495">
                  <c:v>1/07/2058</c:v>
                </c:pt>
                <c:pt idx="496">
                  <c:v>1/08/2058</c:v>
                </c:pt>
                <c:pt idx="497">
                  <c:v>1/09/2058</c:v>
                </c:pt>
                <c:pt idx="498">
                  <c:v>1/10/2058</c:v>
                </c:pt>
                <c:pt idx="499">
                  <c:v>1/11/2058</c:v>
                </c:pt>
                <c:pt idx="500">
                  <c:v>1/12/2058</c:v>
                </c:pt>
                <c:pt idx="501">
                  <c:v>1/01/2059</c:v>
                </c:pt>
                <c:pt idx="502">
                  <c:v>1/02/2059</c:v>
                </c:pt>
                <c:pt idx="503">
                  <c:v>1/03/2059</c:v>
                </c:pt>
                <c:pt idx="504">
                  <c:v>1/04/2059</c:v>
                </c:pt>
                <c:pt idx="505">
                  <c:v>1/05/2059</c:v>
                </c:pt>
                <c:pt idx="506">
                  <c:v>1/06/2059</c:v>
                </c:pt>
                <c:pt idx="507">
                  <c:v>1/07/2059</c:v>
                </c:pt>
                <c:pt idx="508">
                  <c:v>1/08/2059</c:v>
                </c:pt>
                <c:pt idx="509">
                  <c:v>1/09/2059</c:v>
                </c:pt>
                <c:pt idx="510">
                  <c:v>1/10/2059</c:v>
                </c:pt>
                <c:pt idx="511">
                  <c:v>1/11/2059</c:v>
                </c:pt>
                <c:pt idx="512">
                  <c:v>1/12/2059</c:v>
                </c:pt>
                <c:pt idx="513">
                  <c:v>1/01/2060</c:v>
                </c:pt>
                <c:pt idx="514">
                  <c:v>1/02/2060</c:v>
                </c:pt>
                <c:pt idx="515">
                  <c:v>1/03/2060</c:v>
                </c:pt>
                <c:pt idx="516">
                  <c:v>1/04/2060</c:v>
                </c:pt>
                <c:pt idx="517">
                  <c:v>1/05/2060</c:v>
                </c:pt>
                <c:pt idx="518">
                  <c:v>1/06/2060</c:v>
                </c:pt>
                <c:pt idx="519">
                  <c:v>1/07/2060</c:v>
                </c:pt>
                <c:pt idx="520">
                  <c:v>1/08/2060</c:v>
                </c:pt>
                <c:pt idx="521">
                  <c:v>1/09/2060</c:v>
                </c:pt>
                <c:pt idx="522">
                  <c:v>1/10/2060</c:v>
                </c:pt>
                <c:pt idx="523">
                  <c:v>1/11/2060</c:v>
                </c:pt>
                <c:pt idx="524">
                  <c:v>1/12/2060</c:v>
                </c:pt>
                <c:pt idx="525">
                  <c:v>1/01/2061</c:v>
                </c:pt>
                <c:pt idx="526">
                  <c:v>1/02/2061</c:v>
                </c:pt>
                <c:pt idx="527">
                  <c:v>1/03/2061</c:v>
                </c:pt>
                <c:pt idx="528">
                  <c:v>1/04/2061</c:v>
                </c:pt>
                <c:pt idx="529">
                  <c:v>1/05/2061</c:v>
                </c:pt>
                <c:pt idx="530">
                  <c:v>1/06/2061</c:v>
                </c:pt>
                <c:pt idx="531">
                  <c:v>1/07/2061</c:v>
                </c:pt>
                <c:pt idx="532">
                  <c:v>1/08/2061</c:v>
                </c:pt>
                <c:pt idx="533">
                  <c:v>1/09/2061</c:v>
                </c:pt>
                <c:pt idx="534">
                  <c:v>1/10/2061</c:v>
                </c:pt>
                <c:pt idx="535">
                  <c:v>1/11/2061</c:v>
                </c:pt>
                <c:pt idx="536">
                  <c:v>1/12/2061</c:v>
                </c:pt>
                <c:pt idx="537">
                  <c:v>1/01/2062</c:v>
                </c:pt>
                <c:pt idx="538">
                  <c:v>1/02/2062</c:v>
                </c:pt>
                <c:pt idx="539">
                  <c:v>1/03/2062</c:v>
                </c:pt>
                <c:pt idx="540">
                  <c:v>1/04/2062</c:v>
                </c:pt>
                <c:pt idx="541">
                  <c:v>1/05/2062</c:v>
                </c:pt>
                <c:pt idx="542">
                  <c:v>1/06/2062</c:v>
                </c:pt>
                <c:pt idx="543">
                  <c:v>1/07/2062</c:v>
                </c:pt>
                <c:pt idx="544">
                  <c:v>1/08/2062</c:v>
                </c:pt>
                <c:pt idx="545">
                  <c:v>1/09/2062</c:v>
                </c:pt>
                <c:pt idx="546">
                  <c:v>1/10/2062</c:v>
                </c:pt>
                <c:pt idx="547">
                  <c:v>1/11/2062</c:v>
                </c:pt>
                <c:pt idx="548">
                  <c:v>1/12/2062</c:v>
                </c:pt>
                <c:pt idx="549">
                  <c:v>1/01/2063</c:v>
                </c:pt>
                <c:pt idx="550">
                  <c:v>1/02/2063</c:v>
                </c:pt>
                <c:pt idx="551">
                  <c:v>1/03/2063</c:v>
                </c:pt>
                <c:pt idx="552">
                  <c:v>1/04/2063</c:v>
                </c:pt>
                <c:pt idx="553">
                  <c:v>1/05/2063</c:v>
                </c:pt>
                <c:pt idx="554">
                  <c:v>1/06/2063</c:v>
                </c:pt>
                <c:pt idx="555">
                  <c:v>1/07/2063</c:v>
                </c:pt>
                <c:pt idx="556">
                  <c:v>1/08/2063</c:v>
                </c:pt>
                <c:pt idx="557">
                  <c:v>1/09/2063</c:v>
                </c:pt>
                <c:pt idx="558">
                  <c:v>1/10/2063</c:v>
                </c:pt>
                <c:pt idx="559">
                  <c:v>1/11/2063</c:v>
                </c:pt>
                <c:pt idx="560">
                  <c:v>1/12/2063</c:v>
                </c:pt>
                <c:pt idx="561">
                  <c:v>1/01/2064</c:v>
                </c:pt>
                <c:pt idx="562">
                  <c:v>1/02/2064</c:v>
                </c:pt>
              </c:strCache>
            </c:strRef>
          </c:cat>
          <c:val>
            <c:numRef>
              <c:f>_Hidden29!$F$2:$F$564</c:f>
              <c:numCache>
                <c:ptCount val="563"/>
                <c:pt idx="0">
                  <c:v>1000000000</c:v>
                </c:pt>
                <c:pt idx="1">
                  <c:v>1000000000</c:v>
                </c:pt>
                <c:pt idx="2">
                  <c:v>1000000000</c:v>
                </c:pt>
                <c:pt idx="3">
                  <c:v>1000000000</c:v>
                </c:pt>
                <c:pt idx="4">
                  <c:v>1000000000</c:v>
                </c:pt>
                <c:pt idx="5">
                  <c:v>1000000000</c:v>
                </c:pt>
                <c:pt idx="6">
                  <c:v>1000000000</c:v>
                </c:pt>
                <c:pt idx="7">
                  <c:v>1000000000</c:v>
                </c:pt>
                <c:pt idx="8">
                  <c:v>1000000000</c:v>
                </c:pt>
                <c:pt idx="9">
                  <c:v>1000000000</c:v>
                </c:pt>
                <c:pt idx="10">
                  <c:v>1000000000</c:v>
                </c:pt>
                <c:pt idx="11">
                  <c:v>1000000000</c:v>
                </c:pt>
                <c:pt idx="12">
                  <c:v>1000000000</c:v>
                </c:pt>
                <c:pt idx="13">
                  <c:v>1000000000</c:v>
                </c:pt>
                <c:pt idx="14">
                  <c:v>1000000000</c:v>
                </c:pt>
                <c:pt idx="15">
                  <c:v>1000000000</c:v>
                </c:pt>
                <c:pt idx="16">
                  <c:v>1000000000</c:v>
                </c:pt>
                <c:pt idx="17">
                  <c:v>1000000000</c:v>
                </c:pt>
                <c:pt idx="18">
                  <c:v>1000000000</c:v>
                </c:pt>
                <c:pt idx="19">
                  <c:v>1000000000</c:v>
                </c:pt>
                <c:pt idx="20">
                  <c:v>1000000000</c:v>
                </c:pt>
                <c:pt idx="21">
                  <c:v>1000000000</c:v>
                </c:pt>
                <c:pt idx="22">
                  <c:v>1000000000</c:v>
                </c:pt>
                <c:pt idx="23">
                  <c:v>1000000000</c:v>
                </c:pt>
                <c:pt idx="24">
                  <c:v>1000000000</c:v>
                </c:pt>
                <c:pt idx="25">
                  <c:v>1000000000</c:v>
                </c:pt>
                <c:pt idx="26">
                  <c:v>1000000000</c:v>
                </c:pt>
                <c:pt idx="27">
                  <c:v>1000000000</c:v>
                </c:pt>
                <c:pt idx="28">
                  <c:v>1000000000</c:v>
                </c:pt>
                <c:pt idx="29">
                  <c:v>1000000000</c:v>
                </c:pt>
                <c:pt idx="30">
                  <c:v>1000000000</c:v>
                </c:pt>
                <c:pt idx="31">
                  <c:v>1000000000</c:v>
                </c:pt>
                <c:pt idx="32">
                  <c:v>1000000000</c:v>
                </c:pt>
                <c:pt idx="33">
                  <c:v>1000000000</c:v>
                </c:pt>
                <c:pt idx="34">
                  <c:v>1000000000</c:v>
                </c:pt>
                <c:pt idx="35">
                  <c:v>1000000000</c:v>
                </c:pt>
                <c:pt idx="36">
                  <c:v>1000000000</c:v>
                </c:pt>
                <c:pt idx="37">
                  <c:v>1000000000</c:v>
                </c:pt>
                <c:pt idx="38">
                  <c:v>1000000000</c:v>
                </c:pt>
                <c:pt idx="39">
                  <c:v>1000000000</c:v>
                </c:pt>
                <c:pt idx="40">
                  <c:v>1000000000</c:v>
                </c:pt>
                <c:pt idx="41">
                  <c:v>1000000000</c:v>
                </c:pt>
                <c:pt idx="42">
                  <c:v>1000000000</c:v>
                </c:pt>
                <c:pt idx="43">
                  <c:v>1000000000</c:v>
                </c:pt>
                <c:pt idx="44">
                  <c:v>1000000000</c:v>
                </c:pt>
                <c:pt idx="45">
                  <c:v>1000000000</c:v>
                </c:pt>
                <c:pt idx="46">
                  <c:v>1000000000</c:v>
                </c:pt>
                <c:pt idx="47">
                  <c:v>1000000000</c:v>
                </c:pt>
                <c:pt idx="48">
                  <c:v>1000000000</c:v>
                </c:pt>
                <c:pt idx="49">
                  <c:v>1000000000</c:v>
                </c:pt>
                <c:pt idx="50">
                  <c:v>1000000000</c:v>
                </c:pt>
                <c:pt idx="51">
                  <c:v>1000000000</c:v>
                </c:pt>
                <c:pt idx="52">
                  <c:v>1000000000</c:v>
                </c:pt>
                <c:pt idx="53">
                  <c:v>1000000000</c:v>
                </c:pt>
                <c:pt idx="54">
                  <c:v>1000000000</c:v>
                </c:pt>
                <c:pt idx="55">
                  <c:v>1000000000</c:v>
                </c:pt>
                <c:pt idx="56">
                  <c:v>1000000000</c:v>
                </c:pt>
                <c:pt idx="57">
                  <c:v>1000000000</c:v>
                </c:pt>
                <c:pt idx="58">
                  <c:v>1000000000</c:v>
                </c:pt>
                <c:pt idx="59">
                  <c:v>1000000000</c:v>
                </c:pt>
                <c:pt idx="60">
                  <c:v>1000000000</c:v>
                </c:pt>
                <c:pt idx="61">
                  <c:v>1000000000</c:v>
                </c:pt>
                <c:pt idx="62">
                  <c:v>1000000000</c:v>
                </c:pt>
                <c:pt idx="63">
                  <c:v>1000000000</c:v>
                </c:pt>
                <c:pt idx="64">
                  <c:v>1000000000</c:v>
                </c:pt>
                <c:pt idx="65">
                  <c:v>1000000000</c:v>
                </c:pt>
                <c:pt idx="66">
                  <c:v>1000000000</c:v>
                </c:pt>
                <c:pt idx="67">
                  <c:v>1000000000</c:v>
                </c:pt>
                <c:pt idx="68">
                  <c:v>1000000000</c:v>
                </c:pt>
                <c:pt idx="69">
                  <c:v>1000000000</c:v>
                </c:pt>
                <c:pt idx="70">
                  <c:v>1000000000</c:v>
                </c:pt>
                <c:pt idx="71">
                  <c:v>1000000000</c:v>
                </c:pt>
                <c:pt idx="72">
                  <c:v>1000000000</c:v>
                </c:pt>
                <c:pt idx="73">
                  <c:v>1000000000</c:v>
                </c:pt>
                <c:pt idx="74">
                  <c:v>1000000000</c:v>
                </c:pt>
                <c:pt idx="75">
                  <c:v>1000000000</c:v>
                </c:pt>
                <c:pt idx="76">
                  <c:v>1000000000</c:v>
                </c:pt>
                <c:pt idx="77">
                  <c:v>1000000000</c:v>
                </c:pt>
                <c:pt idx="78">
                  <c:v>500000000</c:v>
                </c:pt>
                <c:pt idx="79">
                  <c:v>500000000</c:v>
                </c:pt>
                <c:pt idx="80">
                  <c:v>500000000</c:v>
                </c:pt>
                <c:pt idx="81">
                  <c:v>500000000</c:v>
                </c:pt>
                <c:pt idx="82">
                  <c:v>500000000</c:v>
                </c:pt>
                <c:pt idx="83">
                  <c:v>500000000</c:v>
                </c:pt>
                <c:pt idx="84">
                  <c:v>500000000</c:v>
                </c:pt>
                <c:pt idx="85">
                  <c:v>500000000</c:v>
                </c:pt>
                <c:pt idx="86">
                  <c:v>500000000</c:v>
                </c:pt>
                <c:pt idx="87">
                  <c:v>500000000</c:v>
                </c:pt>
                <c:pt idx="88">
                  <c:v>500000000</c:v>
                </c:pt>
                <c:pt idx="89">
                  <c:v>0</c:v>
                </c:pt>
              </c:numCache>
            </c:numRef>
          </c:val>
          <c:smooth val="0"/>
        </c:ser>
        <c:axId val="59970818"/>
        <c:axId val="2866451"/>
      </c:lineChart>
      <c:catAx>
        <c:axId val="59970818"/>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866451"/>
        <c:crosses val="autoZero"/>
        <c:auto val="1"/>
        <c:lblOffset val="100"/>
        <c:tickLblSkip val="1"/>
        <c:noMultiLvlLbl val="0"/>
      </c:catAx>
      <c:valAx>
        <c:axId val="286645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970818"/>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_Hidden11!$A$2:$A$16</c:f>
              <c:strCache>
                <c:ptCount val="15"/>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&gt;17 and &lt;=18</c:v>
                </c:pt>
              </c:strCache>
            </c:strRef>
          </c:cat>
          <c:val>
            <c:numRef>
              <c:f>_Hidden11!$B$2:$B$16</c:f>
              <c:numCache>
                <c:ptCount val="15"/>
                <c:pt idx="0">
                  <c:v>0.05656189853130356</c:v>
                </c:pt>
                <c:pt idx="1">
                  <c:v>0.7136558743476078</c:v>
                </c:pt>
                <c:pt idx="2">
                  <c:v>0.18958180420524548</c:v>
                </c:pt>
                <c:pt idx="3">
                  <c:v>0.013616843674826204</c:v>
                </c:pt>
                <c:pt idx="4">
                  <c:v>0.002759513084301848</c:v>
                </c:pt>
                <c:pt idx="5">
                  <c:v>0.0025260984725017422</c:v>
                </c:pt>
                <c:pt idx="6">
                  <c:v>0.006924586928868359</c:v>
                </c:pt>
                <c:pt idx="7">
                  <c:v>0.007368567235839251</c:v>
                </c:pt>
                <c:pt idx="8">
                  <c:v>0.0010242553874024445</c:v>
                </c:pt>
                <c:pt idx="9">
                  <c:v>0.0007808242216784201</c:v>
                </c:pt>
                <c:pt idx="10">
                  <c:v>0.0007430235865294132</c:v>
                </c:pt>
                <c:pt idx="11">
                  <c:v>0.00253305916060728</c:v>
                </c:pt>
                <c:pt idx="12">
                  <c:v>0.0016439589166205222</c:v>
                </c:pt>
                <c:pt idx="13">
                  <c:v>0.0002728779096132496</c:v>
                </c:pt>
                <c:pt idx="14">
                  <c:v>6.814337054720002E-06</c:v>
                </c:pt>
              </c:numCache>
            </c:numRef>
          </c:val>
        </c:ser>
        <c:gapWidth val="80"/>
        <c:axId val="44704970"/>
        <c:axId val="66800411"/>
      </c:barChart>
      <c:catAx>
        <c:axId val="4470497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6800411"/>
        <c:crosses val="autoZero"/>
        <c:auto val="1"/>
        <c:lblOffset val="100"/>
        <c:tickLblSkip val="1"/>
        <c:noMultiLvlLbl val="0"/>
      </c:catAx>
      <c:valAx>
        <c:axId val="6680041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70497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strCache>
            </c:strRef>
          </c:cat>
          <c:val>
            <c:numRef>
              <c:f>_Hidden12!$B$2:$B$31</c:f>
              <c:numCache>
                <c:ptCount val="30"/>
                <c:pt idx="0">
                  <c:v>0</c:v>
                </c:pt>
                <c:pt idx="1">
                  <c:v>0.0002692425914189614</c:v>
                </c:pt>
                <c:pt idx="2">
                  <c:v>0.00150297925996359</c:v>
                </c:pt>
                <c:pt idx="3">
                  <c:v>0.002362808223795583</c:v>
                </c:pt>
                <c:pt idx="4">
                  <c:v>0.007502516684669274</c:v>
                </c:pt>
                <c:pt idx="5">
                  <c:v>0.004754329608324267</c:v>
                </c:pt>
                <c:pt idx="6">
                  <c:v>0.006914557720809587</c:v>
                </c:pt>
                <c:pt idx="7">
                  <c:v>0.013769616472437043</c:v>
                </c:pt>
                <c:pt idx="8">
                  <c:v>0.05250014918249714</c:v>
                </c:pt>
                <c:pt idx="9">
                  <c:v>0.12419457068159093</c:v>
                </c:pt>
                <c:pt idx="10">
                  <c:v>0.019509089818577657</c:v>
                </c:pt>
                <c:pt idx="11">
                  <c:v>0.03482353674273409</c:v>
                </c:pt>
                <c:pt idx="12">
                  <c:v>0.06551430892396228</c:v>
                </c:pt>
                <c:pt idx="13">
                  <c:v>0.027563621876399234</c:v>
                </c:pt>
                <c:pt idx="14">
                  <c:v>0.09463926555789584</c:v>
                </c:pt>
                <c:pt idx="15">
                  <c:v>0.015129249945724068</c:v>
                </c:pt>
                <c:pt idx="16">
                  <c:v>0.02319473366310991</c:v>
                </c:pt>
                <c:pt idx="17">
                  <c:v>0.059249018736918624</c:v>
                </c:pt>
                <c:pt idx="18">
                  <c:v>0.041624314583622035</c:v>
                </c:pt>
                <c:pt idx="19">
                  <c:v>0.13866880344255555</c:v>
                </c:pt>
                <c:pt idx="20">
                  <c:v>0.011770118267762166</c:v>
                </c:pt>
                <c:pt idx="21">
                  <c:v>0.01134498537694893</c:v>
                </c:pt>
                <c:pt idx="22">
                  <c:v>0.02206549187519374</c:v>
                </c:pt>
                <c:pt idx="23">
                  <c:v>0.05852200383468502</c:v>
                </c:pt>
                <c:pt idx="24">
                  <c:v>0.14641218896811078</c:v>
                </c:pt>
                <c:pt idx="25">
                  <c:v>0.010264422708220611</c:v>
                </c:pt>
                <c:pt idx="26">
                  <c:v>0.00044437668678434404</c:v>
                </c:pt>
                <c:pt idx="27">
                  <c:v>0.0004995240082279668</c:v>
                </c:pt>
                <c:pt idx="28">
                  <c:v>0.0017648367407713489</c:v>
                </c:pt>
                <c:pt idx="29">
                  <c:v>0.0032253378162893018</c:v>
                </c:pt>
              </c:numCache>
            </c:numRef>
          </c:val>
        </c:ser>
        <c:gapWidth val="80"/>
        <c:axId val="64332788"/>
        <c:axId val="42124181"/>
      </c:barChart>
      <c:catAx>
        <c:axId val="6433278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2124181"/>
        <c:crosses val="autoZero"/>
        <c:auto val="1"/>
        <c:lblOffset val="100"/>
        <c:tickLblSkip val="1"/>
        <c:noMultiLvlLbl val="0"/>
      </c:catAx>
      <c:valAx>
        <c:axId val="4212418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33278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_Hidden13!$A$2:$A$31</c:f>
              <c:strCache>
                <c:ptCount val="30"/>
                <c:pt idx="0">
                  <c:v>&gt;1 and &lt;=2</c:v>
                </c:pt>
                <c:pt idx="1">
                  <c:v>&gt;2 and &lt;=3</c:v>
                </c:pt>
                <c:pt idx="2">
                  <c:v>&gt;3 and &lt;=4</c:v>
                </c:pt>
                <c:pt idx="3">
                  <c:v>&gt;4 and &lt;=5</c:v>
                </c:pt>
                <c:pt idx="4">
                  <c:v>&gt;5 and &lt;=6</c:v>
                </c:pt>
                <c:pt idx="5">
                  <c:v>&gt;6 and &lt;=7</c:v>
                </c:pt>
                <c:pt idx="6">
                  <c:v>&gt;7 and &lt;=8</c:v>
                </c:pt>
                <c:pt idx="7">
                  <c:v>&gt;8 and &lt;=9</c:v>
                </c:pt>
                <c:pt idx="8">
                  <c:v>&gt;9 and &lt;=10</c:v>
                </c:pt>
                <c:pt idx="9">
                  <c:v>&gt;10 and &lt;=11</c:v>
                </c:pt>
                <c:pt idx="10">
                  <c:v>&gt;11 and &lt;=12</c:v>
                </c:pt>
                <c:pt idx="11">
                  <c:v>&gt;12 and &lt;=13</c:v>
                </c:pt>
                <c:pt idx="12">
                  <c:v>&gt;13 and &lt;=14</c:v>
                </c:pt>
                <c:pt idx="13">
                  <c:v>&gt;14 and &lt;=15</c:v>
                </c:pt>
                <c:pt idx="14">
                  <c:v>&gt;15 and &lt;=16</c:v>
                </c:pt>
                <c:pt idx="15">
                  <c:v>&gt;16 and &lt;=17</c:v>
                </c:pt>
                <c:pt idx="16">
                  <c:v>&gt;17 and &lt;=18</c:v>
                </c:pt>
                <c:pt idx="17">
                  <c:v>&gt;18 and &lt;=19</c:v>
                </c:pt>
                <c:pt idx="18">
                  <c:v>&gt;19 and &lt;=20</c:v>
                </c:pt>
                <c:pt idx="19">
                  <c:v>&gt;20 and &lt;=21</c:v>
                </c:pt>
                <c:pt idx="20">
                  <c:v>&gt;21 and &lt;=22</c:v>
                </c:pt>
                <c:pt idx="21">
                  <c:v>&gt;22 and &lt;=23</c:v>
                </c:pt>
                <c:pt idx="22">
                  <c:v>&gt;23 and &lt;=24</c:v>
                </c:pt>
                <c:pt idx="23">
                  <c:v>&gt;24 and &lt;=25</c:v>
                </c:pt>
                <c:pt idx="24">
                  <c:v>&gt;25 and &lt;=26</c:v>
                </c:pt>
                <c:pt idx="25">
                  <c:v>&gt;26 and &lt;=27</c:v>
                </c:pt>
                <c:pt idx="26">
                  <c:v>&gt;27 and &lt;=28</c:v>
                </c:pt>
                <c:pt idx="27">
                  <c:v>&gt;28 and &lt;=29</c:v>
                </c:pt>
                <c:pt idx="28">
                  <c:v>&gt;29 and &lt;=30</c:v>
                </c:pt>
                <c:pt idx="29">
                  <c:v>&gt;30 and &lt;=31</c:v>
                </c:pt>
              </c:strCache>
            </c:strRef>
          </c:cat>
          <c:val>
            <c:numRef>
              <c:f>_Hidden13!$B$2:$B$31</c:f>
              <c:numCache>
                <c:ptCount val="30"/>
                <c:pt idx="0">
                  <c:v>0.0002461818387768594</c:v>
                </c:pt>
                <c:pt idx="1">
                  <c:v>0.0005907421081803975</c:v>
                </c:pt>
                <c:pt idx="2">
                  <c:v>0.0008627622784785051</c:v>
                </c:pt>
                <c:pt idx="3">
                  <c:v>0.00721980917984401</c:v>
                </c:pt>
                <c:pt idx="4">
                  <c:v>0.0036659021681712156</c:v>
                </c:pt>
                <c:pt idx="5">
                  <c:v>0.004001793277796737</c:v>
                </c:pt>
                <c:pt idx="6">
                  <c:v>0.009197422983433401</c:v>
                </c:pt>
                <c:pt idx="7">
                  <c:v>0.011649319251452775</c:v>
                </c:pt>
                <c:pt idx="8">
                  <c:v>0.13634465339260082</c:v>
                </c:pt>
                <c:pt idx="9">
                  <c:v>0.04586670101603909</c:v>
                </c:pt>
                <c:pt idx="10">
                  <c:v>0.021450471646476264</c:v>
                </c:pt>
                <c:pt idx="11">
                  <c:v>0.08282012994962508</c:v>
                </c:pt>
                <c:pt idx="12">
                  <c:v>0.0060796786835263785</c:v>
                </c:pt>
                <c:pt idx="13">
                  <c:v>0.12155814957552322</c:v>
                </c:pt>
                <c:pt idx="14">
                  <c:v>0.0035562835815394285</c:v>
                </c:pt>
                <c:pt idx="15">
                  <c:v>0.012961334316298034</c:v>
                </c:pt>
                <c:pt idx="16">
                  <c:v>0.0693483532392963</c:v>
                </c:pt>
                <c:pt idx="17">
                  <c:v>0.009364919814303067</c:v>
                </c:pt>
                <c:pt idx="18">
                  <c:v>0.18422801178361053</c:v>
                </c:pt>
                <c:pt idx="19">
                  <c:v>0.0042308825012314895</c:v>
                </c:pt>
                <c:pt idx="20">
                  <c:v>0.007448854927446186</c:v>
                </c:pt>
                <c:pt idx="21">
                  <c:v>0.015839315076472293</c:v>
                </c:pt>
                <c:pt idx="22">
                  <c:v>0.019705234481258875</c:v>
                </c:pt>
                <c:pt idx="23">
                  <c:v>0.20786531734031144</c:v>
                </c:pt>
                <c:pt idx="24">
                  <c:v>0.0037825877807379582</c:v>
                </c:pt>
                <c:pt idx="25">
                  <c:v>0.00030095869797735846</c:v>
                </c:pt>
                <c:pt idx="26">
                  <c:v>0.0006990545622110201</c:v>
                </c:pt>
                <c:pt idx="27">
                  <c:v>0.0007655243026818674</c:v>
                </c:pt>
                <c:pt idx="28">
                  <c:v>0.008324577447467656</c:v>
                </c:pt>
                <c:pt idx="29">
                  <c:v>2.5072797231979617E-05</c:v>
                </c:pt>
              </c:numCache>
            </c:numRef>
          </c:val>
        </c:ser>
        <c:gapWidth val="80"/>
        <c:axId val="43573310"/>
        <c:axId val="56615471"/>
      </c:barChart>
      <c:catAx>
        <c:axId val="4357331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6615471"/>
        <c:crosses val="autoZero"/>
        <c:auto val="1"/>
        <c:lblOffset val="100"/>
        <c:tickLblSkip val="1"/>
        <c:noMultiLvlLbl val="0"/>
      </c:catAx>
      <c:valAx>
        <c:axId val="5661547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57331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_Hidden14!$A$2:$A$16</c:f>
              <c:numCache>
                <c:ptCount val="15"/>
                <c:pt idx="0">
                  <c:v>1999</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_Hidden14!$B$2:$B$16</c:f>
              <c:numCache>
                <c:ptCount val="15"/>
                <c:pt idx="0">
                  <c:v>6.814337054719987E-06</c:v>
                </c:pt>
                <c:pt idx="1">
                  <c:v>0.000210637644664339</c:v>
                </c:pt>
                <c:pt idx="2">
                  <c:v>0.00119649367726553</c:v>
                </c:pt>
                <c:pt idx="3">
                  <c:v>0.002508412011912813</c:v>
                </c:pt>
                <c:pt idx="4">
                  <c:v>0.0011012810615077474</c:v>
                </c:pt>
                <c:pt idx="5">
                  <c:v>0.0006779171711880664</c:v>
                </c:pt>
                <c:pt idx="6">
                  <c:v>0.0009586276558865318</c:v>
                </c:pt>
                <c:pt idx="7">
                  <c:v>0.0038042244565146023</c:v>
                </c:pt>
                <c:pt idx="8">
                  <c:v>0.008652840320650204</c:v>
                </c:pt>
                <c:pt idx="9">
                  <c:v>0.004282445782334286</c:v>
                </c:pt>
                <c:pt idx="10">
                  <c:v>0.0018456846843523487</c:v>
                </c:pt>
                <c:pt idx="11">
                  <c:v>0.011940065104091239</c:v>
                </c:pt>
                <c:pt idx="12">
                  <c:v>0.1030274339635988</c:v>
                </c:pt>
                <c:pt idx="13">
                  <c:v>0.7680017787150046</c:v>
                </c:pt>
                <c:pt idx="14">
                  <c:v>0.09178534341397403</c:v>
                </c:pt>
              </c:numCache>
            </c:numRef>
          </c:val>
        </c:ser>
        <c:gapWidth val="80"/>
        <c:axId val="39777192"/>
        <c:axId val="22450409"/>
      </c:barChart>
      <c:catAx>
        <c:axId val="39777192"/>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2450409"/>
        <c:crosses val="autoZero"/>
        <c:auto val="1"/>
        <c:lblOffset val="100"/>
        <c:tickLblSkip val="1"/>
        <c:noMultiLvlLbl val="0"/>
      </c:catAx>
      <c:valAx>
        <c:axId val="2245040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77719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975"/>
          <c:y val="0.00925"/>
        </c:manualLayout>
      </c:layout>
      <c:spPr>
        <a:noFill/>
        <a:ln w="3175">
          <a:solidFill>
            <a:srgbClr val="000000"/>
          </a:solidFill>
        </a:ln>
      </c:spPr>
    </c:title>
    <c:plotArea>
      <c:layout>
        <c:manualLayout>
          <c:xMode val="edge"/>
          <c:yMode val="edge"/>
          <c:x val="0.015"/>
          <c:y val="0.128"/>
          <c:w val="0.97025"/>
          <c:h val="0.84875"/>
        </c:manualLayout>
      </c:layout>
      <c:barChart>
        <c:barDir val="col"/>
        <c:grouping val="clustered"/>
        <c:varyColors val="0"/>
        <c:ser>
          <c:idx val="0"/>
          <c:order val="0"/>
          <c:tx>
            <c:strRef>
              <c:f>_Hidden15!$B$1:$B$1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_Hidden15!$B$2:$B$6</c:f>
              <c:numCache>
                <c:ptCount val="5"/>
                <c:pt idx="0">
                  <c:v>0.19079310554600196</c:v>
                </c:pt>
                <c:pt idx="1">
                  <c:v>0.37085254145508956</c:v>
                </c:pt>
                <c:pt idx="2">
                  <c:v>0.26962948370752254</c:v>
                </c:pt>
                <c:pt idx="3">
                  <c:v>0.07851131904331955</c:v>
                </c:pt>
                <c:pt idx="4">
                  <c:v>0.09021355024806632</c:v>
                </c:pt>
              </c:numCache>
            </c:numRef>
          </c:val>
        </c:ser>
        <c:ser>
          <c:idx val="1"/>
          <c:order val="1"/>
          <c:tx>
            <c:strRef>
              <c:f>_Hidden15!$C$1:$C$1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_Hidden15!$C$2:$C$6</c:f>
              <c:numCache>
                <c:ptCount val="5"/>
                <c:pt idx="0">
                  <c:v>0.457701081027472</c:v>
                </c:pt>
                <c:pt idx="1">
                  <c:v>0.3412674799166915</c:v>
                </c:pt>
                <c:pt idx="2">
                  <c:v>0.14985619359317665</c:v>
                </c:pt>
                <c:pt idx="3">
                  <c:v>0.03064564117822077</c:v>
                </c:pt>
                <c:pt idx="4">
                  <c:v>0.020529604284439156</c:v>
                </c:pt>
              </c:numCache>
            </c:numRef>
          </c:val>
        </c:ser>
        <c:axId val="727090"/>
        <c:axId val="6543811"/>
      </c:barChart>
      <c:catAx>
        <c:axId val="72709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543811"/>
        <c:crosses val="autoZero"/>
        <c:auto val="1"/>
        <c:lblOffset val="100"/>
        <c:tickLblSkip val="1"/>
        <c:noMultiLvlLbl val="0"/>
      </c:catAx>
      <c:valAx>
        <c:axId val="654381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27090"/>
        <c:crossesAt val="1"/>
        <c:crossBetween val="between"/>
        <c:dispUnits/>
      </c:valAx>
      <c:spPr>
        <a:noFill/>
        <a:ln>
          <a:noFill/>
        </a:ln>
      </c:spPr>
    </c:plotArea>
    <c:legend>
      <c:legendPos val="r"/>
      <c:layout>
        <c:manualLayout>
          <c:xMode val="edge"/>
          <c:yMode val="edge"/>
          <c:x val="0.72675"/>
          <c:y val="0.10925"/>
          <c:w val="0.2732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_Hidden16!$B$1:$B$1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strCache>
            </c:strRef>
          </c:cat>
          <c:val>
            <c:numRef>
              <c:f>_Hidden16!$B$2:$B$15</c:f>
              <c:numCache>
                <c:ptCount val="14"/>
                <c:pt idx="0">
                  <c:v>0.0014744767092114133</c:v>
                </c:pt>
                <c:pt idx="1">
                  <c:v>0.00514711496388312</c:v>
                </c:pt>
                <c:pt idx="2">
                  <c:v>0.028680954198945296</c:v>
                </c:pt>
                <c:pt idx="3">
                  <c:v>0.539758492731039</c:v>
                </c:pt>
                <c:pt idx="4">
                  <c:v>0.22949338024318053</c:v>
                </c:pt>
                <c:pt idx="5">
                  <c:v>0.14747501357145518</c:v>
                </c:pt>
                <c:pt idx="6">
                  <c:v>0.03379531172425771</c:v>
                </c:pt>
                <c:pt idx="7">
                  <c:v>0.00994945698270386</c:v>
                </c:pt>
                <c:pt idx="8">
                  <c:v>0.0030468457385653728</c:v>
                </c:pt>
                <c:pt idx="9">
                  <c:v>0.0007976383866103782</c:v>
                </c:pt>
                <c:pt idx="10">
                  <c:v>0.00032409111032366853</c:v>
                </c:pt>
                <c:pt idx="11">
                  <c:v>4.914307193267475E-05</c:v>
                </c:pt>
                <c:pt idx="12">
                  <c:v>7.060702582790469E-06</c:v>
                </c:pt>
                <c:pt idx="13">
                  <c:v>1.019865309138204E-06</c:v>
                </c:pt>
              </c:numCache>
            </c:numRef>
          </c:val>
        </c:ser>
        <c:gapWidth val="80"/>
        <c:axId val="58894300"/>
        <c:axId val="60286653"/>
      </c:barChart>
      <c:catAx>
        <c:axId val="5889430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0286653"/>
        <c:crosses val="autoZero"/>
        <c:auto val="1"/>
        <c:lblOffset val="100"/>
        <c:tickLblSkip val="1"/>
        <c:noMultiLvlLbl val="0"/>
      </c:catAx>
      <c:valAx>
        <c:axId val="6028665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89430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_Hidden17!$B$1:$B$1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_Hidden17!$A$2:$A$4</c:f>
              <c:strCache>
                <c:ptCount val="3"/>
                <c:pt idx="0">
                  <c:v>Variable With Cap</c:v>
                </c:pt>
                <c:pt idx="1">
                  <c:v>Variable</c:v>
                </c:pt>
                <c:pt idx="2">
                  <c:v>Fixed</c:v>
                </c:pt>
              </c:strCache>
            </c:strRef>
          </c:cat>
          <c:val>
            <c:numRef>
              <c:f>_Hidden17!$B$2:$B$4</c:f>
              <c:numCache>
                <c:ptCount val="3"/>
                <c:pt idx="0">
                  <c:v>81686876.38000004</c:v>
                </c:pt>
                <c:pt idx="1">
                  <c:v>32188.43</c:v>
                </c:pt>
                <c:pt idx="2">
                  <c:v>1264086099.5599973</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_Hidden18!$B$1:$B$1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_Hidden18!$A$2:$A$12</c:f>
              <c:strCache>
                <c:ptCount val="11"/>
                <c:pt idx="0">
                  <c:v>2017</c:v>
                </c:pt>
                <c:pt idx="1">
                  <c:v>2018</c:v>
                </c:pt>
                <c:pt idx="2">
                  <c:v>2019</c:v>
                </c:pt>
                <c:pt idx="3">
                  <c:v>2020</c:v>
                </c:pt>
                <c:pt idx="4">
                  <c:v>2021</c:v>
                </c:pt>
                <c:pt idx="5">
                  <c:v>2022</c:v>
                </c:pt>
                <c:pt idx="6">
                  <c:v>2023</c:v>
                </c:pt>
                <c:pt idx="7">
                  <c:v>2024</c:v>
                </c:pt>
                <c:pt idx="8">
                  <c:v>2025</c:v>
                </c:pt>
                <c:pt idx="9">
                  <c:v>2026</c:v>
                </c:pt>
                <c:pt idx="10">
                  <c:v>Fixed To Maturity</c:v>
                </c:pt>
              </c:strCache>
            </c:strRef>
          </c:cat>
          <c:val>
            <c:numRef>
              <c:f>_Hidden18!$B$2:$B$12</c:f>
              <c:numCache>
                <c:ptCount val="11"/>
                <c:pt idx="0">
                  <c:v>0.015383859505169807</c:v>
                </c:pt>
                <c:pt idx="1">
                  <c:v>0.007175766311255576</c:v>
                </c:pt>
                <c:pt idx="2">
                  <c:v>0.01352320616076671</c:v>
                </c:pt>
                <c:pt idx="3">
                  <c:v>0.013428016014829076</c:v>
                </c:pt>
                <c:pt idx="4">
                  <c:v>0.001051903267634362</c:v>
                </c:pt>
                <c:pt idx="5">
                  <c:v>0.0003144008814961513</c:v>
                </c:pt>
                <c:pt idx="6">
                  <c:v>0.002390856488878348</c:v>
                </c:pt>
                <c:pt idx="7">
                  <c:v>0.0022589383296230236</c:v>
                </c:pt>
                <c:pt idx="8">
                  <c:v>0.003270812080781857</c:v>
                </c:pt>
                <c:pt idx="9">
                  <c:v>0.0018996424428173303</c:v>
                </c:pt>
                <c:pt idx="10">
                  <c:v>0.9393025985167477</c:v>
                </c:pt>
              </c:numCache>
            </c:numRef>
          </c:val>
        </c:ser>
        <c:gapWidth val="80"/>
        <c:axId val="5708966"/>
        <c:axId val="51380695"/>
      </c:barChart>
      <c:catAx>
        <c:axId val="570896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1380695"/>
        <c:crosses val="autoZero"/>
        <c:auto val="1"/>
        <c:lblOffset val="100"/>
        <c:tickLblSkip val="1"/>
        <c:noMultiLvlLbl val="0"/>
      </c:catAx>
      <c:valAx>
        <c:axId val="5138069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0896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038475"/>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21</xdr:row>
      <xdr:rowOff>0</xdr:rowOff>
    </xdr:from>
    <xdr:to>
      <xdr:col>15</xdr:col>
      <xdr:colOff>0</xdr:colOff>
      <xdr:row>22</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Monthly%20HTT%20Master%20template%20with%20links%20for%20HT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qsdfqsd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https://www.coveredbondlabel.com/issuer/131/" TargetMode="External" /><Relationship Id="rId6" Type="http://schemas.openxmlformats.org/officeDocument/2006/relationships/hyperlink" Target="mailto:almt-coveredbond@bnpparibasfortis.com" TargetMode="External" /><Relationship Id="rId7" Type="http://schemas.openxmlformats.org/officeDocument/2006/relationships/hyperlink" Target="https://www.coveredbondlabel.com/issuer/131/" TargetMode="Externa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filiep.wyseur@bnpparibasfortis.com" TargetMode="External" /><Relationship Id="rId2" Type="http://schemas.openxmlformats.org/officeDocument/2006/relationships/hyperlink" Target="mailto:oscar.meester@bnpparibasfortis.com" TargetMode="External" /><Relationship Id="rId3" Type="http://schemas.openxmlformats.org/officeDocument/2006/relationships/hyperlink" Target="mailto:bart.vantomme@bnpparibasfortis.com"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mailto:almt-coveredbond@bnpparibasfortis.com" TargetMode="Externa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2"/>
  <sheetViews>
    <sheetView zoomScale="80" zoomScaleNormal="80" zoomScaleSheetLayoutView="55" zoomScalePageLayoutView="0" workbookViewId="0" topLeftCell="A1">
      <selection activeCell="K33" sqref="K33"/>
    </sheetView>
  </sheetViews>
  <sheetFormatPr defaultColWidth="9.140625" defaultRowHeight="12.75"/>
  <cols>
    <col min="1" max="1" width="9.140625" style="34" customWidth="1"/>
    <col min="2" max="10" width="12.421875" style="34" customWidth="1"/>
    <col min="11" max="18" width="9.140625" style="34" customWidth="1"/>
    <col min="19" max="16384" width="9.140625" style="55" customWidth="1"/>
  </cols>
  <sheetData>
    <row r="2" spans="2:10" ht="15.75" thickBot="1">
      <c r="B2" s="33"/>
      <c r="C2" s="33"/>
      <c r="D2" s="33"/>
      <c r="E2" s="33"/>
      <c r="F2" s="33"/>
      <c r="G2" s="33"/>
      <c r="H2" s="33"/>
      <c r="I2" s="33"/>
      <c r="J2" s="33"/>
    </row>
    <row r="3" spans="2:10" ht="15">
      <c r="B3" s="35"/>
      <c r="C3" s="36"/>
      <c r="D3" s="36"/>
      <c r="E3" s="36"/>
      <c r="F3" s="36"/>
      <c r="G3" s="36"/>
      <c r="H3" s="36"/>
      <c r="I3" s="36"/>
      <c r="J3" s="37"/>
    </row>
    <row r="4" spans="2:10" ht="15">
      <c r="B4" s="38"/>
      <c r="C4" s="33"/>
      <c r="D4" s="33"/>
      <c r="E4" s="33"/>
      <c r="F4" s="33"/>
      <c r="G4" s="33"/>
      <c r="H4" s="33"/>
      <c r="I4" s="33"/>
      <c r="J4" s="39"/>
    </row>
    <row r="5" spans="2:10" ht="31.5">
      <c r="B5" s="38"/>
      <c r="C5" s="33"/>
      <c r="D5" s="33"/>
      <c r="E5" s="40"/>
      <c r="F5" s="41" t="s">
        <v>1819</v>
      </c>
      <c r="G5" s="33"/>
      <c r="H5" s="33"/>
      <c r="I5" s="33"/>
      <c r="J5" s="39"/>
    </row>
    <row r="6" spans="2:10" ht="15">
      <c r="B6" s="38"/>
      <c r="C6" s="33"/>
      <c r="D6" s="33"/>
      <c r="E6" s="33"/>
      <c r="F6" s="42"/>
      <c r="G6" s="33"/>
      <c r="H6" s="33"/>
      <c r="I6" s="33"/>
      <c r="J6" s="39"/>
    </row>
    <row r="7" spans="2:10" ht="26.25">
      <c r="B7" s="38"/>
      <c r="C7" s="33"/>
      <c r="D7" s="33"/>
      <c r="E7" s="33"/>
      <c r="F7" s="43" t="s">
        <v>8</v>
      </c>
      <c r="G7" s="33"/>
      <c r="H7" s="33"/>
      <c r="I7" s="33"/>
      <c r="J7" s="39"/>
    </row>
    <row r="8" spans="2:10" ht="26.25">
      <c r="B8" s="38"/>
      <c r="C8" s="33"/>
      <c r="D8" s="33"/>
      <c r="E8" s="33"/>
      <c r="F8" s="43" t="s">
        <v>1820</v>
      </c>
      <c r="G8" s="33"/>
      <c r="H8" s="33"/>
      <c r="I8" s="33"/>
      <c r="J8" s="39"/>
    </row>
    <row r="9" spans="2:10" ht="21">
      <c r="B9" s="38"/>
      <c r="C9" s="33"/>
      <c r="D9" s="33"/>
      <c r="E9" s="33"/>
      <c r="F9" s="44" t="str">
        <f>"Reporting Date: "&amp;DAY('A. HTT General'!C17)&amp;"/"&amp;MONTH('A. HTT General'!C17)&amp;"/"&amp;YEAR('A. HTT General'!C17)</f>
        <v>Reporting Date: 31/3/2017</v>
      </c>
      <c r="G9" s="33"/>
      <c r="H9" s="33"/>
      <c r="I9" s="33"/>
      <c r="J9" s="39"/>
    </row>
    <row r="10" spans="2:10" ht="21">
      <c r="B10" s="38"/>
      <c r="C10" s="33"/>
      <c r="D10" s="33"/>
      <c r="E10" s="33"/>
      <c r="F10" s="44" t="str">
        <f>"Cut-off Date: "&amp;DAY('A. HTT General'!C17)&amp;"/"&amp;MONTH('A. HTT General'!C17)&amp;"/"&amp;YEAR('A. HTT General'!C17)</f>
        <v>Cut-off Date: 31/3/2017</v>
      </c>
      <c r="G10" s="33"/>
      <c r="H10" s="33"/>
      <c r="I10" s="33"/>
      <c r="J10" s="39"/>
    </row>
    <row r="11" spans="2:10" ht="21">
      <c r="B11" s="38"/>
      <c r="C11" s="33"/>
      <c r="D11" s="33"/>
      <c r="E11" s="33"/>
      <c r="F11" s="44"/>
      <c r="G11" s="33"/>
      <c r="H11" s="33"/>
      <c r="I11" s="33"/>
      <c r="J11" s="39"/>
    </row>
    <row r="12" spans="2:10" ht="15">
      <c r="B12" s="38"/>
      <c r="C12" s="33"/>
      <c r="D12" s="33"/>
      <c r="E12" s="33"/>
      <c r="F12" s="33"/>
      <c r="G12" s="33"/>
      <c r="H12" s="33"/>
      <c r="I12" s="33"/>
      <c r="J12" s="39"/>
    </row>
    <row r="13" spans="2:10" ht="15">
      <c r="B13" s="38"/>
      <c r="C13" s="33"/>
      <c r="D13" s="33"/>
      <c r="E13" s="33"/>
      <c r="F13" s="33"/>
      <c r="G13" s="33"/>
      <c r="H13" s="33"/>
      <c r="I13" s="33"/>
      <c r="J13" s="39"/>
    </row>
    <row r="14" spans="2:10" ht="15">
      <c r="B14" s="38"/>
      <c r="C14" s="33"/>
      <c r="D14" s="33"/>
      <c r="E14" s="33"/>
      <c r="F14" s="33"/>
      <c r="G14" s="33"/>
      <c r="H14" s="33"/>
      <c r="I14" s="33"/>
      <c r="J14" s="39"/>
    </row>
    <row r="15" spans="2:10" ht="15">
      <c r="B15" s="38"/>
      <c r="C15" s="33"/>
      <c r="D15" s="33"/>
      <c r="E15" s="33"/>
      <c r="F15" s="33"/>
      <c r="G15" s="33"/>
      <c r="H15" s="33"/>
      <c r="I15" s="33"/>
      <c r="J15" s="39"/>
    </row>
    <row r="16" spans="2:10" ht="15">
      <c r="B16" s="38"/>
      <c r="C16" s="33"/>
      <c r="D16" s="33"/>
      <c r="E16" s="33"/>
      <c r="F16" s="33"/>
      <c r="G16" s="33"/>
      <c r="H16" s="33"/>
      <c r="I16" s="33"/>
      <c r="J16" s="39"/>
    </row>
    <row r="17" spans="2:10" ht="15">
      <c r="B17" s="38"/>
      <c r="C17" s="33"/>
      <c r="D17" s="33"/>
      <c r="E17" s="33"/>
      <c r="F17" s="33"/>
      <c r="G17" s="33"/>
      <c r="H17" s="33"/>
      <c r="I17" s="33"/>
      <c r="J17" s="39"/>
    </row>
    <row r="18" spans="2:10" ht="15">
      <c r="B18" s="38"/>
      <c r="C18" s="33"/>
      <c r="D18" s="33"/>
      <c r="E18" s="33"/>
      <c r="F18" s="33"/>
      <c r="G18" s="33"/>
      <c r="H18" s="33"/>
      <c r="I18" s="33"/>
      <c r="J18" s="39"/>
    </row>
    <row r="19" spans="2:10" ht="15">
      <c r="B19" s="38"/>
      <c r="C19" s="33"/>
      <c r="D19" s="33"/>
      <c r="E19" s="33"/>
      <c r="F19" s="33"/>
      <c r="G19" s="33"/>
      <c r="H19" s="33"/>
      <c r="I19" s="33"/>
      <c r="J19" s="39"/>
    </row>
    <row r="20" spans="2:10" ht="15">
      <c r="B20" s="38"/>
      <c r="C20" s="33"/>
      <c r="D20" s="33"/>
      <c r="E20" s="33"/>
      <c r="F20" s="33"/>
      <c r="G20" s="33"/>
      <c r="H20" s="33"/>
      <c r="I20" s="33"/>
      <c r="J20" s="39"/>
    </row>
    <row r="21" spans="2:10" ht="15">
      <c r="B21" s="38"/>
      <c r="C21" s="33"/>
      <c r="D21" s="33"/>
      <c r="E21" s="33"/>
      <c r="F21" s="33"/>
      <c r="G21" s="33"/>
      <c r="H21" s="33"/>
      <c r="I21" s="33"/>
      <c r="J21" s="39"/>
    </row>
    <row r="22" spans="2:10" ht="15">
      <c r="B22" s="38"/>
      <c r="C22" s="33"/>
      <c r="D22" s="33"/>
      <c r="E22" s="33"/>
      <c r="F22" s="45" t="s">
        <v>1821</v>
      </c>
      <c r="G22" s="33"/>
      <c r="H22" s="33"/>
      <c r="I22" s="33"/>
      <c r="J22" s="39"/>
    </row>
    <row r="23" spans="2:10" ht="15">
      <c r="B23" s="38"/>
      <c r="C23" s="33"/>
      <c r="D23" s="33"/>
      <c r="E23" s="33"/>
      <c r="F23" s="46"/>
      <c r="G23" s="33"/>
      <c r="H23" s="33"/>
      <c r="I23" s="33"/>
      <c r="J23" s="39"/>
    </row>
    <row r="24" spans="2:10" ht="15">
      <c r="B24" s="38"/>
      <c r="C24" s="33"/>
      <c r="D24" s="168" t="s">
        <v>1822</v>
      </c>
      <c r="E24" s="167" t="s">
        <v>1823</v>
      </c>
      <c r="F24" s="167"/>
      <c r="G24" s="167"/>
      <c r="H24" s="167"/>
      <c r="I24" s="33"/>
      <c r="J24" s="39"/>
    </row>
    <row r="25" spans="2:10" ht="15">
      <c r="B25" s="38"/>
      <c r="C25" s="33"/>
      <c r="D25" s="33"/>
      <c r="E25" s="47"/>
      <c r="F25" s="47"/>
      <c r="G25" s="47"/>
      <c r="H25" s="33"/>
      <c r="I25" s="33"/>
      <c r="J25" s="39"/>
    </row>
    <row r="26" spans="2:10" ht="15">
      <c r="B26" s="38"/>
      <c r="C26" s="33"/>
      <c r="D26" s="168" t="s">
        <v>1824</v>
      </c>
      <c r="E26" s="167"/>
      <c r="F26" s="167"/>
      <c r="G26" s="167"/>
      <c r="H26" s="167"/>
      <c r="I26" s="33"/>
      <c r="J26" s="39"/>
    </row>
    <row r="27" spans="2:10" ht="15">
      <c r="B27" s="38"/>
      <c r="C27" s="33"/>
      <c r="D27" s="48"/>
      <c r="E27" s="48"/>
      <c r="F27" s="48"/>
      <c r="G27" s="48"/>
      <c r="H27" s="48"/>
      <c r="I27" s="33"/>
      <c r="J27" s="39"/>
    </row>
    <row r="28" spans="2:10" ht="15">
      <c r="B28" s="38"/>
      <c r="C28" s="33"/>
      <c r="D28" s="168" t="s">
        <v>1825</v>
      </c>
      <c r="E28" s="167" t="s">
        <v>1823</v>
      </c>
      <c r="F28" s="167"/>
      <c r="G28" s="167"/>
      <c r="H28" s="167"/>
      <c r="I28" s="33"/>
      <c r="J28" s="39"/>
    </row>
    <row r="29" spans="2:10" ht="15">
      <c r="B29" s="38"/>
      <c r="C29" s="33"/>
      <c r="D29" s="47"/>
      <c r="E29" s="47"/>
      <c r="F29" s="47"/>
      <c r="G29" s="47"/>
      <c r="H29" s="47"/>
      <c r="I29" s="33"/>
      <c r="J29" s="39"/>
    </row>
    <row r="30" spans="2:10" ht="15">
      <c r="B30" s="38"/>
      <c r="C30" s="33"/>
      <c r="D30" s="168" t="s">
        <v>1826</v>
      </c>
      <c r="E30" s="167" t="s">
        <v>1823</v>
      </c>
      <c r="F30" s="167"/>
      <c r="G30" s="167"/>
      <c r="H30" s="167"/>
      <c r="I30" s="33"/>
      <c r="J30" s="39"/>
    </row>
    <row r="31" spans="2:10" ht="15">
      <c r="B31" s="38"/>
      <c r="C31" s="33"/>
      <c r="D31" s="33"/>
      <c r="E31" s="33"/>
      <c r="F31" s="33"/>
      <c r="G31" s="33"/>
      <c r="H31" s="33"/>
      <c r="I31" s="33"/>
      <c r="J31" s="39"/>
    </row>
    <row r="32" spans="2:10" ht="15">
      <c r="B32" s="38"/>
      <c r="C32" s="33"/>
      <c r="D32" s="166" t="s">
        <v>1827</v>
      </c>
      <c r="E32" s="167"/>
      <c r="F32" s="167"/>
      <c r="G32" s="167"/>
      <c r="H32" s="167"/>
      <c r="I32" s="33"/>
      <c r="J32" s="39"/>
    </row>
    <row r="33" spans="2:10" ht="15">
      <c r="B33" s="38"/>
      <c r="C33" s="33"/>
      <c r="D33" s="33"/>
      <c r="E33" s="33"/>
      <c r="F33" s="46"/>
      <c r="G33" s="33"/>
      <c r="H33" s="33"/>
      <c r="I33" s="33"/>
      <c r="J33" s="39"/>
    </row>
    <row r="34" spans="2:10" ht="15">
      <c r="B34" s="38"/>
      <c r="C34" s="33"/>
      <c r="D34" s="166" t="s">
        <v>1828</v>
      </c>
      <c r="E34" s="167"/>
      <c r="F34" s="167"/>
      <c r="G34" s="167"/>
      <c r="H34" s="167"/>
      <c r="I34" s="33"/>
      <c r="J34" s="39"/>
    </row>
    <row r="35" spans="2:10" ht="15">
      <c r="B35" s="38"/>
      <c r="C35" s="33"/>
      <c r="D35" s="33"/>
      <c r="E35" s="33"/>
      <c r="F35" s="33"/>
      <c r="G35" s="33"/>
      <c r="H35" s="33"/>
      <c r="I35" s="33"/>
      <c r="J35" s="39"/>
    </row>
    <row r="36" spans="2:10" ht="15">
      <c r="B36" s="49"/>
      <c r="C36" s="50"/>
      <c r="D36" s="166" t="s">
        <v>1829</v>
      </c>
      <c r="E36" s="167"/>
      <c r="F36" s="167"/>
      <c r="G36" s="167"/>
      <c r="H36" s="167"/>
      <c r="I36" s="50"/>
      <c r="J36" s="51"/>
    </row>
    <row r="37" spans="2:10" ht="15">
      <c r="B37" s="49"/>
      <c r="C37" s="50"/>
      <c r="D37" s="50"/>
      <c r="E37" s="50"/>
      <c r="F37" s="50"/>
      <c r="G37" s="50"/>
      <c r="H37" s="50"/>
      <c r="I37" s="50"/>
      <c r="J37" s="51"/>
    </row>
    <row r="38" spans="2:10" ht="15">
      <c r="B38" s="49"/>
      <c r="C38" s="50"/>
      <c r="D38" s="166" t="s">
        <v>1830</v>
      </c>
      <c r="E38" s="167"/>
      <c r="F38" s="167"/>
      <c r="G38" s="167"/>
      <c r="H38" s="167"/>
      <c r="I38" s="50"/>
      <c r="J38" s="51"/>
    </row>
    <row r="39" spans="2:10" ht="15">
      <c r="B39" s="49"/>
      <c r="C39" s="50"/>
      <c r="D39" s="50"/>
      <c r="E39" s="50"/>
      <c r="F39" s="50"/>
      <c r="G39" s="50"/>
      <c r="H39" s="50"/>
      <c r="I39" s="50"/>
      <c r="J39" s="51"/>
    </row>
    <row r="40" spans="2:10" ht="15">
      <c r="B40" s="49"/>
      <c r="C40" s="50"/>
      <c r="D40" s="166" t="s">
        <v>1831</v>
      </c>
      <c r="E40" s="167"/>
      <c r="F40" s="167"/>
      <c r="G40" s="167"/>
      <c r="H40" s="167"/>
      <c r="I40" s="50"/>
      <c r="J40" s="51"/>
    </row>
    <row r="41" spans="2:10" ht="15">
      <c r="B41" s="49"/>
      <c r="C41" s="50"/>
      <c r="D41" s="50"/>
      <c r="E41" s="50"/>
      <c r="F41" s="50"/>
      <c r="G41" s="50"/>
      <c r="H41" s="50"/>
      <c r="I41" s="50"/>
      <c r="J41" s="51"/>
    </row>
    <row r="42" spans="2:10" ht="15">
      <c r="B42" s="49"/>
      <c r="C42" s="50"/>
      <c r="D42" s="166" t="s">
        <v>1832</v>
      </c>
      <c r="E42" s="167"/>
      <c r="F42" s="167"/>
      <c r="G42" s="167"/>
      <c r="H42" s="167"/>
      <c r="I42" s="50"/>
      <c r="J42" s="51"/>
    </row>
    <row r="43" spans="2:10" ht="15">
      <c r="B43" s="49"/>
      <c r="C43" s="50"/>
      <c r="D43" s="50"/>
      <c r="E43" s="50"/>
      <c r="F43" s="50"/>
      <c r="G43" s="50"/>
      <c r="H43" s="50"/>
      <c r="I43" s="50"/>
      <c r="J43" s="51"/>
    </row>
    <row r="44" spans="2:10" ht="15">
      <c r="B44" s="49"/>
      <c r="C44" s="50"/>
      <c r="D44" s="166" t="s">
        <v>1833</v>
      </c>
      <c r="E44" s="167"/>
      <c r="F44" s="167"/>
      <c r="G44" s="167"/>
      <c r="H44" s="167"/>
      <c r="I44" s="50"/>
      <c r="J44" s="51"/>
    </row>
    <row r="45" spans="2:10" ht="15">
      <c r="B45" s="49"/>
      <c r="C45" s="50"/>
      <c r="D45" s="50"/>
      <c r="E45" s="50"/>
      <c r="F45" s="50"/>
      <c r="G45" s="50"/>
      <c r="H45" s="50"/>
      <c r="I45" s="50"/>
      <c r="J45" s="51"/>
    </row>
    <row r="46" spans="2:10" ht="15">
      <c r="B46" s="49"/>
      <c r="C46" s="50"/>
      <c r="D46" s="166" t="s">
        <v>1834</v>
      </c>
      <c r="E46" s="167"/>
      <c r="F46" s="167"/>
      <c r="G46" s="167"/>
      <c r="H46" s="167"/>
      <c r="I46" s="50"/>
      <c r="J46" s="51"/>
    </row>
    <row r="47" spans="2:10" ht="15">
      <c r="B47" s="49"/>
      <c r="C47" s="50"/>
      <c r="D47" s="50"/>
      <c r="E47" s="50"/>
      <c r="F47" s="50"/>
      <c r="G47" s="50"/>
      <c r="H47" s="50"/>
      <c r="I47" s="50"/>
      <c r="J47" s="51"/>
    </row>
    <row r="48" spans="2:10" ht="15">
      <c r="B48" s="49"/>
      <c r="C48" s="50"/>
      <c r="D48" s="166" t="s">
        <v>1835</v>
      </c>
      <c r="E48" s="167"/>
      <c r="F48" s="167"/>
      <c r="G48" s="167"/>
      <c r="H48" s="167"/>
      <c r="I48" s="50"/>
      <c r="J48" s="51"/>
    </row>
    <row r="49" spans="2:10" ht="15">
      <c r="B49" s="49"/>
      <c r="C49" s="50"/>
      <c r="D49" s="50"/>
      <c r="E49" s="50"/>
      <c r="F49" s="50"/>
      <c r="G49" s="50"/>
      <c r="H49" s="50"/>
      <c r="I49" s="50"/>
      <c r="J49" s="51"/>
    </row>
    <row r="50" spans="2:10" ht="15">
      <c r="B50" s="49"/>
      <c r="C50" s="50"/>
      <c r="D50" s="166" t="s">
        <v>1836</v>
      </c>
      <c r="E50" s="167"/>
      <c r="F50" s="167"/>
      <c r="G50" s="167"/>
      <c r="H50" s="167"/>
      <c r="I50" s="50"/>
      <c r="J50" s="51"/>
    </row>
    <row r="51" spans="2:10" ht="15">
      <c r="B51" s="49"/>
      <c r="C51" s="50"/>
      <c r="D51" s="50"/>
      <c r="E51" s="50"/>
      <c r="F51" s="50"/>
      <c r="G51" s="50"/>
      <c r="H51" s="50"/>
      <c r="I51" s="50"/>
      <c r="J51" s="51"/>
    </row>
    <row r="52" spans="2:10" ht="15.75" thickBot="1">
      <c r="B52" s="52"/>
      <c r="C52" s="53"/>
      <c r="D52" s="53"/>
      <c r="E52" s="53"/>
      <c r="F52" s="53"/>
      <c r="G52" s="53"/>
      <c r="H52" s="53"/>
      <c r="I52" s="53"/>
      <c r="J52" s="54"/>
    </row>
  </sheetData>
  <sheetProtection/>
  <mergeCells count="14">
    <mergeCell ref="D24:H24"/>
    <mergeCell ref="D26:H26"/>
    <mergeCell ref="D28:H28"/>
    <mergeCell ref="D30:H30"/>
    <mergeCell ref="D32:H32"/>
    <mergeCell ref="D34:H34"/>
    <mergeCell ref="D48:H48"/>
    <mergeCell ref="D50:H50"/>
    <mergeCell ref="D36:H36"/>
    <mergeCell ref="D38:H38"/>
    <mergeCell ref="D40:H40"/>
    <mergeCell ref="D42:H42"/>
    <mergeCell ref="D44:H44"/>
    <mergeCell ref="D46:H46"/>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1:O53"/>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193" t="s">
        <v>1071</v>
      </c>
      <c r="C2" s="194"/>
      <c r="D2" s="194"/>
      <c r="E2" s="194"/>
      <c r="F2" s="194"/>
      <c r="G2" s="194"/>
      <c r="H2" s="194"/>
      <c r="I2" s="194"/>
      <c r="J2" s="194"/>
      <c r="K2" s="194"/>
      <c r="L2" s="194"/>
      <c r="M2" s="194"/>
      <c r="N2" s="194"/>
      <c r="O2" s="194"/>
    </row>
    <row r="3" spans="2:15" ht="6.75" customHeight="1">
      <c r="B3" s="1"/>
      <c r="C3" s="1"/>
      <c r="D3" s="1"/>
      <c r="E3" s="1"/>
      <c r="F3" s="1"/>
      <c r="G3" s="1"/>
      <c r="H3" s="1"/>
      <c r="I3" s="1"/>
      <c r="J3" s="1"/>
      <c r="K3" s="1"/>
      <c r="L3" s="1"/>
      <c r="M3" s="1"/>
      <c r="N3" s="1"/>
      <c r="O3" s="1"/>
    </row>
    <row r="4" spans="2:15" ht="24" customHeight="1">
      <c r="B4" s="269" t="s">
        <v>1072</v>
      </c>
      <c r="C4" s="270"/>
      <c r="D4" s="270"/>
      <c r="E4" s="1"/>
      <c r="F4" s="272">
        <v>42825</v>
      </c>
      <c r="G4" s="217"/>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220" t="s">
        <v>1073</v>
      </c>
      <c r="C6" s="221"/>
      <c r="D6" s="221"/>
      <c r="E6" s="221"/>
      <c r="F6" s="221"/>
      <c r="G6" s="221"/>
      <c r="H6" s="221"/>
      <c r="I6" s="221"/>
      <c r="J6" s="221"/>
      <c r="K6" s="221"/>
      <c r="L6" s="221"/>
      <c r="M6" s="221"/>
      <c r="N6" s="221"/>
      <c r="O6" s="222"/>
    </row>
    <row r="7" spans="2:15" ht="11.25" customHeight="1">
      <c r="B7" s="1"/>
      <c r="C7" s="1"/>
      <c r="D7" s="1"/>
      <c r="E7" s="1"/>
      <c r="F7" s="1"/>
      <c r="G7" s="1"/>
      <c r="H7" s="1"/>
      <c r="I7" s="1"/>
      <c r="J7" s="1"/>
      <c r="K7" s="1"/>
      <c r="L7" s="1"/>
      <c r="M7" s="1"/>
      <c r="N7" s="1"/>
      <c r="O7" s="1"/>
    </row>
    <row r="8" spans="2:15" ht="18" customHeight="1">
      <c r="B8" s="1"/>
      <c r="C8" s="228" t="s">
        <v>1074</v>
      </c>
      <c r="D8" s="229"/>
      <c r="E8" s="229"/>
      <c r="F8" s="229"/>
      <c r="G8" s="229"/>
      <c r="H8" s="229"/>
      <c r="I8" s="229"/>
      <c r="J8" s="229"/>
      <c r="K8" s="229"/>
      <c r="L8" s="229"/>
      <c r="M8" s="229"/>
      <c r="N8" s="1"/>
      <c r="O8" s="1"/>
    </row>
    <row r="9" spans="2:15" ht="9.75" customHeight="1">
      <c r="B9" s="1"/>
      <c r="C9" s="1"/>
      <c r="D9" s="1"/>
      <c r="E9" s="1"/>
      <c r="F9" s="1"/>
      <c r="G9" s="1"/>
      <c r="H9" s="1"/>
      <c r="I9" s="1"/>
      <c r="J9" s="1"/>
      <c r="K9" s="1"/>
      <c r="L9" s="1"/>
      <c r="M9" s="1"/>
      <c r="N9" s="1"/>
      <c r="O9" s="1"/>
    </row>
    <row r="10" spans="2:15" ht="15" customHeight="1">
      <c r="B10" s="1"/>
      <c r="C10" s="273" t="s">
        <v>1080</v>
      </c>
      <c r="D10" s="274"/>
      <c r="E10" s="274"/>
      <c r="F10" s="274"/>
      <c r="G10" s="274"/>
      <c r="H10" s="274"/>
      <c r="I10" s="274"/>
      <c r="J10" s="274"/>
      <c r="K10" s="274"/>
      <c r="L10" s="274"/>
      <c r="M10" s="274"/>
      <c r="N10" s="275">
        <v>1345805164.3700027</v>
      </c>
      <c r="O10" s="274"/>
    </row>
    <row r="11" spans="2:15" ht="15" customHeight="1">
      <c r="B11" s="1"/>
      <c r="C11" s="276" t="s">
        <v>1081</v>
      </c>
      <c r="D11" s="217"/>
      <c r="E11" s="217"/>
      <c r="F11" s="217"/>
      <c r="G11" s="217"/>
      <c r="H11" s="217"/>
      <c r="I11" s="217"/>
      <c r="J11" s="217"/>
      <c r="K11" s="217"/>
      <c r="L11" s="217"/>
      <c r="M11" s="217"/>
      <c r="N11" s="277">
        <v>1345805164.3700027</v>
      </c>
      <c r="O11" s="217"/>
    </row>
    <row r="12" spans="2:15" ht="15" customHeight="1">
      <c r="B12" s="1"/>
      <c r="C12" s="271" t="s">
        <v>1082</v>
      </c>
      <c r="D12" s="217"/>
      <c r="E12" s="217"/>
      <c r="F12" s="217"/>
      <c r="G12" s="217"/>
      <c r="H12" s="217"/>
      <c r="I12" s="217"/>
      <c r="J12" s="217"/>
      <c r="K12" s="217"/>
      <c r="L12" s="217"/>
      <c r="M12" s="217"/>
      <c r="N12" s="217"/>
      <c r="O12" s="20">
        <v>249449047.51999906</v>
      </c>
    </row>
    <row r="13" spans="2:15" ht="15" customHeight="1">
      <c r="B13" s="1"/>
      <c r="C13" s="271" t="s">
        <v>463</v>
      </c>
      <c r="D13" s="217"/>
      <c r="E13" s="217"/>
      <c r="F13" s="217"/>
      <c r="G13" s="217"/>
      <c r="H13" s="217"/>
      <c r="I13" s="217"/>
      <c r="J13" s="217"/>
      <c r="K13" s="217"/>
      <c r="L13" s="217"/>
      <c r="M13" s="217"/>
      <c r="N13" s="217"/>
      <c r="O13" s="20">
        <v>10083</v>
      </c>
    </row>
    <row r="14" spans="2:15" ht="15" customHeight="1">
      <c r="B14" s="1"/>
      <c r="C14" s="271" t="s">
        <v>1083</v>
      </c>
      <c r="D14" s="217"/>
      <c r="E14" s="217"/>
      <c r="F14" s="217"/>
      <c r="G14" s="217"/>
      <c r="H14" s="217"/>
      <c r="I14" s="217"/>
      <c r="J14" s="217"/>
      <c r="K14" s="217"/>
      <c r="L14" s="217"/>
      <c r="M14" s="217"/>
      <c r="N14" s="217"/>
      <c r="O14" s="20">
        <v>16189</v>
      </c>
    </row>
    <row r="15" spans="2:15" ht="17.25" customHeight="1">
      <c r="B15" s="1"/>
      <c r="C15" s="240" t="s">
        <v>1084</v>
      </c>
      <c r="D15" s="217"/>
      <c r="E15" s="217"/>
      <c r="F15" s="217"/>
      <c r="G15" s="217"/>
      <c r="H15" s="217"/>
      <c r="I15" s="217"/>
      <c r="J15" s="217"/>
      <c r="K15" s="217"/>
      <c r="L15" s="217"/>
      <c r="M15" s="243">
        <v>133472.69308439927</v>
      </c>
      <c r="N15" s="217"/>
      <c r="O15" s="217"/>
    </row>
    <row r="16" spans="2:15" ht="17.25" customHeight="1">
      <c r="B16" s="1"/>
      <c r="C16" s="240" t="s">
        <v>1085</v>
      </c>
      <c r="D16" s="217"/>
      <c r="E16" s="217"/>
      <c r="F16" s="217"/>
      <c r="G16" s="217"/>
      <c r="H16" s="217"/>
      <c r="I16" s="217"/>
      <c r="J16" s="217"/>
      <c r="K16" s="217"/>
      <c r="L16" s="217"/>
      <c r="M16" s="243">
        <v>83130.83972882827</v>
      </c>
      <c r="N16" s="217"/>
      <c r="O16" s="217"/>
    </row>
    <row r="17" spans="2:15" ht="17.25" customHeight="1">
      <c r="B17" s="1"/>
      <c r="C17" s="240" t="s">
        <v>1086</v>
      </c>
      <c r="D17" s="217"/>
      <c r="E17" s="217"/>
      <c r="F17" s="217"/>
      <c r="G17" s="217"/>
      <c r="H17" s="217"/>
      <c r="I17" s="217"/>
      <c r="J17" s="260">
        <v>0.6209598259734892</v>
      </c>
      <c r="K17" s="217"/>
      <c r="L17" s="217"/>
      <c r="M17" s="217"/>
      <c r="N17" s="217"/>
      <c r="O17" s="217"/>
    </row>
    <row r="18" spans="2:15" ht="17.25" customHeight="1">
      <c r="B18" s="1"/>
      <c r="C18" s="240" t="s">
        <v>1087</v>
      </c>
      <c r="D18" s="217"/>
      <c r="E18" s="217"/>
      <c r="F18" s="217"/>
      <c r="G18" s="217"/>
      <c r="H18" s="217"/>
      <c r="I18" s="278">
        <v>1.8919088047920316</v>
      </c>
      <c r="J18" s="217"/>
      <c r="K18" s="217"/>
      <c r="L18" s="217"/>
      <c r="M18" s="217"/>
      <c r="N18" s="217"/>
      <c r="O18" s="217"/>
    </row>
    <row r="19" spans="2:15" ht="17.25" customHeight="1">
      <c r="B19" s="1"/>
      <c r="C19" s="240" t="s">
        <v>1088</v>
      </c>
      <c r="D19" s="217"/>
      <c r="E19" s="217"/>
      <c r="F19" s="217"/>
      <c r="G19" s="217"/>
      <c r="H19" s="217"/>
      <c r="I19" s="217"/>
      <c r="J19" s="217"/>
      <c r="K19" s="279">
        <v>15.41897291221537</v>
      </c>
      <c r="L19" s="217"/>
      <c r="M19" s="217"/>
      <c r="N19" s="217"/>
      <c r="O19" s="217"/>
    </row>
    <row r="20" spans="2:15" ht="17.25" customHeight="1">
      <c r="B20" s="1"/>
      <c r="C20" s="240" t="s">
        <v>1089</v>
      </c>
      <c r="D20" s="217"/>
      <c r="E20" s="217"/>
      <c r="F20" s="217"/>
      <c r="G20" s="217"/>
      <c r="H20" s="217"/>
      <c r="I20" s="217"/>
      <c r="J20" s="279">
        <v>17.310881717007423</v>
      </c>
      <c r="K20" s="217"/>
      <c r="L20" s="217"/>
      <c r="M20" s="217"/>
      <c r="N20" s="217"/>
      <c r="O20" s="217"/>
    </row>
    <row r="21" spans="2:15" ht="15.75" customHeight="1">
      <c r="B21" s="1"/>
      <c r="C21" s="240" t="s">
        <v>1090</v>
      </c>
      <c r="D21" s="217"/>
      <c r="E21" s="217"/>
      <c r="F21" s="217"/>
      <c r="G21" s="217"/>
      <c r="H21" s="217"/>
      <c r="I21" s="217"/>
      <c r="J21" s="217"/>
      <c r="K21" s="217"/>
      <c r="L21" s="217"/>
      <c r="M21" s="260">
        <v>0.9392786809164501</v>
      </c>
      <c r="N21" s="217"/>
      <c r="O21" s="217"/>
    </row>
    <row r="22" spans="2:15" ht="4.5" customHeight="1">
      <c r="B22" s="1"/>
      <c r="C22" s="280"/>
      <c r="D22" s="202"/>
      <c r="E22" s="202"/>
      <c r="F22" s="202"/>
      <c r="G22" s="202"/>
      <c r="H22" s="202"/>
      <c r="I22" s="202"/>
      <c r="J22" s="202"/>
      <c r="K22" s="202"/>
      <c r="L22" s="202"/>
      <c r="M22" s="259"/>
      <c r="N22" s="217"/>
      <c r="O22" s="217"/>
    </row>
    <row r="23" spans="2:15" ht="12.75" customHeight="1">
      <c r="B23" s="1"/>
      <c r="C23" s="240" t="s">
        <v>1091</v>
      </c>
      <c r="D23" s="217"/>
      <c r="E23" s="217"/>
      <c r="F23" s="217"/>
      <c r="G23" s="217"/>
      <c r="H23" s="217"/>
      <c r="I23" s="217"/>
      <c r="J23" s="217"/>
      <c r="K23" s="217"/>
      <c r="L23" s="217"/>
      <c r="M23" s="260">
        <v>0.06072131908354981</v>
      </c>
      <c r="N23" s="217"/>
      <c r="O23" s="217"/>
    </row>
    <row r="24" spans="2:15" ht="4.5" customHeight="1">
      <c r="B24" s="1"/>
      <c r="C24" s="280"/>
      <c r="D24" s="202"/>
      <c r="E24" s="202"/>
      <c r="F24" s="202"/>
      <c r="G24" s="202"/>
      <c r="H24" s="202"/>
      <c r="I24" s="202"/>
      <c r="J24" s="202"/>
      <c r="K24" s="202"/>
      <c r="L24" s="202"/>
      <c r="M24" s="259"/>
      <c r="N24" s="217"/>
      <c r="O24" s="217"/>
    </row>
    <row r="25" spans="2:15" ht="15" customHeight="1">
      <c r="B25" s="1"/>
      <c r="C25" s="240" t="s">
        <v>1092</v>
      </c>
      <c r="D25" s="217"/>
      <c r="E25" s="217"/>
      <c r="F25" s="217"/>
      <c r="G25" s="217"/>
      <c r="H25" s="217"/>
      <c r="I25" s="217"/>
      <c r="J25" s="217"/>
      <c r="K25" s="217"/>
      <c r="L25" s="217"/>
      <c r="M25" s="260">
        <v>0.021216571165069132</v>
      </c>
      <c r="N25" s="217"/>
      <c r="O25" s="217"/>
    </row>
    <row r="26" spans="2:15" ht="17.25" customHeight="1">
      <c r="B26" s="1"/>
      <c r="C26" s="240" t="s">
        <v>1093</v>
      </c>
      <c r="D26" s="217"/>
      <c r="E26" s="217"/>
      <c r="F26" s="217"/>
      <c r="G26" s="217"/>
      <c r="H26" s="217"/>
      <c r="I26" s="217"/>
      <c r="J26" s="217"/>
      <c r="K26" s="217"/>
      <c r="L26" s="260">
        <v>0.021342446057559465</v>
      </c>
      <c r="M26" s="217"/>
      <c r="N26" s="217"/>
      <c r="O26" s="217"/>
    </row>
    <row r="27" spans="2:15" ht="17.25" customHeight="1">
      <c r="B27" s="1"/>
      <c r="C27" s="240" t="s">
        <v>1094</v>
      </c>
      <c r="D27" s="217"/>
      <c r="E27" s="217"/>
      <c r="F27" s="217"/>
      <c r="G27" s="217"/>
      <c r="H27" s="217"/>
      <c r="I27" s="217"/>
      <c r="J27" s="217"/>
      <c r="K27" s="217"/>
      <c r="L27" s="260">
        <v>0.01926945267747292</v>
      </c>
      <c r="M27" s="217"/>
      <c r="N27" s="217"/>
      <c r="O27" s="217"/>
    </row>
    <row r="28" spans="2:15" ht="17.25" customHeight="1">
      <c r="B28" s="1"/>
      <c r="C28" s="240" t="s">
        <v>1095</v>
      </c>
      <c r="D28" s="217"/>
      <c r="E28" s="217"/>
      <c r="F28" s="217"/>
      <c r="G28" s="217"/>
      <c r="H28" s="217"/>
      <c r="I28" s="217"/>
      <c r="J28" s="217"/>
      <c r="K28" s="217"/>
      <c r="L28" s="217"/>
      <c r="M28" s="278">
        <v>8.157693950189866</v>
      </c>
      <c r="N28" s="217"/>
      <c r="O28" s="217"/>
    </row>
    <row r="29" spans="2:15" ht="17.25" customHeight="1">
      <c r="B29" s="1"/>
      <c r="C29" s="281" t="s">
        <v>1096</v>
      </c>
      <c r="D29" s="282"/>
      <c r="E29" s="282"/>
      <c r="F29" s="282"/>
      <c r="G29" s="282"/>
      <c r="H29" s="282"/>
      <c r="I29" s="282"/>
      <c r="J29" s="282"/>
      <c r="K29" s="282"/>
      <c r="L29" s="282"/>
      <c r="M29" s="283">
        <v>7.676465972362266</v>
      </c>
      <c r="N29" s="282"/>
      <c r="O29" s="282"/>
    </row>
    <row r="30" spans="2:15" ht="15" customHeight="1">
      <c r="B30" s="1"/>
      <c r="C30" s="1"/>
      <c r="D30" s="1"/>
      <c r="E30" s="1"/>
      <c r="F30" s="1"/>
      <c r="G30" s="1"/>
      <c r="H30" s="1"/>
      <c r="I30" s="1"/>
      <c r="J30" s="1"/>
      <c r="K30" s="1"/>
      <c r="L30" s="1"/>
      <c r="M30" s="1"/>
      <c r="N30" s="1"/>
      <c r="O30" s="1"/>
    </row>
    <row r="31" spans="2:15" ht="18.75" customHeight="1">
      <c r="B31" s="220" t="s">
        <v>1075</v>
      </c>
      <c r="C31" s="221"/>
      <c r="D31" s="221"/>
      <c r="E31" s="221"/>
      <c r="F31" s="221"/>
      <c r="G31" s="221"/>
      <c r="H31" s="221"/>
      <c r="I31" s="221"/>
      <c r="J31" s="221"/>
      <c r="K31" s="221"/>
      <c r="L31" s="221"/>
      <c r="M31" s="221"/>
      <c r="N31" s="221"/>
      <c r="O31" s="222"/>
    </row>
    <row r="32" spans="2:15" ht="7.5" customHeight="1">
      <c r="B32" s="1"/>
      <c r="C32" s="1"/>
      <c r="D32" s="1"/>
      <c r="E32" s="1"/>
      <c r="F32" s="1"/>
      <c r="G32" s="1"/>
      <c r="H32" s="1"/>
      <c r="I32" s="1"/>
      <c r="J32" s="1"/>
      <c r="K32" s="1"/>
      <c r="L32" s="1"/>
      <c r="M32" s="1"/>
      <c r="N32" s="1"/>
      <c r="O32" s="1"/>
    </row>
    <row r="33" spans="2:15" ht="15" customHeight="1">
      <c r="B33" s="1"/>
      <c r="C33" s="198" t="s">
        <v>1076</v>
      </c>
      <c r="D33" s="199"/>
      <c r="E33" s="199"/>
      <c r="F33" s="199"/>
      <c r="G33" s="199"/>
      <c r="H33" s="199"/>
      <c r="I33" s="199"/>
      <c r="J33" s="199"/>
      <c r="K33" s="199"/>
      <c r="L33" s="199"/>
      <c r="M33" s="199"/>
      <c r="N33" s="200">
        <v>39037586.96</v>
      </c>
      <c r="O33" s="199"/>
    </row>
    <row r="34" spans="2:15" ht="7.5" customHeight="1">
      <c r="B34" s="1"/>
      <c r="C34" s="1"/>
      <c r="D34" s="1"/>
      <c r="E34" s="1"/>
      <c r="F34" s="1"/>
      <c r="G34" s="1"/>
      <c r="H34" s="1"/>
      <c r="I34" s="1"/>
      <c r="J34" s="1"/>
      <c r="K34" s="1"/>
      <c r="L34" s="1"/>
      <c r="M34" s="1"/>
      <c r="N34" s="1"/>
      <c r="O34" s="1"/>
    </row>
    <row r="35" spans="2:15" ht="18.75" customHeight="1">
      <c r="B35" s="220" t="s">
        <v>1077</v>
      </c>
      <c r="C35" s="221"/>
      <c r="D35" s="221"/>
      <c r="E35" s="221"/>
      <c r="F35" s="221"/>
      <c r="G35" s="221"/>
      <c r="H35" s="221"/>
      <c r="I35" s="221"/>
      <c r="J35" s="221"/>
      <c r="K35" s="221"/>
      <c r="L35" s="221"/>
      <c r="M35" s="221"/>
      <c r="N35" s="221"/>
      <c r="O35" s="222"/>
    </row>
    <row r="36" spans="2:15" ht="11.25" customHeight="1">
      <c r="B36" s="1"/>
      <c r="C36" s="1"/>
      <c r="D36" s="1"/>
      <c r="E36" s="1"/>
      <c r="F36" s="1"/>
      <c r="G36" s="1"/>
      <c r="H36" s="1"/>
      <c r="I36" s="1"/>
      <c r="J36" s="1"/>
      <c r="K36" s="1"/>
      <c r="L36" s="1"/>
      <c r="M36" s="1"/>
      <c r="N36" s="1"/>
      <c r="O36" s="1"/>
    </row>
    <row r="37" spans="2:15" ht="12.75" customHeight="1">
      <c r="B37" s="284"/>
      <c r="C37" s="285"/>
      <c r="D37" s="286" t="s">
        <v>1097</v>
      </c>
      <c r="E37" s="287"/>
      <c r="F37" s="287"/>
      <c r="G37" s="1"/>
      <c r="H37" s="1"/>
      <c r="I37" s="1"/>
      <c r="J37" s="1"/>
      <c r="K37" s="1"/>
      <c r="L37" s="1"/>
      <c r="M37" s="1"/>
      <c r="N37" s="1"/>
      <c r="O37" s="1"/>
    </row>
    <row r="38" spans="2:15" ht="9.75" customHeight="1">
      <c r="B38" s="288" t="s">
        <v>972</v>
      </c>
      <c r="C38" s="289"/>
      <c r="D38" s="290" t="s">
        <v>1098</v>
      </c>
      <c r="E38" s="291"/>
      <c r="F38" s="291"/>
      <c r="G38" s="1"/>
      <c r="H38" s="1"/>
      <c r="I38" s="1"/>
      <c r="J38" s="1"/>
      <c r="K38" s="1"/>
      <c r="L38" s="1"/>
      <c r="M38" s="1"/>
      <c r="N38" s="1"/>
      <c r="O38" s="1"/>
    </row>
    <row r="39" spans="2:15" ht="13.5" customHeight="1">
      <c r="B39" s="284" t="s">
        <v>10</v>
      </c>
      <c r="C39" s="285"/>
      <c r="D39" s="204" t="s">
        <v>1099</v>
      </c>
      <c r="E39" s="202"/>
      <c r="F39" s="202"/>
      <c r="G39" s="1"/>
      <c r="H39" s="1"/>
      <c r="I39" s="1"/>
      <c r="J39" s="1"/>
      <c r="K39" s="1"/>
      <c r="L39" s="1"/>
      <c r="M39" s="1"/>
      <c r="N39" s="1"/>
      <c r="O39" s="1"/>
    </row>
    <row r="40" spans="2:15" ht="12" customHeight="1">
      <c r="B40" s="292" t="s">
        <v>971</v>
      </c>
      <c r="C40" s="285"/>
      <c r="D40" s="293" t="s">
        <v>1100</v>
      </c>
      <c r="E40" s="294"/>
      <c r="F40" s="294"/>
      <c r="G40" s="1"/>
      <c r="H40" s="1"/>
      <c r="I40" s="1"/>
      <c r="J40" s="1"/>
      <c r="K40" s="1"/>
      <c r="L40" s="1"/>
      <c r="M40" s="1"/>
      <c r="N40" s="1"/>
      <c r="O40" s="1"/>
    </row>
    <row r="41" spans="2:15" ht="12" customHeight="1">
      <c r="B41" s="284" t="s">
        <v>976</v>
      </c>
      <c r="C41" s="285"/>
      <c r="D41" s="204" t="s">
        <v>2</v>
      </c>
      <c r="E41" s="202"/>
      <c r="F41" s="202"/>
      <c r="G41" s="1"/>
      <c r="H41" s="1"/>
      <c r="I41" s="1"/>
      <c r="J41" s="1"/>
      <c r="K41" s="1"/>
      <c r="L41" s="1"/>
      <c r="M41" s="1"/>
      <c r="N41" s="1"/>
      <c r="O41" s="1"/>
    </row>
    <row r="42" spans="2:15" ht="11.25" customHeight="1">
      <c r="B42" s="292" t="s">
        <v>1101</v>
      </c>
      <c r="C42" s="285"/>
      <c r="D42" s="201">
        <v>5000000</v>
      </c>
      <c r="E42" s="202"/>
      <c r="F42" s="202"/>
      <c r="G42" s="1"/>
      <c r="H42" s="1"/>
      <c r="I42" s="1"/>
      <c r="J42" s="1"/>
      <c r="K42" s="1"/>
      <c r="L42" s="1"/>
      <c r="M42" s="1"/>
      <c r="N42" s="1"/>
      <c r="O42" s="1"/>
    </row>
    <row r="43" spans="2:15" ht="12" customHeight="1">
      <c r="B43" s="292" t="s">
        <v>974</v>
      </c>
      <c r="C43" s="285"/>
      <c r="D43" s="203">
        <v>42648</v>
      </c>
      <c r="E43" s="202"/>
      <c r="F43" s="202"/>
      <c r="G43" s="1"/>
      <c r="H43" s="1"/>
      <c r="I43" s="1"/>
      <c r="J43" s="1"/>
      <c r="K43" s="1"/>
      <c r="L43" s="1"/>
      <c r="M43" s="1"/>
      <c r="N43" s="1"/>
      <c r="O43" s="1"/>
    </row>
    <row r="44" spans="2:15" ht="11.25" customHeight="1">
      <c r="B44" s="292" t="s">
        <v>975</v>
      </c>
      <c r="C44" s="285"/>
      <c r="D44" s="203">
        <v>44648</v>
      </c>
      <c r="E44" s="202"/>
      <c r="F44" s="202"/>
      <c r="G44" s="1"/>
      <c r="H44" s="1"/>
      <c r="I44" s="1"/>
      <c r="J44" s="1"/>
      <c r="K44" s="1"/>
      <c r="L44" s="1"/>
      <c r="M44" s="1"/>
      <c r="N44" s="1"/>
      <c r="O44" s="1"/>
    </row>
    <row r="45" spans="2:15" ht="10.5" customHeight="1">
      <c r="B45" s="292" t="s">
        <v>977</v>
      </c>
      <c r="C45" s="285"/>
      <c r="D45" s="204" t="s">
        <v>1102</v>
      </c>
      <c r="E45" s="202"/>
      <c r="F45" s="202"/>
      <c r="G45" s="1"/>
      <c r="H45" s="1"/>
      <c r="I45" s="1"/>
      <c r="J45" s="1"/>
      <c r="K45" s="1"/>
      <c r="L45" s="1"/>
      <c r="M45" s="1"/>
      <c r="N45" s="1"/>
      <c r="O45" s="1"/>
    </row>
    <row r="46" spans="2:15" ht="12" customHeight="1">
      <c r="B46" s="284" t="s">
        <v>978</v>
      </c>
      <c r="C46" s="285"/>
      <c r="D46" s="295">
        <v>0.04</v>
      </c>
      <c r="E46" s="202"/>
      <c r="F46" s="202"/>
      <c r="G46" s="1"/>
      <c r="H46" s="1"/>
      <c r="I46" s="1"/>
      <c r="J46" s="1"/>
      <c r="K46" s="1"/>
      <c r="L46" s="1"/>
      <c r="M46" s="1"/>
      <c r="N46" s="1"/>
      <c r="O46" s="1"/>
    </row>
    <row r="47" spans="2:15" ht="12" customHeight="1">
      <c r="B47" s="284" t="s">
        <v>1103</v>
      </c>
      <c r="C47" s="285"/>
      <c r="D47" s="204" t="s">
        <v>1104</v>
      </c>
      <c r="E47" s="202"/>
      <c r="F47" s="202"/>
      <c r="G47" s="1"/>
      <c r="H47" s="1"/>
      <c r="I47" s="1"/>
      <c r="J47" s="1"/>
      <c r="K47" s="1"/>
      <c r="L47" s="1"/>
      <c r="M47" s="1"/>
      <c r="N47" s="1"/>
      <c r="O47" s="1"/>
    </row>
    <row r="48" spans="2:15" ht="10.5" customHeight="1">
      <c r="B48" s="284" t="s">
        <v>1105</v>
      </c>
      <c r="C48" s="285"/>
      <c r="D48" s="204" t="s">
        <v>1106</v>
      </c>
      <c r="E48" s="202"/>
      <c r="F48" s="202"/>
      <c r="G48" s="1"/>
      <c r="H48" s="1"/>
      <c r="I48" s="1"/>
      <c r="J48" s="1"/>
      <c r="K48" s="1"/>
      <c r="L48" s="1"/>
      <c r="M48" s="1"/>
      <c r="N48" s="1"/>
      <c r="O48" s="1"/>
    </row>
    <row r="49" spans="2:15" ht="14.25" customHeight="1">
      <c r="B49" s="284" t="s">
        <v>1107</v>
      </c>
      <c r="C49" s="285"/>
      <c r="D49" s="204" t="s">
        <v>1108</v>
      </c>
      <c r="E49" s="202"/>
      <c r="F49" s="202"/>
      <c r="G49" s="1"/>
      <c r="H49" s="1"/>
      <c r="I49" s="1"/>
      <c r="J49" s="1"/>
      <c r="K49" s="1"/>
      <c r="L49" s="1"/>
      <c r="M49" s="1"/>
      <c r="N49" s="1"/>
      <c r="O49" s="1"/>
    </row>
    <row r="50" spans="2:15" ht="18" customHeight="1">
      <c r="B50" s="1"/>
      <c r="C50" s="1"/>
      <c r="D50" s="1"/>
      <c r="E50" s="1"/>
      <c r="F50" s="1"/>
      <c r="G50" s="1"/>
      <c r="H50" s="1"/>
      <c r="I50" s="1"/>
      <c r="J50" s="1"/>
      <c r="K50" s="1"/>
      <c r="L50" s="1"/>
      <c r="M50" s="1"/>
      <c r="N50" s="1"/>
      <c r="O50" s="1"/>
    </row>
    <row r="51" spans="2:15" ht="18.75" customHeight="1">
      <c r="B51" s="220" t="s">
        <v>1078</v>
      </c>
      <c r="C51" s="221"/>
      <c r="D51" s="221"/>
      <c r="E51" s="221"/>
      <c r="F51" s="221"/>
      <c r="G51" s="221"/>
      <c r="H51" s="221"/>
      <c r="I51" s="221"/>
      <c r="J51" s="221"/>
      <c r="K51" s="221"/>
      <c r="L51" s="221"/>
      <c r="M51" s="221"/>
      <c r="N51" s="221"/>
      <c r="O51" s="222"/>
    </row>
    <row r="52" spans="2:15" ht="5.25" customHeight="1">
      <c r="B52" s="1"/>
      <c r="C52" s="1"/>
      <c r="D52" s="1"/>
      <c r="E52" s="1"/>
      <c r="F52" s="1"/>
      <c r="G52" s="1"/>
      <c r="H52" s="1"/>
      <c r="I52" s="1"/>
      <c r="J52" s="1"/>
      <c r="K52" s="1"/>
      <c r="L52" s="1"/>
      <c r="M52" s="1"/>
      <c r="N52" s="1"/>
      <c r="O52" s="1"/>
    </row>
    <row r="53" spans="2:3" ht="18.75" customHeight="1">
      <c r="B53" s="198" t="s">
        <v>1079</v>
      </c>
      <c r="C53" s="199"/>
    </row>
  </sheetData>
  <sheetProtection/>
  <mergeCells count="74">
    <mergeCell ref="B48:C48"/>
    <mergeCell ref="D48:F48"/>
    <mergeCell ref="B49:C49"/>
    <mergeCell ref="D49:F49"/>
    <mergeCell ref="B45:C45"/>
    <mergeCell ref="D45:F45"/>
    <mergeCell ref="B46:C46"/>
    <mergeCell ref="D46:F46"/>
    <mergeCell ref="B47:C47"/>
    <mergeCell ref="D47:F47"/>
    <mergeCell ref="B42:C42"/>
    <mergeCell ref="D42:F42"/>
    <mergeCell ref="B43:C43"/>
    <mergeCell ref="D43:F43"/>
    <mergeCell ref="B44:C44"/>
    <mergeCell ref="D44:F44"/>
    <mergeCell ref="B39:C39"/>
    <mergeCell ref="D39:F39"/>
    <mergeCell ref="B40:C40"/>
    <mergeCell ref="D40:F40"/>
    <mergeCell ref="B41:C41"/>
    <mergeCell ref="D41:F41"/>
    <mergeCell ref="C29:L29"/>
    <mergeCell ref="M29:O29"/>
    <mergeCell ref="B37:C37"/>
    <mergeCell ref="D37:F37"/>
    <mergeCell ref="B35:O35"/>
    <mergeCell ref="B38:C38"/>
    <mergeCell ref="D38:F38"/>
    <mergeCell ref="C26:K26"/>
    <mergeCell ref="L26:O26"/>
    <mergeCell ref="C27:K27"/>
    <mergeCell ref="L27:O27"/>
    <mergeCell ref="C28:L28"/>
    <mergeCell ref="M28:O28"/>
    <mergeCell ref="C23:L23"/>
    <mergeCell ref="M23:O23"/>
    <mergeCell ref="C24:L24"/>
    <mergeCell ref="M24:O24"/>
    <mergeCell ref="C25:L25"/>
    <mergeCell ref="M25:O25"/>
    <mergeCell ref="C20:I20"/>
    <mergeCell ref="J20:O20"/>
    <mergeCell ref="C21:L21"/>
    <mergeCell ref="M21:O21"/>
    <mergeCell ref="C22:L22"/>
    <mergeCell ref="M22:O22"/>
    <mergeCell ref="M16:O16"/>
    <mergeCell ref="C17:I17"/>
    <mergeCell ref="J17:O17"/>
    <mergeCell ref="C18:H18"/>
    <mergeCell ref="I18:O18"/>
    <mergeCell ref="C19:J19"/>
    <mergeCell ref="K19:O19"/>
    <mergeCell ref="B51:O51"/>
    <mergeCell ref="B53:C53"/>
    <mergeCell ref="F4:G4"/>
    <mergeCell ref="C10:M10"/>
    <mergeCell ref="N10:O10"/>
    <mergeCell ref="C11:M11"/>
    <mergeCell ref="N11:O11"/>
    <mergeCell ref="C12:N12"/>
    <mergeCell ref="C13:N13"/>
    <mergeCell ref="C16:L16"/>
    <mergeCell ref="B2:O2"/>
    <mergeCell ref="B4:D4"/>
    <mergeCell ref="B6:O6"/>
    <mergeCell ref="C8:M8"/>
    <mergeCell ref="B31:O31"/>
    <mergeCell ref="N33:O33"/>
    <mergeCell ref="C33:M33"/>
    <mergeCell ref="C14:N14"/>
    <mergeCell ref="C15:L15"/>
    <mergeCell ref="M15:O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H268"/>
  <sheetViews>
    <sheetView showGridLines="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20" width="0.9921875" style="0" customWidth="1"/>
    <col min="21" max="21" width="9.00390625" style="0" customWidth="1"/>
    <col min="22" max="27" width="0.9921875" style="0" customWidth="1"/>
    <col min="28" max="28" width="18.00390625" style="0" customWidth="1"/>
    <col min="29"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193" t="s">
        <v>1109</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269" t="s">
        <v>1072</v>
      </c>
      <c r="C5" s="270"/>
      <c r="D5" s="270"/>
      <c r="E5" s="270"/>
      <c r="F5" s="270"/>
      <c r="G5" s="270"/>
      <c r="H5" s="270"/>
      <c r="I5" s="270"/>
      <c r="J5" s="270"/>
      <c r="K5" s="1"/>
      <c r="L5" s="272">
        <v>42825</v>
      </c>
      <c r="M5" s="217"/>
      <c r="N5" s="217"/>
      <c r="O5" s="217"/>
      <c r="P5" s="217"/>
      <c r="Q5" s="217"/>
      <c r="R5" s="217"/>
      <c r="S5" s="217"/>
      <c r="T5" s="217"/>
      <c r="U5" s="1"/>
      <c r="V5" s="1"/>
      <c r="W5" s="1"/>
      <c r="X5" s="1"/>
      <c r="Y5" s="1"/>
      <c r="Z5" s="1"/>
      <c r="AA5" s="1"/>
      <c r="AB5" s="1"/>
      <c r="AC5" s="1"/>
      <c r="AD5" s="1"/>
      <c r="AE5" s="1"/>
      <c r="AF5" s="1"/>
      <c r="AG5" s="1"/>
      <c r="AH5" s="1"/>
    </row>
    <row r="6" spans="2:34" ht="5.25" customHeight="1">
      <c r="B6" s="270"/>
      <c r="C6" s="270"/>
      <c r="D6" s="270"/>
      <c r="E6" s="270"/>
      <c r="F6" s="270"/>
      <c r="G6" s="270"/>
      <c r="H6" s="270"/>
      <c r="I6" s="270"/>
      <c r="J6" s="270"/>
      <c r="K6" s="1"/>
      <c r="L6" s="1"/>
      <c r="M6" s="1"/>
      <c r="N6" s="1"/>
      <c r="O6" s="1"/>
      <c r="P6" s="1"/>
      <c r="Q6" s="1"/>
      <c r="R6" s="1"/>
      <c r="S6" s="1"/>
      <c r="T6" s="1"/>
      <c r="U6" s="1"/>
      <c r="V6" s="1"/>
      <c r="W6" s="1"/>
      <c r="X6" s="1"/>
      <c r="Y6" s="1"/>
      <c r="Z6" s="1"/>
      <c r="AA6" s="1"/>
      <c r="AB6" s="1"/>
      <c r="AC6" s="1"/>
      <c r="AD6" s="1"/>
      <c r="AE6" s="1"/>
      <c r="AF6" s="1"/>
      <c r="AG6" s="1"/>
      <c r="AH6" s="1"/>
    </row>
    <row r="7" spans="2:34" ht="21" customHeight="1">
      <c r="B7" s="220" t="s">
        <v>1110</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2"/>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297"/>
      <c r="C9" s="208"/>
      <c r="D9" s="208"/>
      <c r="E9" s="208"/>
      <c r="F9" s="208"/>
      <c r="G9" s="208"/>
      <c r="H9" s="208"/>
      <c r="I9" s="207" t="s">
        <v>1125</v>
      </c>
      <c r="J9" s="208"/>
      <c r="K9" s="208"/>
      <c r="L9" s="208"/>
      <c r="M9" s="208"/>
      <c r="N9" s="208"/>
      <c r="O9" s="208"/>
      <c r="P9" s="208"/>
      <c r="Q9" s="208"/>
      <c r="R9" s="208"/>
      <c r="S9" s="208"/>
      <c r="T9" s="208"/>
      <c r="U9" s="207" t="s">
        <v>1126</v>
      </c>
      <c r="V9" s="208"/>
      <c r="W9" s="208"/>
      <c r="X9" s="208"/>
      <c r="Y9" s="208"/>
      <c r="Z9" s="208"/>
      <c r="AA9" s="208"/>
      <c r="AB9" s="207" t="s">
        <v>1127</v>
      </c>
      <c r="AC9" s="208"/>
      <c r="AD9" s="208"/>
      <c r="AE9" s="208"/>
      <c r="AF9" s="208"/>
      <c r="AG9" s="3" t="s">
        <v>1126</v>
      </c>
      <c r="AH9" s="1"/>
    </row>
    <row r="10" spans="2:34" ht="12" customHeight="1">
      <c r="B10" s="280" t="s">
        <v>569</v>
      </c>
      <c r="C10" s="202"/>
      <c r="D10" s="202"/>
      <c r="E10" s="202"/>
      <c r="F10" s="202"/>
      <c r="G10" s="202"/>
      <c r="H10" s="202"/>
      <c r="I10" s="296">
        <v>238389680.90000042</v>
      </c>
      <c r="J10" s="202"/>
      <c r="K10" s="202"/>
      <c r="L10" s="202"/>
      <c r="M10" s="202"/>
      <c r="N10" s="202"/>
      <c r="O10" s="202"/>
      <c r="P10" s="202"/>
      <c r="Q10" s="202"/>
      <c r="R10" s="202"/>
      <c r="S10" s="202"/>
      <c r="T10" s="202"/>
      <c r="U10" s="295">
        <v>0.1771353589741911</v>
      </c>
      <c r="V10" s="202"/>
      <c r="W10" s="202"/>
      <c r="X10" s="202"/>
      <c r="Y10" s="202"/>
      <c r="Z10" s="202"/>
      <c r="AA10" s="202"/>
      <c r="AB10" s="201">
        <v>2827</v>
      </c>
      <c r="AC10" s="202"/>
      <c r="AD10" s="202"/>
      <c r="AE10" s="202"/>
      <c r="AF10" s="202"/>
      <c r="AG10" s="8">
        <v>0.17462474519735624</v>
      </c>
      <c r="AH10" s="1"/>
    </row>
    <row r="11" spans="2:34" ht="12" customHeight="1">
      <c r="B11" s="280" t="s">
        <v>573</v>
      </c>
      <c r="C11" s="202"/>
      <c r="D11" s="202"/>
      <c r="E11" s="202"/>
      <c r="F11" s="202"/>
      <c r="G11" s="202"/>
      <c r="H11" s="202"/>
      <c r="I11" s="296">
        <v>201494779.2500003</v>
      </c>
      <c r="J11" s="202"/>
      <c r="K11" s="202"/>
      <c r="L11" s="202"/>
      <c r="M11" s="202"/>
      <c r="N11" s="202"/>
      <c r="O11" s="202"/>
      <c r="P11" s="202"/>
      <c r="Q11" s="202"/>
      <c r="R11" s="202"/>
      <c r="S11" s="202"/>
      <c r="T11" s="202"/>
      <c r="U11" s="295">
        <v>0.1497206167612859</v>
      </c>
      <c r="V11" s="202"/>
      <c r="W11" s="202"/>
      <c r="X11" s="202"/>
      <c r="Y11" s="202"/>
      <c r="Z11" s="202"/>
      <c r="AA11" s="202"/>
      <c r="AB11" s="201">
        <v>2597</v>
      </c>
      <c r="AC11" s="202"/>
      <c r="AD11" s="202"/>
      <c r="AE11" s="202"/>
      <c r="AF11" s="202"/>
      <c r="AG11" s="8">
        <v>0.16041756748409414</v>
      </c>
      <c r="AH11" s="1"/>
    </row>
    <row r="12" spans="2:34" ht="12" customHeight="1">
      <c r="B12" s="280" t="s">
        <v>571</v>
      </c>
      <c r="C12" s="202"/>
      <c r="D12" s="202"/>
      <c r="E12" s="202"/>
      <c r="F12" s="202"/>
      <c r="G12" s="202"/>
      <c r="H12" s="202"/>
      <c r="I12" s="296">
        <v>192976970.74000016</v>
      </c>
      <c r="J12" s="202"/>
      <c r="K12" s="202"/>
      <c r="L12" s="202"/>
      <c r="M12" s="202"/>
      <c r="N12" s="202"/>
      <c r="O12" s="202"/>
      <c r="P12" s="202"/>
      <c r="Q12" s="202"/>
      <c r="R12" s="202"/>
      <c r="S12" s="202"/>
      <c r="T12" s="202"/>
      <c r="U12" s="295">
        <v>0.14339146248583212</v>
      </c>
      <c r="V12" s="202"/>
      <c r="W12" s="202"/>
      <c r="X12" s="202"/>
      <c r="Y12" s="202"/>
      <c r="Z12" s="202"/>
      <c r="AA12" s="202"/>
      <c r="AB12" s="201">
        <v>2204</v>
      </c>
      <c r="AC12" s="202"/>
      <c r="AD12" s="202"/>
      <c r="AE12" s="202"/>
      <c r="AF12" s="202"/>
      <c r="AG12" s="8">
        <v>0.1361418246957811</v>
      </c>
      <c r="AH12" s="1"/>
    </row>
    <row r="13" spans="2:34" ht="12" customHeight="1">
      <c r="B13" s="280" t="s">
        <v>575</v>
      </c>
      <c r="C13" s="202"/>
      <c r="D13" s="202"/>
      <c r="E13" s="202"/>
      <c r="F13" s="202"/>
      <c r="G13" s="202"/>
      <c r="H13" s="202"/>
      <c r="I13" s="296">
        <v>169540857.67000014</v>
      </c>
      <c r="J13" s="202"/>
      <c r="K13" s="202"/>
      <c r="L13" s="202"/>
      <c r="M13" s="202"/>
      <c r="N13" s="202"/>
      <c r="O13" s="202"/>
      <c r="P13" s="202"/>
      <c r="Q13" s="202"/>
      <c r="R13" s="202"/>
      <c r="S13" s="202"/>
      <c r="T13" s="202"/>
      <c r="U13" s="295">
        <v>0.1259772678531559</v>
      </c>
      <c r="V13" s="202"/>
      <c r="W13" s="202"/>
      <c r="X13" s="202"/>
      <c r="Y13" s="202"/>
      <c r="Z13" s="202"/>
      <c r="AA13" s="202"/>
      <c r="AB13" s="201">
        <v>1502</v>
      </c>
      <c r="AC13" s="202"/>
      <c r="AD13" s="202"/>
      <c r="AE13" s="202"/>
      <c r="AF13" s="202"/>
      <c r="AG13" s="8">
        <v>0.09277904750138984</v>
      </c>
      <c r="AH13" s="1"/>
    </row>
    <row r="14" spans="2:34" ht="12" customHeight="1">
      <c r="B14" s="280" t="s">
        <v>577</v>
      </c>
      <c r="C14" s="202"/>
      <c r="D14" s="202"/>
      <c r="E14" s="202"/>
      <c r="F14" s="202"/>
      <c r="G14" s="202"/>
      <c r="H14" s="202"/>
      <c r="I14" s="296">
        <v>138804690.1900001</v>
      </c>
      <c r="J14" s="202"/>
      <c r="K14" s="202"/>
      <c r="L14" s="202"/>
      <c r="M14" s="202"/>
      <c r="N14" s="202"/>
      <c r="O14" s="202"/>
      <c r="P14" s="202"/>
      <c r="Q14" s="202"/>
      <c r="R14" s="202"/>
      <c r="S14" s="202"/>
      <c r="T14" s="202"/>
      <c r="U14" s="295">
        <v>0.10313877065182567</v>
      </c>
      <c r="V14" s="202"/>
      <c r="W14" s="202"/>
      <c r="X14" s="202"/>
      <c r="Y14" s="202"/>
      <c r="Z14" s="202"/>
      <c r="AA14" s="202"/>
      <c r="AB14" s="201">
        <v>1840</v>
      </c>
      <c r="AC14" s="202"/>
      <c r="AD14" s="202"/>
      <c r="AE14" s="202"/>
      <c r="AF14" s="202"/>
      <c r="AG14" s="8">
        <v>0.11365742170609673</v>
      </c>
      <c r="AH14" s="1"/>
    </row>
    <row r="15" spans="2:34" ht="12" customHeight="1">
      <c r="B15" s="280" t="s">
        <v>581</v>
      </c>
      <c r="C15" s="202"/>
      <c r="D15" s="202"/>
      <c r="E15" s="202"/>
      <c r="F15" s="202"/>
      <c r="G15" s="202"/>
      <c r="H15" s="202"/>
      <c r="I15" s="296">
        <v>100578475.78999996</v>
      </c>
      <c r="J15" s="202"/>
      <c r="K15" s="202"/>
      <c r="L15" s="202"/>
      <c r="M15" s="202"/>
      <c r="N15" s="202"/>
      <c r="O15" s="202"/>
      <c r="P15" s="202"/>
      <c r="Q15" s="202"/>
      <c r="R15" s="202"/>
      <c r="S15" s="202"/>
      <c r="T15" s="202"/>
      <c r="U15" s="295">
        <v>0.07473479702173888</v>
      </c>
      <c r="V15" s="202"/>
      <c r="W15" s="202"/>
      <c r="X15" s="202"/>
      <c r="Y15" s="202"/>
      <c r="Z15" s="202"/>
      <c r="AA15" s="202"/>
      <c r="AB15" s="201">
        <v>1349</v>
      </c>
      <c r="AC15" s="202"/>
      <c r="AD15" s="202"/>
      <c r="AE15" s="202"/>
      <c r="AF15" s="202"/>
      <c r="AG15" s="8">
        <v>0.08332818580517636</v>
      </c>
      <c r="AH15" s="1"/>
    </row>
    <row r="16" spans="2:34" ht="12" customHeight="1">
      <c r="B16" s="280" t="s">
        <v>579</v>
      </c>
      <c r="C16" s="202"/>
      <c r="D16" s="202"/>
      <c r="E16" s="202"/>
      <c r="F16" s="202"/>
      <c r="G16" s="202"/>
      <c r="H16" s="202"/>
      <c r="I16" s="296">
        <v>84653014.52999999</v>
      </c>
      <c r="J16" s="202"/>
      <c r="K16" s="202"/>
      <c r="L16" s="202"/>
      <c r="M16" s="202"/>
      <c r="N16" s="202"/>
      <c r="O16" s="202"/>
      <c r="P16" s="202"/>
      <c r="Q16" s="202"/>
      <c r="R16" s="202"/>
      <c r="S16" s="202"/>
      <c r="T16" s="202"/>
      <c r="U16" s="295">
        <v>0.06290138927325918</v>
      </c>
      <c r="V16" s="202"/>
      <c r="W16" s="202"/>
      <c r="X16" s="202"/>
      <c r="Y16" s="202"/>
      <c r="Z16" s="202"/>
      <c r="AA16" s="202"/>
      <c r="AB16" s="201">
        <v>1218</v>
      </c>
      <c r="AC16" s="202"/>
      <c r="AD16" s="202"/>
      <c r="AE16" s="202"/>
      <c r="AF16" s="202"/>
      <c r="AG16" s="8">
        <v>0.07523627154240534</v>
      </c>
      <c r="AH16" s="1"/>
    </row>
    <row r="17" spans="2:34" ht="12" customHeight="1">
      <c r="B17" s="280" t="s">
        <v>583</v>
      </c>
      <c r="C17" s="202"/>
      <c r="D17" s="202"/>
      <c r="E17" s="202"/>
      <c r="F17" s="202"/>
      <c r="G17" s="202"/>
      <c r="H17" s="202"/>
      <c r="I17" s="296">
        <v>76969186.45999993</v>
      </c>
      <c r="J17" s="202"/>
      <c r="K17" s="202"/>
      <c r="L17" s="202"/>
      <c r="M17" s="202"/>
      <c r="N17" s="202"/>
      <c r="O17" s="202"/>
      <c r="P17" s="202"/>
      <c r="Q17" s="202"/>
      <c r="R17" s="202"/>
      <c r="S17" s="202"/>
      <c r="T17" s="202"/>
      <c r="U17" s="295">
        <v>0.057191923836932806</v>
      </c>
      <c r="V17" s="202"/>
      <c r="W17" s="202"/>
      <c r="X17" s="202"/>
      <c r="Y17" s="202"/>
      <c r="Z17" s="202"/>
      <c r="AA17" s="202"/>
      <c r="AB17" s="201">
        <v>979</v>
      </c>
      <c r="AC17" s="202"/>
      <c r="AD17" s="202"/>
      <c r="AE17" s="202"/>
      <c r="AF17" s="202"/>
      <c r="AG17" s="8">
        <v>0.06047316078818951</v>
      </c>
      <c r="AH17" s="1"/>
    </row>
    <row r="18" spans="2:34" ht="12" customHeight="1">
      <c r="B18" s="280" t="s">
        <v>585</v>
      </c>
      <c r="C18" s="202"/>
      <c r="D18" s="202"/>
      <c r="E18" s="202"/>
      <c r="F18" s="202"/>
      <c r="G18" s="202"/>
      <c r="H18" s="202"/>
      <c r="I18" s="296">
        <v>70883916.31000006</v>
      </c>
      <c r="J18" s="202"/>
      <c r="K18" s="202"/>
      <c r="L18" s="202"/>
      <c r="M18" s="202"/>
      <c r="N18" s="202"/>
      <c r="O18" s="202"/>
      <c r="P18" s="202"/>
      <c r="Q18" s="202"/>
      <c r="R18" s="202"/>
      <c r="S18" s="202"/>
      <c r="T18" s="202"/>
      <c r="U18" s="295">
        <v>0.052670266236630375</v>
      </c>
      <c r="V18" s="202"/>
      <c r="W18" s="202"/>
      <c r="X18" s="202"/>
      <c r="Y18" s="202"/>
      <c r="Z18" s="202"/>
      <c r="AA18" s="202"/>
      <c r="AB18" s="201">
        <v>752</v>
      </c>
      <c r="AC18" s="202"/>
      <c r="AD18" s="202"/>
      <c r="AE18" s="202"/>
      <c r="AF18" s="202"/>
      <c r="AG18" s="8">
        <v>0.04645129408857866</v>
      </c>
      <c r="AH18" s="1"/>
    </row>
    <row r="19" spans="2:34" ht="12" customHeight="1">
      <c r="B19" s="280" t="s">
        <v>587</v>
      </c>
      <c r="C19" s="202"/>
      <c r="D19" s="202"/>
      <c r="E19" s="202"/>
      <c r="F19" s="202"/>
      <c r="G19" s="202"/>
      <c r="H19" s="202"/>
      <c r="I19" s="296">
        <v>41892841.33999999</v>
      </c>
      <c r="J19" s="202"/>
      <c r="K19" s="202"/>
      <c r="L19" s="202"/>
      <c r="M19" s="202"/>
      <c r="N19" s="202"/>
      <c r="O19" s="202"/>
      <c r="P19" s="202"/>
      <c r="Q19" s="202"/>
      <c r="R19" s="202"/>
      <c r="S19" s="202"/>
      <c r="T19" s="202"/>
      <c r="U19" s="295">
        <v>0.031128459341000437</v>
      </c>
      <c r="V19" s="202"/>
      <c r="W19" s="202"/>
      <c r="X19" s="202"/>
      <c r="Y19" s="202"/>
      <c r="Z19" s="202"/>
      <c r="AA19" s="202"/>
      <c r="AB19" s="201">
        <v>553</v>
      </c>
      <c r="AC19" s="202"/>
      <c r="AD19" s="202"/>
      <c r="AE19" s="202"/>
      <c r="AF19" s="202"/>
      <c r="AG19" s="8">
        <v>0.03415899684971277</v>
      </c>
      <c r="AH19" s="1"/>
    </row>
    <row r="20" spans="2:34" ht="12" customHeight="1">
      <c r="B20" s="280" t="s">
        <v>520</v>
      </c>
      <c r="C20" s="202"/>
      <c r="D20" s="202"/>
      <c r="E20" s="202"/>
      <c r="F20" s="202"/>
      <c r="G20" s="202"/>
      <c r="H20" s="202"/>
      <c r="I20" s="296">
        <v>29620751.189999994</v>
      </c>
      <c r="J20" s="202"/>
      <c r="K20" s="202"/>
      <c r="L20" s="202"/>
      <c r="M20" s="202"/>
      <c r="N20" s="202"/>
      <c r="O20" s="202"/>
      <c r="P20" s="202"/>
      <c r="Q20" s="202"/>
      <c r="R20" s="202"/>
      <c r="S20" s="202"/>
      <c r="T20" s="202"/>
      <c r="U20" s="295">
        <v>0.022009687564147572</v>
      </c>
      <c r="V20" s="202"/>
      <c r="W20" s="202"/>
      <c r="X20" s="202"/>
      <c r="Y20" s="202"/>
      <c r="Z20" s="202"/>
      <c r="AA20" s="202"/>
      <c r="AB20" s="201">
        <v>368</v>
      </c>
      <c r="AC20" s="202"/>
      <c r="AD20" s="202"/>
      <c r="AE20" s="202"/>
      <c r="AF20" s="202"/>
      <c r="AG20" s="8">
        <v>0.022731484341219348</v>
      </c>
      <c r="AH20" s="1"/>
    </row>
    <row r="21" spans="2:34" ht="13.5" customHeight="1">
      <c r="B21" s="298"/>
      <c r="C21" s="299"/>
      <c r="D21" s="299"/>
      <c r="E21" s="299"/>
      <c r="F21" s="299"/>
      <c r="G21" s="299"/>
      <c r="H21" s="299"/>
      <c r="I21" s="300">
        <v>1345805164.370001</v>
      </c>
      <c r="J21" s="299"/>
      <c r="K21" s="299"/>
      <c r="L21" s="299"/>
      <c r="M21" s="299"/>
      <c r="N21" s="299"/>
      <c r="O21" s="299"/>
      <c r="P21" s="299"/>
      <c r="Q21" s="299"/>
      <c r="R21" s="299"/>
      <c r="S21" s="299"/>
      <c r="T21" s="299"/>
      <c r="U21" s="301">
        <v>1.0000000000000013</v>
      </c>
      <c r="V21" s="299"/>
      <c r="W21" s="299"/>
      <c r="X21" s="299"/>
      <c r="Y21" s="299"/>
      <c r="Z21" s="299"/>
      <c r="AA21" s="299"/>
      <c r="AB21" s="302">
        <v>16189</v>
      </c>
      <c r="AC21" s="299"/>
      <c r="AD21" s="299"/>
      <c r="AE21" s="299"/>
      <c r="AF21" s="299"/>
      <c r="AG21" s="21">
        <v>1</v>
      </c>
      <c r="AH21" s="1"/>
    </row>
    <row r="22" spans="2:34" ht="9" customHeight="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2:34" ht="18.75" customHeight="1">
      <c r="B23" s="220" t="s">
        <v>1111</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2"/>
    </row>
    <row r="24" spans="2:34" ht="8.2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2:34" ht="13.5" customHeight="1">
      <c r="B25" s="207" t="s">
        <v>1128</v>
      </c>
      <c r="C25" s="208"/>
      <c r="D25" s="208"/>
      <c r="E25" s="208"/>
      <c r="F25" s="208"/>
      <c r="G25" s="208"/>
      <c r="H25" s="208"/>
      <c r="I25" s="208"/>
      <c r="J25" s="207" t="s">
        <v>1125</v>
      </c>
      <c r="K25" s="208"/>
      <c r="L25" s="208"/>
      <c r="M25" s="208"/>
      <c r="N25" s="208"/>
      <c r="O25" s="208"/>
      <c r="P25" s="208"/>
      <c r="Q25" s="208"/>
      <c r="R25" s="208"/>
      <c r="S25" s="208"/>
      <c r="T25" s="208"/>
      <c r="U25" s="207" t="s">
        <v>1126</v>
      </c>
      <c r="V25" s="208"/>
      <c r="W25" s="208"/>
      <c r="X25" s="208"/>
      <c r="Y25" s="208"/>
      <c r="Z25" s="208"/>
      <c r="AA25" s="208"/>
      <c r="AB25" s="207" t="s">
        <v>1127</v>
      </c>
      <c r="AC25" s="208"/>
      <c r="AD25" s="208"/>
      <c r="AE25" s="208"/>
      <c r="AF25" s="207" t="s">
        <v>1126</v>
      </c>
      <c r="AG25" s="208"/>
      <c r="AH25" s="1"/>
    </row>
    <row r="26" spans="2:34" ht="12.75" customHeight="1">
      <c r="B26" s="204" t="s">
        <v>1129</v>
      </c>
      <c r="C26" s="202"/>
      <c r="D26" s="202"/>
      <c r="E26" s="202"/>
      <c r="F26" s="202"/>
      <c r="G26" s="202"/>
      <c r="H26" s="202"/>
      <c r="I26" s="202"/>
      <c r="J26" s="296">
        <v>76121295.14999996</v>
      </c>
      <c r="K26" s="202"/>
      <c r="L26" s="202"/>
      <c r="M26" s="202"/>
      <c r="N26" s="202"/>
      <c r="O26" s="202"/>
      <c r="P26" s="202"/>
      <c r="Q26" s="202"/>
      <c r="R26" s="202"/>
      <c r="S26" s="202"/>
      <c r="T26" s="202"/>
      <c r="U26" s="295">
        <v>0.05656189853130339</v>
      </c>
      <c r="V26" s="202"/>
      <c r="W26" s="202"/>
      <c r="X26" s="202"/>
      <c r="Y26" s="202"/>
      <c r="Z26" s="202"/>
      <c r="AA26" s="202"/>
      <c r="AB26" s="201">
        <v>866</v>
      </c>
      <c r="AC26" s="202"/>
      <c r="AD26" s="202"/>
      <c r="AE26" s="202"/>
      <c r="AF26" s="295">
        <v>0.05349311260732596</v>
      </c>
      <c r="AG26" s="202"/>
      <c r="AH26" s="1"/>
    </row>
    <row r="27" spans="2:34" ht="12.75" customHeight="1">
      <c r="B27" s="204" t="s">
        <v>1130</v>
      </c>
      <c r="C27" s="202"/>
      <c r="D27" s="202"/>
      <c r="E27" s="202"/>
      <c r="F27" s="202"/>
      <c r="G27" s="202"/>
      <c r="H27" s="202"/>
      <c r="I27" s="202"/>
      <c r="J27" s="296">
        <v>960441761.2799988</v>
      </c>
      <c r="K27" s="202"/>
      <c r="L27" s="202"/>
      <c r="M27" s="202"/>
      <c r="N27" s="202"/>
      <c r="O27" s="202"/>
      <c r="P27" s="202"/>
      <c r="Q27" s="202"/>
      <c r="R27" s="202"/>
      <c r="S27" s="202"/>
      <c r="T27" s="202"/>
      <c r="U27" s="295">
        <v>0.7136558743476087</v>
      </c>
      <c r="V27" s="202"/>
      <c r="W27" s="202"/>
      <c r="X27" s="202"/>
      <c r="Y27" s="202"/>
      <c r="Z27" s="202"/>
      <c r="AA27" s="202"/>
      <c r="AB27" s="201">
        <v>10805</v>
      </c>
      <c r="AC27" s="202"/>
      <c r="AD27" s="202"/>
      <c r="AE27" s="202"/>
      <c r="AF27" s="295">
        <v>0.6674285008338996</v>
      </c>
      <c r="AG27" s="202"/>
      <c r="AH27" s="1"/>
    </row>
    <row r="28" spans="2:34" ht="12.75" customHeight="1">
      <c r="B28" s="204" t="s">
        <v>1131</v>
      </c>
      <c r="C28" s="202"/>
      <c r="D28" s="202"/>
      <c r="E28" s="202"/>
      <c r="F28" s="202"/>
      <c r="G28" s="202"/>
      <c r="H28" s="202"/>
      <c r="I28" s="202"/>
      <c r="J28" s="296">
        <v>255140171.17000037</v>
      </c>
      <c r="K28" s="202"/>
      <c r="L28" s="202"/>
      <c r="M28" s="202"/>
      <c r="N28" s="202"/>
      <c r="O28" s="202"/>
      <c r="P28" s="202"/>
      <c r="Q28" s="202"/>
      <c r="R28" s="202"/>
      <c r="S28" s="202"/>
      <c r="T28" s="202"/>
      <c r="U28" s="295">
        <v>0.18958180420524476</v>
      </c>
      <c r="V28" s="202"/>
      <c r="W28" s="202"/>
      <c r="X28" s="202"/>
      <c r="Y28" s="202"/>
      <c r="Z28" s="202"/>
      <c r="AA28" s="202"/>
      <c r="AB28" s="201">
        <v>3388</v>
      </c>
      <c r="AC28" s="202"/>
      <c r="AD28" s="202"/>
      <c r="AE28" s="202"/>
      <c r="AF28" s="295">
        <v>0.209277904750139</v>
      </c>
      <c r="AG28" s="202"/>
      <c r="AH28" s="1"/>
    </row>
    <row r="29" spans="2:34" ht="12.75" customHeight="1">
      <c r="B29" s="204" t="s">
        <v>1132</v>
      </c>
      <c r="C29" s="202"/>
      <c r="D29" s="202"/>
      <c r="E29" s="202"/>
      <c r="F29" s="202"/>
      <c r="G29" s="202"/>
      <c r="H29" s="202"/>
      <c r="I29" s="202"/>
      <c r="J29" s="296">
        <v>18325618.539999988</v>
      </c>
      <c r="K29" s="202"/>
      <c r="L29" s="202"/>
      <c r="M29" s="202"/>
      <c r="N29" s="202"/>
      <c r="O29" s="202"/>
      <c r="P29" s="202"/>
      <c r="Q29" s="202"/>
      <c r="R29" s="202"/>
      <c r="S29" s="202"/>
      <c r="T29" s="202"/>
      <c r="U29" s="295">
        <v>0.01361684367482615</v>
      </c>
      <c r="V29" s="202"/>
      <c r="W29" s="202"/>
      <c r="X29" s="202"/>
      <c r="Y29" s="202"/>
      <c r="Z29" s="202"/>
      <c r="AA29" s="202"/>
      <c r="AB29" s="201">
        <v>303</v>
      </c>
      <c r="AC29" s="202"/>
      <c r="AD29" s="202"/>
      <c r="AE29" s="202"/>
      <c r="AF29" s="295">
        <v>0.01871641237877571</v>
      </c>
      <c r="AG29" s="202"/>
      <c r="AH29" s="1"/>
    </row>
    <row r="30" spans="2:34" ht="12.75" customHeight="1">
      <c r="B30" s="204" t="s">
        <v>1133</v>
      </c>
      <c r="C30" s="202"/>
      <c r="D30" s="202"/>
      <c r="E30" s="202"/>
      <c r="F30" s="202"/>
      <c r="G30" s="202"/>
      <c r="H30" s="202"/>
      <c r="I30" s="202"/>
      <c r="J30" s="296">
        <v>3713766.959999999</v>
      </c>
      <c r="K30" s="202"/>
      <c r="L30" s="202"/>
      <c r="M30" s="202"/>
      <c r="N30" s="202"/>
      <c r="O30" s="202"/>
      <c r="P30" s="202"/>
      <c r="Q30" s="202"/>
      <c r="R30" s="202"/>
      <c r="S30" s="202"/>
      <c r="T30" s="202"/>
      <c r="U30" s="295">
        <v>0.002759513084301839</v>
      </c>
      <c r="V30" s="202"/>
      <c r="W30" s="202"/>
      <c r="X30" s="202"/>
      <c r="Y30" s="202"/>
      <c r="Z30" s="202"/>
      <c r="AA30" s="202"/>
      <c r="AB30" s="201">
        <v>92</v>
      </c>
      <c r="AC30" s="202"/>
      <c r="AD30" s="202"/>
      <c r="AE30" s="202"/>
      <c r="AF30" s="295">
        <v>0.005682871085304837</v>
      </c>
      <c r="AG30" s="202"/>
      <c r="AH30" s="1"/>
    </row>
    <row r="31" spans="2:34" ht="12.75" customHeight="1">
      <c r="B31" s="204" t="s">
        <v>1134</v>
      </c>
      <c r="C31" s="202"/>
      <c r="D31" s="202"/>
      <c r="E31" s="202"/>
      <c r="F31" s="202"/>
      <c r="G31" s="202"/>
      <c r="H31" s="202"/>
      <c r="I31" s="202"/>
      <c r="J31" s="296">
        <v>3399636.3699999987</v>
      </c>
      <c r="K31" s="202"/>
      <c r="L31" s="202"/>
      <c r="M31" s="202"/>
      <c r="N31" s="202"/>
      <c r="O31" s="202"/>
      <c r="P31" s="202"/>
      <c r="Q31" s="202"/>
      <c r="R31" s="202"/>
      <c r="S31" s="202"/>
      <c r="T31" s="202"/>
      <c r="U31" s="295">
        <v>0.0025260984725017335</v>
      </c>
      <c r="V31" s="202"/>
      <c r="W31" s="202"/>
      <c r="X31" s="202"/>
      <c r="Y31" s="202"/>
      <c r="Z31" s="202"/>
      <c r="AA31" s="202"/>
      <c r="AB31" s="201">
        <v>113</v>
      </c>
      <c r="AC31" s="202"/>
      <c r="AD31" s="202"/>
      <c r="AE31" s="202"/>
      <c r="AF31" s="295">
        <v>0.006980048180863549</v>
      </c>
      <c r="AG31" s="202"/>
      <c r="AH31" s="1"/>
    </row>
    <row r="32" spans="2:34" ht="12.75" customHeight="1">
      <c r="B32" s="204" t="s">
        <v>1135</v>
      </c>
      <c r="C32" s="202"/>
      <c r="D32" s="202"/>
      <c r="E32" s="202"/>
      <c r="F32" s="202"/>
      <c r="G32" s="202"/>
      <c r="H32" s="202"/>
      <c r="I32" s="202"/>
      <c r="J32" s="296">
        <v>9319144.850000009</v>
      </c>
      <c r="K32" s="202"/>
      <c r="L32" s="202"/>
      <c r="M32" s="202"/>
      <c r="N32" s="202"/>
      <c r="O32" s="202"/>
      <c r="P32" s="202"/>
      <c r="Q32" s="202"/>
      <c r="R32" s="202"/>
      <c r="S32" s="202"/>
      <c r="T32" s="202"/>
      <c r="U32" s="295">
        <v>0.006924586928868345</v>
      </c>
      <c r="V32" s="202"/>
      <c r="W32" s="202"/>
      <c r="X32" s="202"/>
      <c r="Y32" s="202"/>
      <c r="Z32" s="202"/>
      <c r="AA32" s="202"/>
      <c r="AB32" s="201">
        <v>206</v>
      </c>
      <c r="AC32" s="202"/>
      <c r="AD32" s="202"/>
      <c r="AE32" s="202"/>
      <c r="AF32" s="295">
        <v>0.012724689604052134</v>
      </c>
      <c r="AG32" s="202"/>
      <c r="AH32" s="1"/>
    </row>
    <row r="33" spans="2:34" ht="12.75" customHeight="1">
      <c r="B33" s="204" t="s">
        <v>1136</v>
      </c>
      <c r="C33" s="202"/>
      <c r="D33" s="202"/>
      <c r="E33" s="202"/>
      <c r="F33" s="202"/>
      <c r="G33" s="202"/>
      <c r="H33" s="202"/>
      <c r="I33" s="202"/>
      <c r="J33" s="296">
        <v>9916655.839999998</v>
      </c>
      <c r="K33" s="202"/>
      <c r="L33" s="202"/>
      <c r="M33" s="202"/>
      <c r="N33" s="202"/>
      <c r="O33" s="202"/>
      <c r="P33" s="202"/>
      <c r="Q33" s="202"/>
      <c r="R33" s="202"/>
      <c r="S33" s="202"/>
      <c r="T33" s="202"/>
      <c r="U33" s="295">
        <v>0.007368567235839226</v>
      </c>
      <c r="V33" s="202"/>
      <c r="W33" s="202"/>
      <c r="X33" s="202"/>
      <c r="Y33" s="202"/>
      <c r="Z33" s="202"/>
      <c r="AA33" s="202"/>
      <c r="AB33" s="201">
        <v>166</v>
      </c>
      <c r="AC33" s="202"/>
      <c r="AD33" s="202"/>
      <c r="AE33" s="202"/>
      <c r="AF33" s="295">
        <v>0.010253876088702206</v>
      </c>
      <c r="AG33" s="202"/>
      <c r="AH33" s="1"/>
    </row>
    <row r="34" spans="2:34" ht="12.75" customHeight="1">
      <c r="B34" s="204" t="s">
        <v>1137</v>
      </c>
      <c r="C34" s="202"/>
      <c r="D34" s="202"/>
      <c r="E34" s="202"/>
      <c r="F34" s="202"/>
      <c r="G34" s="202"/>
      <c r="H34" s="202"/>
      <c r="I34" s="202"/>
      <c r="J34" s="296">
        <v>1378448.1899999997</v>
      </c>
      <c r="K34" s="202"/>
      <c r="L34" s="202"/>
      <c r="M34" s="202"/>
      <c r="N34" s="202"/>
      <c r="O34" s="202"/>
      <c r="P34" s="202"/>
      <c r="Q34" s="202"/>
      <c r="R34" s="202"/>
      <c r="S34" s="202"/>
      <c r="T34" s="202"/>
      <c r="U34" s="295">
        <v>0.0010242553874024415</v>
      </c>
      <c r="V34" s="202"/>
      <c r="W34" s="202"/>
      <c r="X34" s="202"/>
      <c r="Y34" s="202"/>
      <c r="Z34" s="202"/>
      <c r="AA34" s="202"/>
      <c r="AB34" s="201">
        <v>36</v>
      </c>
      <c r="AC34" s="202"/>
      <c r="AD34" s="202"/>
      <c r="AE34" s="202"/>
      <c r="AF34" s="295">
        <v>0.002223732163814936</v>
      </c>
      <c r="AG34" s="202"/>
      <c r="AH34" s="1"/>
    </row>
    <row r="35" spans="2:34" ht="12.75" customHeight="1">
      <c r="B35" s="204" t="s">
        <v>1138</v>
      </c>
      <c r="C35" s="202"/>
      <c r="D35" s="202"/>
      <c r="E35" s="202"/>
      <c r="F35" s="202"/>
      <c r="G35" s="202"/>
      <c r="H35" s="202"/>
      <c r="I35" s="202"/>
      <c r="J35" s="296">
        <v>1050837.27</v>
      </c>
      <c r="K35" s="202"/>
      <c r="L35" s="202"/>
      <c r="M35" s="202"/>
      <c r="N35" s="202"/>
      <c r="O35" s="202"/>
      <c r="P35" s="202"/>
      <c r="Q35" s="202"/>
      <c r="R35" s="202"/>
      <c r="S35" s="202"/>
      <c r="T35" s="202"/>
      <c r="U35" s="295">
        <v>0.0007808242216784182</v>
      </c>
      <c r="V35" s="202"/>
      <c r="W35" s="202"/>
      <c r="X35" s="202"/>
      <c r="Y35" s="202"/>
      <c r="Z35" s="202"/>
      <c r="AA35" s="202"/>
      <c r="AB35" s="201">
        <v>29</v>
      </c>
      <c r="AC35" s="202"/>
      <c r="AD35" s="202"/>
      <c r="AE35" s="202"/>
      <c r="AF35" s="295">
        <v>0.0017913397986286984</v>
      </c>
      <c r="AG35" s="202"/>
      <c r="AH35" s="1"/>
    </row>
    <row r="36" spans="2:34" ht="12.75" customHeight="1">
      <c r="B36" s="204" t="s">
        <v>1139</v>
      </c>
      <c r="C36" s="202"/>
      <c r="D36" s="202"/>
      <c r="E36" s="202"/>
      <c r="F36" s="202"/>
      <c r="G36" s="202"/>
      <c r="H36" s="202"/>
      <c r="I36" s="202"/>
      <c r="J36" s="296">
        <v>999964.9800000003</v>
      </c>
      <c r="K36" s="202"/>
      <c r="L36" s="202"/>
      <c r="M36" s="202"/>
      <c r="N36" s="202"/>
      <c r="O36" s="202"/>
      <c r="P36" s="202"/>
      <c r="Q36" s="202"/>
      <c r="R36" s="202"/>
      <c r="S36" s="202"/>
      <c r="T36" s="202"/>
      <c r="U36" s="295">
        <v>0.0007430235865294112</v>
      </c>
      <c r="V36" s="202"/>
      <c r="W36" s="202"/>
      <c r="X36" s="202"/>
      <c r="Y36" s="202"/>
      <c r="Z36" s="202"/>
      <c r="AA36" s="202"/>
      <c r="AB36" s="201">
        <v>28</v>
      </c>
      <c r="AC36" s="202"/>
      <c r="AD36" s="202"/>
      <c r="AE36" s="202"/>
      <c r="AF36" s="295">
        <v>0.0017295694607449503</v>
      </c>
      <c r="AG36" s="202"/>
      <c r="AH36" s="1"/>
    </row>
    <row r="37" spans="2:34" ht="12.75" customHeight="1">
      <c r="B37" s="204" t="s">
        <v>1140</v>
      </c>
      <c r="C37" s="202"/>
      <c r="D37" s="202"/>
      <c r="E37" s="202"/>
      <c r="F37" s="202"/>
      <c r="G37" s="202"/>
      <c r="H37" s="202"/>
      <c r="I37" s="202"/>
      <c r="J37" s="296">
        <v>3409004.1</v>
      </c>
      <c r="K37" s="202"/>
      <c r="L37" s="202"/>
      <c r="M37" s="202"/>
      <c r="N37" s="202"/>
      <c r="O37" s="202"/>
      <c r="P37" s="202"/>
      <c r="Q37" s="202"/>
      <c r="R37" s="202"/>
      <c r="S37" s="202"/>
      <c r="T37" s="202"/>
      <c r="U37" s="295">
        <v>0.0025330591606072712</v>
      </c>
      <c r="V37" s="202"/>
      <c r="W37" s="202"/>
      <c r="X37" s="202"/>
      <c r="Y37" s="202"/>
      <c r="Z37" s="202"/>
      <c r="AA37" s="202"/>
      <c r="AB37" s="201">
        <v>80</v>
      </c>
      <c r="AC37" s="202"/>
      <c r="AD37" s="202"/>
      <c r="AE37" s="202"/>
      <c r="AF37" s="295">
        <v>0.004941627030699858</v>
      </c>
      <c r="AG37" s="202"/>
      <c r="AH37" s="1"/>
    </row>
    <row r="38" spans="2:34" ht="12.75" customHeight="1">
      <c r="B38" s="204" t="s">
        <v>1141</v>
      </c>
      <c r="C38" s="202"/>
      <c r="D38" s="202"/>
      <c r="E38" s="202"/>
      <c r="F38" s="202"/>
      <c r="G38" s="202"/>
      <c r="H38" s="202"/>
      <c r="I38" s="202"/>
      <c r="J38" s="296">
        <v>2212448.4000000004</v>
      </c>
      <c r="K38" s="202"/>
      <c r="L38" s="202"/>
      <c r="M38" s="202"/>
      <c r="N38" s="202"/>
      <c r="O38" s="202"/>
      <c r="P38" s="202"/>
      <c r="Q38" s="202"/>
      <c r="R38" s="202"/>
      <c r="S38" s="202"/>
      <c r="T38" s="202"/>
      <c r="U38" s="295">
        <v>0.0016439589166205172</v>
      </c>
      <c r="V38" s="202"/>
      <c r="W38" s="202"/>
      <c r="X38" s="202"/>
      <c r="Y38" s="202"/>
      <c r="Z38" s="202"/>
      <c r="AA38" s="202"/>
      <c r="AB38" s="201">
        <v>63</v>
      </c>
      <c r="AC38" s="202"/>
      <c r="AD38" s="202"/>
      <c r="AE38" s="202"/>
      <c r="AF38" s="295">
        <v>0.0038915312866761383</v>
      </c>
      <c r="AG38" s="202"/>
      <c r="AH38" s="1"/>
    </row>
    <row r="39" spans="2:34" ht="12.75" customHeight="1">
      <c r="B39" s="204" t="s">
        <v>1142</v>
      </c>
      <c r="C39" s="202"/>
      <c r="D39" s="202"/>
      <c r="E39" s="202"/>
      <c r="F39" s="202"/>
      <c r="G39" s="202"/>
      <c r="H39" s="202"/>
      <c r="I39" s="202"/>
      <c r="J39" s="296">
        <v>367240.50000000006</v>
      </c>
      <c r="K39" s="202"/>
      <c r="L39" s="202"/>
      <c r="M39" s="202"/>
      <c r="N39" s="202"/>
      <c r="O39" s="202"/>
      <c r="P39" s="202"/>
      <c r="Q39" s="202"/>
      <c r="R39" s="202"/>
      <c r="S39" s="202"/>
      <c r="T39" s="202"/>
      <c r="U39" s="295">
        <v>0.00027287790961324886</v>
      </c>
      <c r="V39" s="202"/>
      <c r="W39" s="202"/>
      <c r="X39" s="202"/>
      <c r="Y39" s="202"/>
      <c r="Z39" s="202"/>
      <c r="AA39" s="202"/>
      <c r="AB39" s="201">
        <v>13</v>
      </c>
      <c r="AC39" s="202"/>
      <c r="AD39" s="202"/>
      <c r="AE39" s="202"/>
      <c r="AF39" s="295">
        <v>0.000803014392488727</v>
      </c>
      <c r="AG39" s="202"/>
      <c r="AH39" s="1"/>
    </row>
    <row r="40" spans="2:34" ht="12.75" customHeight="1">
      <c r="B40" s="204" t="s">
        <v>1143</v>
      </c>
      <c r="C40" s="202"/>
      <c r="D40" s="202"/>
      <c r="E40" s="202"/>
      <c r="F40" s="202"/>
      <c r="G40" s="202"/>
      <c r="H40" s="202"/>
      <c r="I40" s="202"/>
      <c r="J40" s="296">
        <v>9170.77</v>
      </c>
      <c r="K40" s="202"/>
      <c r="L40" s="202"/>
      <c r="M40" s="202"/>
      <c r="N40" s="202"/>
      <c r="O40" s="202"/>
      <c r="P40" s="202"/>
      <c r="Q40" s="202"/>
      <c r="R40" s="202"/>
      <c r="S40" s="202"/>
      <c r="T40" s="202"/>
      <c r="U40" s="295">
        <v>6.814337054719982E-06</v>
      </c>
      <c r="V40" s="202"/>
      <c r="W40" s="202"/>
      <c r="X40" s="202"/>
      <c r="Y40" s="202"/>
      <c r="Z40" s="202"/>
      <c r="AA40" s="202"/>
      <c r="AB40" s="201">
        <v>1</v>
      </c>
      <c r="AC40" s="202"/>
      <c r="AD40" s="202"/>
      <c r="AE40" s="202"/>
      <c r="AF40" s="295">
        <v>6.177033788374823E-05</v>
      </c>
      <c r="AG40" s="202"/>
      <c r="AH40" s="1"/>
    </row>
    <row r="41" spans="2:34" ht="12.75" customHeight="1">
      <c r="B41" s="303"/>
      <c r="C41" s="299"/>
      <c r="D41" s="299"/>
      <c r="E41" s="299"/>
      <c r="F41" s="299"/>
      <c r="G41" s="299"/>
      <c r="H41" s="299"/>
      <c r="I41" s="299"/>
      <c r="J41" s="300">
        <v>1345805164.369999</v>
      </c>
      <c r="K41" s="299"/>
      <c r="L41" s="299"/>
      <c r="M41" s="299"/>
      <c r="N41" s="299"/>
      <c r="O41" s="299"/>
      <c r="P41" s="299"/>
      <c r="Q41" s="299"/>
      <c r="R41" s="299"/>
      <c r="S41" s="299"/>
      <c r="T41" s="299"/>
      <c r="U41" s="301">
        <v>1.0000000000000029</v>
      </c>
      <c r="V41" s="299"/>
      <c r="W41" s="299"/>
      <c r="X41" s="299"/>
      <c r="Y41" s="299"/>
      <c r="Z41" s="299"/>
      <c r="AA41" s="299"/>
      <c r="AB41" s="302">
        <v>16189</v>
      </c>
      <c r="AC41" s="299"/>
      <c r="AD41" s="299"/>
      <c r="AE41" s="299"/>
      <c r="AF41" s="301">
        <v>1</v>
      </c>
      <c r="AG41" s="299"/>
      <c r="AH41" s="1"/>
    </row>
    <row r="42" spans="2:34" ht="8.2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2:34" ht="18.75" customHeight="1">
      <c r="B43" s="220" t="s">
        <v>1112</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2"/>
    </row>
    <row r="44" spans="2:34" ht="9"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2:34" ht="13.5" customHeight="1">
      <c r="B45" s="207" t="s">
        <v>1128</v>
      </c>
      <c r="C45" s="208"/>
      <c r="D45" s="208"/>
      <c r="E45" s="208"/>
      <c r="F45" s="208"/>
      <c r="G45" s="208"/>
      <c r="H45" s="208"/>
      <c r="I45" s="208"/>
      <c r="J45" s="207" t="s">
        <v>1125</v>
      </c>
      <c r="K45" s="208"/>
      <c r="L45" s="208"/>
      <c r="M45" s="208"/>
      <c r="N45" s="208"/>
      <c r="O45" s="208"/>
      <c r="P45" s="208"/>
      <c r="Q45" s="208"/>
      <c r="R45" s="208"/>
      <c r="S45" s="208"/>
      <c r="T45" s="208"/>
      <c r="U45" s="207" t="s">
        <v>1126</v>
      </c>
      <c r="V45" s="208"/>
      <c r="W45" s="208"/>
      <c r="X45" s="208"/>
      <c r="Y45" s="208"/>
      <c r="Z45" s="208"/>
      <c r="AA45" s="208"/>
      <c r="AB45" s="207" t="s">
        <v>1127</v>
      </c>
      <c r="AC45" s="208"/>
      <c r="AD45" s="208"/>
      <c r="AE45" s="207" t="s">
        <v>1126</v>
      </c>
      <c r="AF45" s="208"/>
      <c r="AG45" s="208"/>
      <c r="AH45" s="208"/>
    </row>
    <row r="46" spans="2:34" ht="10.5" customHeight="1">
      <c r="B46" s="204" t="s">
        <v>1144</v>
      </c>
      <c r="C46" s="202"/>
      <c r="D46" s="202"/>
      <c r="E46" s="202"/>
      <c r="F46" s="202"/>
      <c r="G46" s="202"/>
      <c r="H46" s="202"/>
      <c r="I46" s="202"/>
      <c r="J46" s="296">
        <v>0</v>
      </c>
      <c r="K46" s="202"/>
      <c r="L46" s="202"/>
      <c r="M46" s="202"/>
      <c r="N46" s="202"/>
      <c r="O46" s="202"/>
      <c r="P46" s="202"/>
      <c r="Q46" s="202"/>
      <c r="R46" s="202"/>
      <c r="S46" s="202"/>
      <c r="T46" s="202"/>
      <c r="U46" s="295">
        <v>0</v>
      </c>
      <c r="V46" s="202"/>
      <c r="W46" s="202"/>
      <c r="X46" s="202"/>
      <c r="Y46" s="202"/>
      <c r="Z46" s="202"/>
      <c r="AA46" s="202"/>
      <c r="AB46" s="201">
        <v>73</v>
      </c>
      <c r="AC46" s="202"/>
      <c r="AD46" s="202"/>
      <c r="AE46" s="295">
        <v>0.004509234665513621</v>
      </c>
      <c r="AF46" s="202"/>
      <c r="AG46" s="202"/>
      <c r="AH46" s="202"/>
    </row>
    <row r="47" spans="2:34" ht="10.5" customHeight="1">
      <c r="B47" s="204" t="s">
        <v>1129</v>
      </c>
      <c r="C47" s="202"/>
      <c r="D47" s="202"/>
      <c r="E47" s="202"/>
      <c r="F47" s="202"/>
      <c r="G47" s="202"/>
      <c r="H47" s="202"/>
      <c r="I47" s="202"/>
      <c r="J47" s="296">
        <v>362348.07</v>
      </c>
      <c r="K47" s="202"/>
      <c r="L47" s="202"/>
      <c r="M47" s="202"/>
      <c r="N47" s="202"/>
      <c r="O47" s="202"/>
      <c r="P47" s="202"/>
      <c r="Q47" s="202"/>
      <c r="R47" s="202"/>
      <c r="S47" s="202"/>
      <c r="T47" s="202"/>
      <c r="U47" s="295">
        <v>0.00026924259141896127</v>
      </c>
      <c r="V47" s="202"/>
      <c r="W47" s="202"/>
      <c r="X47" s="202"/>
      <c r="Y47" s="202"/>
      <c r="Z47" s="202"/>
      <c r="AA47" s="202"/>
      <c r="AB47" s="201">
        <v>19</v>
      </c>
      <c r="AC47" s="202"/>
      <c r="AD47" s="202"/>
      <c r="AE47" s="295">
        <v>0.0011736364197912164</v>
      </c>
      <c r="AF47" s="202"/>
      <c r="AG47" s="202"/>
      <c r="AH47" s="202"/>
    </row>
    <row r="48" spans="2:34" ht="10.5" customHeight="1">
      <c r="B48" s="204" t="s">
        <v>1130</v>
      </c>
      <c r="C48" s="202"/>
      <c r="D48" s="202"/>
      <c r="E48" s="202"/>
      <c r="F48" s="202"/>
      <c r="G48" s="202"/>
      <c r="H48" s="202"/>
      <c r="I48" s="202"/>
      <c r="J48" s="296">
        <v>2022717.25</v>
      </c>
      <c r="K48" s="202"/>
      <c r="L48" s="202"/>
      <c r="M48" s="202"/>
      <c r="N48" s="202"/>
      <c r="O48" s="202"/>
      <c r="P48" s="202"/>
      <c r="Q48" s="202"/>
      <c r="R48" s="202"/>
      <c r="S48" s="202"/>
      <c r="T48" s="202"/>
      <c r="U48" s="295">
        <v>0.0015029792599635895</v>
      </c>
      <c r="V48" s="202"/>
      <c r="W48" s="202"/>
      <c r="X48" s="202"/>
      <c r="Y48" s="202"/>
      <c r="Z48" s="202"/>
      <c r="AA48" s="202"/>
      <c r="AB48" s="201">
        <v>52</v>
      </c>
      <c r="AC48" s="202"/>
      <c r="AD48" s="202"/>
      <c r="AE48" s="295">
        <v>0.003212057569954908</v>
      </c>
      <c r="AF48" s="202"/>
      <c r="AG48" s="202"/>
      <c r="AH48" s="202"/>
    </row>
    <row r="49" spans="2:34" ht="10.5" customHeight="1">
      <c r="B49" s="204" t="s">
        <v>1131</v>
      </c>
      <c r="C49" s="202"/>
      <c r="D49" s="202"/>
      <c r="E49" s="202"/>
      <c r="F49" s="202"/>
      <c r="G49" s="202"/>
      <c r="H49" s="202"/>
      <c r="I49" s="202"/>
      <c r="J49" s="296">
        <v>3179879.51</v>
      </c>
      <c r="K49" s="202"/>
      <c r="L49" s="202"/>
      <c r="M49" s="202"/>
      <c r="N49" s="202"/>
      <c r="O49" s="202"/>
      <c r="P49" s="202"/>
      <c r="Q49" s="202"/>
      <c r="R49" s="202"/>
      <c r="S49" s="202"/>
      <c r="T49" s="202"/>
      <c r="U49" s="295">
        <v>0.0023628082237955807</v>
      </c>
      <c r="V49" s="202"/>
      <c r="W49" s="202"/>
      <c r="X49" s="202"/>
      <c r="Y49" s="202"/>
      <c r="Z49" s="202"/>
      <c r="AA49" s="202"/>
      <c r="AB49" s="201">
        <v>89</v>
      </c>
      <c r="AC49" s="202"/>
      <c r="AD49" s="202"/>
      <c r="AE49" s="295">
        <v>0.005497560071653592</v>
      </c>
      <c r="AF49" s="202"/>
      <c r="AG49" s="202"/>
      <c r="AH49" s="202"/>
    </row>
    <row r="50" spans="2:34" ht="10.5" customHeight="1">
      <c r="B50" s="204" t="s">
        <v>1132</v>
      </c>
      <c r="C50" s="202"/>
      <c r="D50" s="202"/>
      <c r="E50" s="202"/>
      <c r="F50" s="202"/>
      <c r="G50" s="202"/>
      <c r="H50" s="202"/>
      <c r="I50" s="202"/>
      <c r="J50" s="296">
        <v>10096925.699999994</v>
      </c>
      <c r="K50" s="202"/>
      <c r="L50" s="202"/>
      <c r="M50" s="202"/>
      <c r="N50" s="202"/>
      <c r="O50" s="202"/>
      <c r="P50" s="202"/>
      <c r="Q50" s="202"/>
      <c r="R50" s="202"/>
      <c r="S50" s="202"/>
      <c r="T50" s="202"/>
      <c r="U50" s="295">
        <v>0.007502516684669267</v>
      </c>
      <c r="V50" s="202"/>
      <c r="W50" s="202"/>
      <c r="X50" s="202"/>
      <c r="Y50" s="202"/>
      <c r="Z50" s="202"/>
      <c r="AA50" s="202"/>
      <c r="AB50" s="201">
        <v>178</v>
      </c>
      <c r="AC50" s="202"/>
      <c r="AD50" s="202"/>
      <c r="AE50" s="295">
        <v>0.010995120143307184</v>
      </c>
      <c r="AF50" s="202"/>
      <c r="AG50" s="202"/>
      <c r="AH50" s="202"/>
    </row>
    <row r="51" spans="2:34" ht="10.5" customHeight="1">
      <c r="B51" s="204" t="s">
        <v>1133</v>
      </c>
      <c r="C51" s="202"/>
      <c r="D51" s="202"/>
      <c r="E51" s="202"/>
      <c r="F51" s="202"/>
      <c r="G51" s="202"/>
      <c r="H51" s="202"/>
      <c r="I51" s="202"/>
      <c r="J51" s="296">
        <v>6398401.34</v>
      </c>
      <c r="K51" s="202"/>
      <c r="L51" s="202"/>
      <c r="M51" s="202"/>
      <c r="N51" s="202"/>
      <c r="O51" s="202"/>
      <c r="P51" s="202"/>
      <c r="Q51" s="202"/>
      <c r="R51" s="202"/>
      <c r="S51" s="202"/>
      <c r="T51" s="202"/>
      <c r="U51" s="295">
        <v>0.0047543296083242675</v>
      </c>
      <c r="V51" s="202"/>
      <c r="W51" s="202"/>
      <c r="X51" s="202"/>
      <c r="Y51" s="202"/>
      <c r="Z51" s="202"/>
      <c r="AA51" s="202"/>
      <c r="AB51" s="201">
        <v>156</v>
      </c>
      <c r="AC51" s="202"/>
      <c r="AD51" s="202"/>
      <c r="AE51" s="295">
        <v>0.009636172709864723</v>
      </c>
      <c r="AF51" s="202"/>
      <c r="AG51" s="202"/>
      <c r="AH51" s="202"/>
    </row>
    <row r="52" spans="2:34" ht="10.5" customHeight="1">
      <c r="B52" s="204" t="s">
        <v>1134</v>
      </c>
      <c r="C52" s="202"/>
      <c r="D52" s="202"/>
      <c r="E52" s="202"/>
      <c r="F52" s="202"/>
      <c r="G52" s="202"/>
      <c r="H52" s="202"/>
      <c r="I52" s="202"/>
      <c r="J52" s="296">
        <v>9305647.49</v>
      </c>
      <c r="K52" s="202"/>
      <c r="L52" s="202"/>
      <c r="M52" s="202"/>
      <c r="N52" s="202"/>
      <c r="O52" s="202"/>
      <c r="P52" s="202"/>
      <c r="Q52" s="202"/>
      <c r="R52" s="202"/>
      <c r="S52" s="202"/>
      <c r="T52" s="202"/>
      <c r="U52" s="295">
        <v>0.0069145577208095865</v>
      </c>
      <c r="V52" s="202"/>
      <c r="W52" s="202"/>
      <c r="X52" s="202"/>
      <c r="Y52" s="202"/>
      <c r="Z52" s="202"/>
      <c r="AA52" s="202"/>
      <c r="AB52" s="201">
        <v>232</v>
      </c>
      <c r="AC52" s="202"/>
      <c r="AD52" s="202"/>
      <c r="AE52" s="295">
        <v>0.014330718389029587</v>
      </c>
      <c r="AF52" s="202"/>
      <c r="AG52" s="202"/>
      <c r="AH52" s="202"/>
    </row>
    <row r="53" spans="2:34" ht="10.5" customHeight="1">
      <c r="B53" s="204" t="s">
        <v>1135</v>
      </c>
      <c r="C53" s="202"/>
      <c r="D53" s="202"/>
      <c r="E53" s="202"/>
      <c r="F53" s="202"/>
      <c r="G53" s="202"/>
      <c r="H53" s="202"/>
      <c r="I53" s="202"/>
      <c r="J53" s="296">
        <v>18531220.959999993</v>
      </c>
      <c r="K53" s="202"/>
      <c r="L53" s="202"/>
      <c r="M53" s="202"/>
      <c r="N53" s="202"/>
      <c r="O53" s="202"/>
      <c r="P53" s="202"/>
      <c r="Q53" s="202"/>
      <c r="R53" s="202"/>
      <c r="S53" s="202"/>
      <c r="T53" s="202"/>
      <c r="U53" s="295">
        <v>0.01376961647243704</v>
      </c>
      <c r="V53" s="202"/>
      <c r="W53" s="202"/>
      <c r="X53" s="202"/>
      <c r="Y53" s="202"/>
      <c r="Z53" s="202"/>
      <c r="AA53" s="202"/>
      <c r="AB53" s="201">
        <v>378</v>
      </c>
      <c r="AC53" s="202"/>
      <c r="AD53" s="202"/>
      <c r="AE53" s="295">
        <v>0.023349187720056827</v>
      </c>
      <c r="AF53" s="202"/>
      <c r="AG53" s="202"/>
      <c r="AH53" s="202"/>
    </row>
    <row r="54" spans="2:34" ht="10.5" customHeight="1">
      <c r="B54" s="204" t="s">
        <v>1136</v>
      </c>
      <c r="C54" s="202"/>
      <c r="D54" s="202"/>
      <c r="E54" s="202"/>
      <c r="F54" s="202"/>
      <c r="G54" s="202"/>
      <c r="H54" s="202"/>
      <c r="I54" s="202"/>
      <c r="J54" s="296">
        <v>70654971.90000007</v>
      </c>
      <c r="K54" s="202"/>
      <c r="L54" s="202"/>
      <c r="M54" s="202"/>
      <c r="N54" s="202"/>
      <c r="O54" s="202"/>
      <c r="P54" s="202"/>
      <c r="Q54" s="202"/>
      <c r="R54" s="202"/>
      <c r="S54" s="202"/>
      <c r="T54" s="202"/>
      <c r="U54" s="295">
        <v>0.05250014918249711</v>
      </c>
      <c r="V54" s="202"/>
      <c r="W54" s="202"/>
      <c r="X54" s="202"/>
      <c r="Y54" s="202"/>
      <c r="Z54" s="202"/>
      <c r="AA54" s="202"/>
      <c r="AB54" s="201">
        <v>1313</v>
      </c>
      <c r="AC54" s="202"/>
      <c r="AD54" s="202"/>
      <c r="AE54" s="295">
        <v>0.08110445364136142</v>
      </c>
      <c r="AF54" s="202"/>
      <c r="AG54" s="202"/>
      <c r="AH54" s="202"/>
    </row>
    <row r="55" spans="2:34" ht="10.5" customHeight="1">
      <c r="B55" s="204" t="s">
        <v>1137</v>
      </c>
      <c r="C55" s="202"/>
      <c r="D55" s="202"/>
      <c r="E55" s="202"/>
      <c r="F55" s="202"/>
      <c r="G55" s="202"/>
      <c r="H55" s="202"/>
      <c r="I55" s="202"/>
      <c r="J55" s="296">
        <v>167141694.60999995</v>
      </c>
      <c r="K55" s="202"/>
      <c r="L55" s="202"/>
      <c r="M55" s="202"/>
      <c r="N55" s="202"/>
      <c r="O55" s="202"/>
      <c r="P55" s="202"/>
      <c r="Q55" s="202"/>
      <c r="R55" s="202"/>
      <c r="S55" s="202"/>
      <c r="T55" s="202"/>
      <c r="U55" s="295">
        <v>0.12419457068159082</v>
      </c>
      <c r="V55" s="202"/>
      <c r="W55" s="202"/>
      <c r="X55" s="202"/>
      <c r="Y55" s="202"/>
      <c r="Z55" s="202"/>
      <c r="AA55" s="202"/>
      <c r="AB55" s="201">
        <v>2914</v>
      </c>
      <c r="AC55" s="202"/>
      <c r="AD55" s="202"/>
      <c r="AE55" s="295">
        <v>0.17999876459324232</v>
      </c>
      <c r="AF55" s="202"/>
      <c r="AG55" s="202"/>
      <c r="AH55" s="202"/>
    </row>
    <row r="56" spans="2:34" ht="10.5" customHeight="1">
      <c r="B56" s="204" t="s">
        <v>1138</v>
      </c>
      <c r="C56" s="202"/>
      <c r="D56" s="202"/>
      <c r="E56" s="202"/>
      <c r="F56" s="202"/>
      <c r="G56" s="202"/>
      <c r="H56" s="202"/>
      <c r="I56" s="202"/>
      <c r="J56" s="296">
        <v>26255433.829999987</v>
      </c>
      <c r="K56" s="202"/>
      <c r="L56" s="202"/>
      <c r="M56" s="202"/>
      <c r="N56" s="202"/>
      <c r="O56" s="202"/>
      <c r="P56" s="202"/>
      <c r="Q56" s="202"/>
      <c r="R56" s="202"/>
      <c r="S56" s="202"/>
      <c r="T56" s="202"/>
      <c r="U56" s="295">
        <v>0.019509089818577643</v>
      </c>
      <c r="V56" s="202"/>
      <c r="W56" s="202"/>
      <c r="X56" s="202"/>
      <c r="Y56" s="202"/>
      <c r="Z56" s="202"/>
      <c r="AA56" s="202"/>
      <c r="AB56" s="201">
        <v>430</v>
      </c>
      <c r="AC56" s="202"/>
      <c r="AD56" s="202"/>
      <c r="AE56" s="295">
        <v>0.026561245290011738</v>
      </c>
      <c r="AF56" s="202"/>
      <c r="AG56" s="202"/>
      <c r="AH56" s="202"/>
    </row>
    <row r="57" spans="2:34" ht="10.5" customHeight="1">
      <c r="B57" s="204" t="s">
        <v>1139</v>
      </c>
      <c r="C57" s="202"/>
      <c r="D57" s="202"/>
      <c r="E57" s="202"/>
      <c r="F57" s="202"/>
      <c r="G57" s="202"/>
      <c r="H57" s="202"/>
      <c r="I57" s="202"/>
      <c r="J57" s="296">
        <v>46865695.589999996</v>
      </c>
      <c r="K57" s="202"/>
      <c r="L57" s="202"/>
      <c r="M57" s="202"/>
      <c r="N57" s="202"/>
      <c r="O57" s="202"/>
      <c r="P57" s="202"/>
      <c r="Q57" s="202"/>
      <c r="R57" s="202"/>
      <c r="S57" s="202"/>
      <c r="T57" s="202"/>
      <c r="U57" s="295">
        <v>0.034823536742734085</v>
      </c>
      <c r="V57" s="202"/>
      <c r="W57" s="202"/>
      <c r="X57" s="202"/>
      <c r="Y57" s="202"/>
      <c r="Z57" s="202"/>
      <c r="AA57" s="202"/>
      <c r="AB57" s="201">
        <v>643</v>
      </c>
      <c r="AC57" s="202"/>
      <c r="AD57" s="202"/>
      <c r="AE57" s="295">
        <v>0.039718327259250105</v>
      </c>
      <c r="AF57" s="202"/>
      <c r="AG57" s="202"/>
      <c r="AH57" s="202"/>
    </row>
    <row r="58" spans="2:34" ht="10.5" customHeight="1">
      <c r="B58" s="204" t="s">
        <v>1140</v>
      </c>
      <c r="C58" s="202"/>
      <c r="D58" s="202"/>
      <c r="E58" s="202"/>
      <c r="F58" s="202"/>
      <c r="G58" s="202"/>
      <c r="H58" s="202"/>
      <c r="I58" s="202"/>
      <c r="J58" s="296">
        <v>88169495.29000005</v>
      </c>
      <c r="K58" s="202"/>
      <c r="L58" s="202"/>
      <c r="M58" s="202"/>
      <c r="N58" s="202"/>
      <c r="O58" s="202"/>
      <c r="P58" s="202"/>
      <c r="Q58" s="202"/>
      <c r="R58" s="202"/>
      <c r="S58" s="202"/>
      <c r="T58" s="202"/>
      <c r="U58" s="295">
        <v>0.06551430892396229</v>
      </c>
      <c r="V58" s="202"/>
      <c r="W58" s="202"/>
      <c r="X58" s="202"/>
      <c r="Y58" s="202"/>
      <c r="Z58" s="202"/>
      <c r="AA58" s="202"/>
      <c r="AB58" s="201">
        <v>1088</v>
      </c>
      <c r="AC58" s="202"/>
      <c r="AD58" s="202"/>
      <c r="AE58" s="295">
        <v>0.06720612761751807</v>
      </c>
      <c r="AF58" s="202"/>
      <c r="AG58" s="202"/>
      <c r="AH58" s="202"/>
    </row>
    <row r="59" spans="2:34" ht="10.5" customHeight="1">
      <c r="B59" s="204" t="s">
        <v>1141</v>
      </c>
      <c r="C59" s="202"/>
      <c r="D59" s="202"/>
      <c r="E59" s="202"/>
      <c r="F59" s="202"/>
      <c r="G59" s="202"/>
      <c r="H59" s="202"/>
      <c r="I59" s="202"/>
      <c r="J59" s="296">
        <v>37095264.67000002</v>
      </c>
      <c r="K59" s="202"/>
      <c r="L59" s="202"/>
      <c r="M59" s="202"/>
      <c r="N59" s="202"/>
      <c r="O59" s="202"/>
      <c r="P59" s="202"/>
      <c r="Q59" s="202"/>
      <c r="R59" s="202"/>
      <c r="S59" s="202"/>
      <c r="T59" s="202"/>
      <c r="U59" s="295">
        <v>0.02756362187639924</v>
      </c>
      <c r="V59" s="202"/>
      <c r="W59" s="202"/>
      <c r="X59" s="202"/>
      <c r="Y59" s="202"/>
      <c r="Z59" s="202"/>
      <c r="AA59" s="202"/>
      <c r="AB59" s="201">
        <v>440</v>
      </c>
      <c r="AC59" s="202"/>
      <c r="AD59" s="202"/>
      <c r="AE59" s="295">
        <v>0.027178948668849217</v>
      </c>
      <c r="AF59" s="202"/>
      <c r="AG59" s="202"/>
      <c r="AH59" s="202"/>
    </row>
    <row r="60" spans="2:34" ht="10.5" customHeight="1">
      <c r="B60" s="204" t="s">
        <v>1142</v>
      </c>
      <c r="C60" s="202"/>
      <c r="D60" s="202"/>
      <c r="E60" s="202"/>
      <c r="F60" s="202"/>
      <c r="G60" s="202"/>
      <c r="H60" s="202"/>
      <c r="I60" s="202"/>
      <c r="J60" s="296">
        <v>127366012.34000003</v>
      </c>
      <c r="K60" s="202"/>
      <c r="L60" s="202"/>
      <c r="M60" s="202"/>
      <c r="N60" s="202"/>
      <c r="O60" s="202"/>
      <c r="P60" s="202"/>
      <c r="Q60" s="202"/>
      <c r="R60" s="202"/>
      <c r="S60" s="202"/>
      <c r="T60" s="202"/>
      <c r="U60" s="295">
        <v>0.09463926555789577</v>
      </c>
      <c r="V60" s="202"/>
      <c r="W60" s="202"/>
      <c r="X60" s="202"/>
      <c r="Y60" s="202"/>
      <c r="Z60" s="202"/>
      <c r="AA60" s="202"/>
      <c r="AB60" s="201">
        <v>1364</v>
      </c>
      <c r="AC60" s="202"/>
      <c r="AD60" s="202"/>
      <c r="AE60" s="295">
        <v>0.08425474087343257</v>
      </c>
      <c r="AF60" s="202"/>
      <c r="AG60" s="202"/>
      <c r="AH60" s="202"/>
    </row>
    <row r="61" spans="2:34" ht="10.5" customHeight="1">
      <c r="B61" s="204" t="s">
        <v>1145</v>
      </c>
      <c r="C61" s="202"/>
      <c r="D61" s="202"/>
      <c r="E61" s="202"/>
      <c r="F61" s="202"/>
      <c r="G61" s="202"/>
      <c r="H61" s="202"/>
      <c r="I61" s="202"/>
      <c r="J61" s="296">
        <v>20361022.70999999</v>
      </c>
      <c r="K61" s="202"/>
      <c r="L61" s="202"/>
      <c r="M61" s="202"/>
      <c r="N61" s="202"/>
      <c r="O61" s="202"/>
      <c r="P61" s="202"/>
      <c r="Q61" s="202"/>
      <c r="R61" s="202"/>
      <c r="S61" s="202"/>
      <c r="T61" s="202"/>
      <c r="U61" s="295">
        <v>0.01512924994572406</v>
      </c>
      <c r="V61" s="202"/>
      <c r="W61" s="202"/>
      <c r="X61" s="202"/>
      <c r="Y61" s="202"/>
      <c r="Z61" s="202"/>
      <c r="AA61" s="202"/>
      <c r="AB61" s="201">
        <v>263</v>
      </c>
      <c r="AC61" s="202"/>
      <c r="AD61" s="202"/>
      <c r="AE61" s="295">
        <v>0.016245598863425782</v>
      </c>
      <c r="AF61" s="202"/>
      <c r="AG61" s="202"/>
      <c r="AH61" s="202"/>
    </row>
    <row r="62" spans="2:34" ht="10.5" customHeight="1">
      <c r="B62" s="204" t="s">
        <v>1146</v>
      </c>
      <c r="C62" s="202"/>
      <c r="D62" s="202"/>
      <c r="E62" s="202"/>
      <c r="F62" s="202"/>
      <c r="G62" s="202"/>
      <c r="H62" s="202"/>
      <c r="I62" s="202"/>
      <c r="J62" s="296">
        <v>31215592.349999975</v>
      </c>
      <c r="K62" s="202"/>
      <c r="L62" s="202"/>
      <c r="M62" s="202"/>
      <c r="N62" s="202"/>
      <c r="O62" s="202"/>
      <c r="P62" s="202"/>
      <c r="Q62" s="202"/>
      <c r="R62" s="202"/>
      <c r="S62" s="202"/>
      <c r="T62" s="202"/>
      <c r="U62" s="295">
        <v>0.02319473366310988</v>
      </c>
      <c r="V62" s="202"/>
      <c r="W62" s="202"/>
      <c r="X62" s="202"/>
      <c r="Y62" s="202"/>
      <c r="Z62" s="202"/>
      <c r="AA62" s="202"/>
      <c r="AB62" s="201">
        <v>369</v>
      </c>
      <c r="AC62" s="202"/>
      <c r="AD62" s="202"/>
      <c r="AE62" s="295">
        <v>0.022793254679103096</v>
      </c>
      <c r="AF62" s="202"/>
      <c r="AG62" s="202"/>
      <c r="AH62" s="202"/>
    </row>
    <row r="63" spans="2:34" ht="10.5" customHeight="1">
      <c r="B63" s="204" t="s">
        <v>1147</v>
      </c>
      <c r="C63" s="202"/>
      <c r="D63" s="202"/>
      <c r="E63" s="202"/>
      <c r="F63" s="202"/>
      <c r="G63" s="202"/>
      <c r="H63" s="202"/>
      <c r="I63" s="202"/>
      <c r="J63" s="296">
        <v>79737635.40000002</v>
      </c>
      <c r="K63" s="202"/>
      <c r="L63" s="202"/>
      <c r="M63" s="202"/>
      <c r="N63" s="202"/>
      <c r="O63" s="202"/>
      <c r="P63" s="202"/>
      <c r="Q63" s="202"/>
      <c r="R63" s="202"/>
      <c r="S63" s="202"/>
      <c r="T63" s="202"/>
      <c r="U63" s="295">
        <v>0.05924901873691864</v>
      </c>
      <c r="V63" s="202"/>
      <c r="W63" s="202"/>
      <c r="X63" s="202"/>
      <c r="Y63" s="202"/>
      <c r="Z63" s="202"/>
      <c r="AA63" s="202"/>
      <c r="AB63" s="201">
        <v>756</v>
      </c>
      <c r="AC63" s="202"/>
      <c r="AD63" s="202"/>
      <c r="AE63" s="295">
        <v>0.046698375440113654</v>
      </c>
      <c r="AF63" s="202"/>
      <c r="AG63" s="202"/>
      <c r="AH63" s="202"/>
    </row>
    <row r="64" spans="2:34" ht="10.5" customHeight="1">
      <c r="B64" s="204" t="s">
        <v>1143</v>
      </c>
      <c r="C64" s="202"/>
      <c r="D64" s="202"/>
      <c r="E64" s="202"/>
      <c r="F64" s="202"/>
      <c r="G64" s="202"/>
      <c r="H64" s="202"/>
      <c r="I64" s="202"/>
      <c r="J64" s="296">
        <v>56018217.53000005</v>
      </c>
      <c r="K64" s="202"/>
      <c r="L64" s="202"/>
      <c r="M64" s="202"/>
      <c r="N64" s="202"/>
      <c r="O64" s="202"/>
      <c r="P64" s="202"/>
      <c r="Q64" s="202"/>
      <c r="R64" s="202"/>
      <c r="S64" s="202"/>
      <c r="T64" s="202"/>
      <c r="U64" s="295">
        <v>0.041624314583622035</v>
      </c>
      <c r="V64" s="202"/>
      <c r="W64" s="202"/>
      <c r="X64" s="202"/>
      <c r="Y64" s="202"/>
      <c r="Z64" s="202"/>
      <c r="AA64" s="202"/>
      <c r="AB64" s="201">
        <v>574</v>
      </c>
      <c r="AC64" s="202"/>
      <c r="AD64" s="202"/>
      <c r="AE64" s="295">
        <v>0.03545617394527148</v>
      </c>
      <c r="AF64" s="202"/>
      <c r="AG64" s="202"/>
      <c r="AH64" s="202"/>
    </row>
    <row r="65" spans="2:34" ht="10.5" customHeight="1">
      <c r="B65" s="204" t="s">
        <v>1148</v>
      </c>
      <c r="C65" s="202"/>
      <c r="D65" s="202"/>
      <c r="E65" s="202"/>
      <c r="F65" s="202"/>
      <c r="G65" s="202"/>
      <c r="H65" s="202"/>
      <c r="I65" s="202"/>
      <c r="J65" s="296">
        <v>186621191.81000006</v>
      </c>
      <c r="K65" s="202"/>
      <c r="L65" s="202"/>
      <c r="M65" s="202"/>
      <c r="N65" s="202"/>
      <c r="O65" s="202"/>
      <c r="P65" s="202"/>
      <c r="Q65" s="202"/>
      <c r="R65" s="202"/>
      <c r="S65" s="202"/>
      <c r="T65" s="202"/>
      <c r="U65" s="295">
        <v>0.13866880344255578</v>
      </c>
      <c r="V65" s="202"/>
      <c r="W65" s="202"/>
      <c r="X65" s="202"/>
      <c r="Y65" s="202"/>
      <c r="Z65" s="202"/>
      <c r="AA65" s="202"/>
      <c r="AB65" s="201">
        <v>1646</v>
      </c>
      <c r="AC65" s="202"/>
      <c r="AD65" s="202"/>
      <c r="AE65" s="295">
        <v>0.10167397615664958</v>
      </c>
      <c r="AF65" s="202"/>
      <c r="AG65" s="202"/>
      <c r="AH65" s="202"/>
    </row>
    <row r="66" spans="2:34" ht="10.5" customHeight="1">
      <c r="B66" s="204" t="s">
        <v>1149</v>
      </c>
      <c r="C66" s="202"/>
      <c r="D66" s="202"/>
      <c r="E66" s="202"/>
      <c r="F66" s="202"/>
      <c r="G66" s="202"/>
      <c r="H66" s="202"/>
      <c r="I66" s="202"/>
      <c r="J66" s="296">
        <v>15840285.949999997</v>
      </c>
      <c r="K66" s="202"/>
      <c r="L66" s="202"/>
      <c r="M66" s="202"/>
      <c r="N66" s="202"/>
      <c r="O66" s="202"/>
      <c r="P66" s="202"/>
      <c r="Q66" s="202"/>
      <c r="R66" s="202"/>
      <c r="S66" s="202"/>
      <c r="T66" s="202"/>
      <c r="U66" s="295">
        <v>0.01177011826776216</v>
      </c>
      <c r="V66" s="202"/>
      <c r="W66" s="202"/>
      <c r="X66" s="202"/>
      <c r="Y66" s="202"/>
      <c r="Z66" s="202"/>
      <c r="AA66" s="202"/>
      <c r="AB66" s="201">
        <v>182</v>
      </c>
      <c r="AC66" s="202"/>
      <c r="AD66" s="202"/>
      <c r="AE66" s="295">
        <v>0.011242201494842176</v>
      </c>
      <c r="AF66" s="202"/>
      <c r="AG66" s="202"/>
      <c r="AH66" s="202"/>
    </row>
    <row r="67" spans="2:34" ht="10.5" customHeight="1">
      <c r="B67" s="204" t="s">
        <v>1150</v>
      </c>
      <c r="C67" s="202"/>
      <c r="D67" s="202"/>
      <c r="E67" s="202"/>
      <c r="F67" s="202"/>
      <c r="G67" s="202"/>
      <c r="H67" s="202"/>
      <c r="I67" s="202"/>
      <c r="J67" s="296">
        <v>15268139.91</v>
      </c>
      <c r="K67" s="202"/>
      <c r="L67" s="202"/>
      <c r="M67" s="202"/>
      <c r="N67" s="202"/>
      <c r="O67" s="202"/>
      <c r="P67" s="202"/>
      <c r="Q67" s="202"/>
      <c r="R67" s="202"/>
      <c r="S67" s="202"/>
      <c r="T67" s="202"/>
      <c r="U67" s="295">
        <v>0.011344985376948925</v>
      </c>
      <c r="V67" s="202"/>
      <c r="W67" s="202"/>
      <c r="X67" s="202"/>
      <c r="Y67" s="202"/>
      <c r="Z67" s="202"/>
      <c r="AA67" s="202"/>
      <c r="AB67" s="201">
        <v>144</v>
      </c>
      <c r="AC67" s="202"/>
      <c r="AD67" s="202"/>
      <c r="AE67" s="295">
        <v>0.008894928655259744</v>
      </c>
      <c r="AF67" s="202"/>
      <c r="AG67" s="202"/>
      <c r="AH67" s="202"/>
    </row>
    <row r="68" spans="2:34" ht="10.5" customHeight="1">
      <c r="B68" s="204" t="s">
        <v>1151</v>
      </c>
      <c r="C68" s="202"/>
      <c r="D68" s="202"/>
      <c r="E68" s="202"/>
      <c r="F68" s="202"/>
      <c r="G68" s="202"/>
      <c r="H68" s="202"/>
      <c r="I68" s="202"/>
      <c r="J68" s="296">
        <v>29695852.920000006</v>
      </c>
      <c r="K68" s="202"/>
      <c r="L68" s="202"/>
      <c r="M68" s="202"/>
      <c r="N68" s="202"/>
      <c r="O68" s="202"/>
      <c r="P68" s="202"/>
      <c r="Q68" s="202"/>
      <c r="R68" s="202"/>
      <c r="S68" s="202"/>
      <c r="T68" s="202"/>
      <c r="U68" s="295">
        <v>0.02206549187519373</v>
      </c>
      <c r="V68" s="202"/>
      <c r="W68" s="202"/>
      <c r="X68" s="202"/>
      <c r="Y68" s="202"/>
      <c r="Z68" s="202"/>
      <c r="AA68" s="202"/>
      <c r="AB68" s="201">
        <v>285</v>
      </c>
      <c r="AC68" s="202"/>
      <c r="AD68" s="202"/>
      <c r="AE68" s="295">
        <v>0.017604546296868244</v>
      </c>
      <c r="AF68" s="202"/>
      <c r="AG68" s="202"/>
      <c r="AH68" s="202"/>
    </row>
    <row r="69" spans="2:34" ht="10.5" customHeight="1">
      <c r="B69" s="204" t="s">
        <v>1152</v>
      </c>
      <c r="C69" s="202"/>
      <c r="D69" s="202"/>
      <c r="E69" s="202"/>
      <c r="F69" s="202"/>
      <c r="G69" s="202"/>
      <c r="H69" s="202"/>
      <c r="I69" s="202"/>
      <c r="J69" s="296">
        <v>78759214.98999996</v>
      </c>
      <c r="K69" s="202"/>
      <c r="L69" s="202"/>
      <c r="M69" s="202"/>
      <c r="N69" s="202"/>
      <c r="O69" s="202"/>
      <c r="P69" s="202"/>
      <c r="Q69" s="202"/>
      <c r="R69" s="202"/>
      <c r="S69" s="202"/>
      <c r="T69" s="202"/>
      <c r="U69" s="295">
        <v>0.05852200383468494</v>
      </c>
      <c r="V69" s="202"/>
      <c r="W69" s="202"/>
      <c r="X69" s="202"/>
      <c r="Y69" s="202"/>
      <c r="Z69" s="202"/>
      <c r="AA69" s="202"/>
      <c r="AB69" s="201">
        <v>765</v>
      </c>
      <c r="AC69" s="202"/>
      <c r="AD69" s="202"/>
      <c r="AE69" s="295">
        <v>0.04725430848106739</v>
      </c>
      <c r="AF69" s="202"/>
      <c r="AG69" s="202"/>
      <c r="AH69" s="202"/>
    </row>
    <row r="70" spans="2:34" ht="10.5" customHeight="1">
      <c r="B70" s="204" t="s">
        <v>1153</v>
      </c>
      <c r="C70" s="202"/>
      <c r="D70" s="202"/>
      <c r="E70" s="202"/>
      <c r="F70" s="202"/>
      <c r="G70" s="202"/>
      <c r="H70" s="202"/>
      <c r="I70" s="202"/>
      <c r="J70" s="296">
        <v>197042280.04000005</v>
      </c>
      <c r="K70" s="202"/>
      <c r="L70" s="202"/>
      <c r="M70" s="202"/>
      <c r="N70" s="202"/>
      <c r="O70" s="202"/>
      <c r="P70" s="202"/>
      <c r="Q70" s="202"/>
      <c r="R70" s="202"/>
      <c r="S70" s="202"/>
      <c r="T70" s="202"/>
      <c r="U70" s="295">
        <v>0.1464121889681109</v>
      </c>
      <c r="V70" s="202"/>
      <c r="W70" s="202"/>
      <c r="X70" s="202"/>
      <c r="Y70" s="202"/>
      <c r="Z70" s="202"/>
      <c r="AA70" s="202"/>
      <c r="AB70" s="201">
        <v>1640</v>
      </c>
      <c r="AC70" s="202"/>
      <c r="AD70" s="202"/>
      <c r="AE70" s="295">
        <v>0.10130335412934709</v>
      </c>
      <c r="AF70" s="202"/>
      <c r="AG70" s="202"/>
      <c r="AH70" s="202"/>
    </row>
    <row r="71" spans="2:34" ht="10.5" customHeight="1">
      <c r="B71" s="204" t="s">
        <v>1154</v>
      </c>
      <c r="C71" s="202"/>
      <c r="D71" s="202"/>
      <c r="E71" s="202"/>
      <c r="F71" s="202"/>
      <c r="G71" s="202"/>
      <c r="H71" s="202"/>
      <c r="I71" s="202"/>
      <c r="J71" s="296">
        <v>13813913.089999998</v>
      </c>
      <c r="K71" s="202"/>
      <c r="L71" s="202"/>
      <c r="M71" s="202"/>
      <c r="N71" s="202"/>
      <c r="O71" s="202"/>
      <c r="P71" s="202"/>
      <c r="Q71" s="202"/>
      <c r="R71" s="202"/>
      <c r="S71" s="202"/>
      <c r="T71" s="202"/>
      <c r="U71" s="295">
        <v>0.010264422708220608</v>
      </c>
      <c r="V71" s="202"/>
      <c r="W71" s="202"/>
      <c r="X71" s="202"/>
      <c r="Y71" s="202"/>
      <c r="Z71" s="202"/>
      <c r="AA71" s="202"/>
      <c r="AB71" s="201">
        <v>129</v>
      </c>
      <c r="AC71" s="202"/>
      <c r="AD71" s="202"/>
      <c r="AE71" s="295">
        <v>0.007968373587003521</v>
      </c>
      <c r="AF71" s="202"/>
      <c r="AG71" s="202"/>
      <c r="AH71" s="202"/>
    </row>
    <row r="72" spans="2:34" ht="10.5" customHeight="1">
      <c r="B72" s="204" t="s">
        <v>1155</v>
      </c>
      <c r="C72" s="202"/>
      <c r="D72" s="202"/>
      <c r="E72" s="202"/>
      <c r="F72" s="202"/>
      <c r="G72" s="202"/>
      <c r="H72" s="202"/>
      <c r="I72" s="202"/>
      <c r="J72" s="296">
        <v>598044.44</v>
      </c>
      <c r="K72" s="202"/>
      <c r="L72" s="202"/>
      <c r="M72" s="202"/>
      <c r="N72" s="202"/>
      <c r="O72" s="202"/>
      <c r="P72" s="202"/>
      <c r="Q72" s="202"/>
      <c r="R72" s="202"/>
      <c r="S72" s="202"/>
      <c r="T72" s="202"/>
      <c r="U72" s="295">
        <v>0.00044437668678434377</v>
      </c>
      <c r="V72" s="202"/>
      <c r="W72" s="202"/>
      <c r="X72" s="202"/>
      <c r="Y72" s="202"/>
      <c r="Z72" s="202"/>
      <c r="AA72" s="202"/>
      <c r="AB72" s="201">
        <v>7</v>
      </c>
      <c r="AC72" s="202"/>
      <c r="AD72" s="202"/>
      <c r="AE72" s="295">
        <v>0.00043239236518623756</v>
      </c>
      <c r="AF72" s="202"/>
      <c r="AG72" s="202"/>
      <c r="AH72" s="202"/>
    </row>
    <row r="73" spans="2:34" ht="10.5" customHeight="1">
      <c r="B73" s="204" t="s">
        <v>1156</v>
      </c>
      <c r="C73" s="202"/>
      <c r="D73" s="202"/>
      <c r="E73" s="202"/>
      <c r="F73" s="202"/>
      <c r="G73" s="202"/>
      <c r="H73" s="202"/>
      <c r="I73" s="202"/>
      <c r="J73" s="296">
        <v>672261.99</v>
      </c>
      <c r="K73" s="202"/>
      <c r="L73" s="202"/>
      <c r="M73" s="202"/>
      <c r="N73" s="202"/>
      <c r="O73" s="202"/>
      <c r="P73" s="202"/>
      <c r="Q73" s="202"/>
      <c r="R73" s="202"/>
      <c r="S73" s="202"/>
      <c r="T73" s="202"/>
      <c r="U73" s="295">
        <v>0.0004995240082279666</v>
      </c>
      <c r="V73" s="202"/>
      <c r="W73" s="202"/>
      <c r="X73" s="202"/>
      <c r="Y73" s="202"/>
      <c r="Z73" s="202"/>
      <c r="AA73" s="202"/>
      <c r="AB73" s="201">
        <v>6</v>
      </c>
      <c r="AC73" s="202"/>
      <c r="AD73" s="202"/>
      <c r="AE73" s="295">
        <v>0.00037062202730248935</v>
      </c>
      <c r="AF73" s="202"/>
      <c r="AG73" s="202"/>
      <c r="AH73" s="202"/>
    </row>
    <row r="74" spans="2:34" ht="10.5" customHeight="1">
      <c r="B74" s="204" t="s">
        <v>1157</v>
      </c>
      <c r="C74" s="202"/>
      <c r="D74" s="202"/>
      <c r="E74" s="202"/>
      <c r="F74" s="202"/>
      <c r="G74" s="202"/>
      <c r="H74" s="202"/>
      <c r="I74" s="202"/>
      <c r="J74" s="296">
        <v>2375126.4</v>
      </c>
      <c r="K74" s="202"/>
      <c r="L74" s="202"/>
      <c r="M74" s="202"/>
      <c r="N74" s="202"/>
      <c r="O74" s="202"/>
      <c r="P74" s="202"/>
      <c r="Q74" s="202"/>
      <c r="R74" s="202"/>
      <c r="S74" s="202"/>
      <c r="T74" s="202"/>
      <c r="U74" s="295">
        <v>0.0017648367407713482</v>
      </c>
      <c r="V74" s="202"/>
      <c r="W74" s="202"/>
      <c r="X74" s="202"/>
      <c r="Y74" s="202"/>
      <c r="Z74" s="202"/>
      <c r="AA74" s="202"/>
      <c r="AB74" s="201">
        <v>18</v>
      </c>
      <c r="AC74" s="202"/>
      <c r="AD74" s="202"/>
      <c r="AE74" s="295">
        <v>0.001111866081907468</v>
      </c>
      <c r="AF74" s="202"/>
      <c r="AG74" s="202"/>
      <c r="AH74" s="202"/>
    </row>
    <row r="75" spans="2:34" ht="10.5" customHeight="1">
      <c r="B75" s="204" t="s">
        <v>1158</v>
      </c>
      <c r="C75" s="202"/>
      <c r="D75" s="202"/>
      <c r="E75" s="202"/>
      <c r="F75" s="202"/>
      <c r="G75" s="202"/>
      <c r="H75" s="202"/>
      <c r="I75" s="202"/>
      <c r="J75" s="296">
        <v>4340676.29</v>
      </c>
      <c r="K75" s="202"/>
      <c r="L75" s="202"/>
      <c r="M75" s="202"/>
      <c r="N75" s="202"/>
      <c r="O75" s="202"/>
      <c r="P75" s="202"/>
      <c r="Q75" s="202"/>
      <c r="R75" s="202"/>
      <c r="S75" s="202"/>
      <c r="T75" s="202"/>
      <c r="U75" s="295">
        <v>0.0032253378162893005</v>
      </c>
      <c r="V75" s="202"/>
      <c r="W75" s="202"/>
      <c r="X75" s="202"/>
      <c r="Y75" s="202"/>
      <c r="Z75" s="202"/>
      <c r="AA75" s="202"/>
      <c r="AB75" s="201">
        <v>36</v>
      </c>
      <c r="AC75" s="202"/>
      <c r="AD75" s="202"/>
      <c r="AE75" s="295">
        <v>0.002223732163814936</v>
      </c>
      <c r="AF75" s="202"/>
      <c r="AG75" s="202"/>
      <c r="AH75" s="202"/>
    </row>
    <row r="76" spans="2:34" ht="13.5" customHeight="1">
      <c r="B76" s="303"/>
      <c r="C76" s="299"/>
      <c r="D76" s="299"/>
      <c r="E76" s="299"/>
      <c r="F76" s="299"/>
      <c r="G76" s="299"/>
      <c r="H76" s="299"/>
      <c r="I76" s="299"/>
      <c r="J76" s="300">
        <v>1345805164.3700004</v>
      </c>
      <c r="K76" s="299"/>
      <c r="L76" s="299"/>
      <c r="M76" s="299"/>
      <c r="N76" s="299"/>
      <c r="O76" s="299"/>
      <c r="P76" s="299"/>
      <c r="Q76" s="299"/>
      <c r="R76" s="299"/>
      <c r="S76" s="299"/>
      <c r="T76" s="299"/>
      <c r="U76" s="301">
        <v>1.0000000000000018</v>
      </c>
      <c r="V76" s="299"/>
      <c r="W76" s="299"/>
      <c r="X76" s="299"/>
      <c r="Y76" s="299"/>
      <c r="Z76" s="299"/>
      <c r="AA76" s="299"/>
      <c r="AB76" s="302">
        <v>16189</v>
      </c>
      <c r="AC76" s="299"/>
      <c r="AD76" s="299"/>
      <c r="AE76" s="301">
        <v>1</v>
      </c>
      <c r="AF76" s="299"/>
      <c r="AG76" s="299"/>
      <c r="AH76" s="299"/>
    </row>
    <row r="77" spans="2:34" ht="9"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2:34" ht="18.75" customHeight="1">
      <c r="B78" s="220" t="s">
        <v>1113</v>
      </c>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2"/>
    </row>
    <row r="79" spans="2:34" ht="9"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2:34" ht="12.75" customHeight="1">
      <c r="B80" s="207" t="s">
        <v>1128</v>
      </c>
      <c r="C80" s="208"/>
      <c r="D80" s="208"/>
      <c r="E80" s="208"/>
      <c r="F80" s="208"/>
      <c r="G80" s="208"/>
      <c r="H80" s="208"/>
      <c r="I80" s="207" t="s">
        <v>1125</v>
      </c>
      <c r="J80" s="208"/>
      <c r="K80" s="208"/>
      <c r="L80" s="208"/>
      <c r="M80" s="208"/>
      <c r="N80" s="208"/>
      <c r="O80" s="208"/>
      <c r="P80" s="208"/>
      <c r="Q80" s="208"/>
      <c r="R80" s="208"/>
      <c r="S80" s="208"/>
      <c r="T80" s="207" t="s">
        <v>1126</v>
      </c>
      <c r="U80" s="208"/>
      <c r="V80" s="208"/>
      <c r="W80" s="208"/>
      <c r="X80" s="208"/>
      <c r="Y80" s="208"/>
      <c r="Z80" s="208"/>
      <c r="AA80" s="208"/>
      <c r="AB80" s="207" t="s">
        <v>1127</v>
      </c>
      <c r="AC80" s="208"/>
      <c r="AD80" s="208"/>
      <c r="AE80" s="207" t="s">
        <v>1126</v>
      </c>
      <c r="AF80" s="208"/>
      <c r="AG80" s="208"/>
      <c r="AH80" s="1"/>
    </row>
    <row r="81" spans="2:34" ht="10.5" customHeight="1">
      <c r="B81" s="204" t="s">
        <v>1130</v>
      </c>
      <c r="C81" s="202"/>
      <c r="D81" s="202"/>
      <c r="E81" s="202"/>
      <c r="F81" s="202"/>
      <c r="G81" s="202"/>
      <c r="H81" s="202"/>
      <c r="I81" s="296">
        <v>331312.79</v>
      </c>
      <c r="J81" s="202"/>
      <c r="K81" s="202"/>
      <c r="L81" s="202"/>
      <c r="M81" s="202"/>
      <c r="N81" s="202"/>
      <c r="O81" s="202"/>
      <c r="P81" s="202"/>
      <c r="Q81" s="202"/>
      <c r="R81" s="202"/>
      <c r="S81" s="202"/>
      <c r="T81" s="295">
        <v>0.0002461818387768592</v>
      </c>
      <c r="U81" s="202"/>
      <c r="V81" s="202"/>
      <c r="W81" s="202"/>
      <c r="X81" s="202"/>
      <c r="Y81" s="202"/>
      <c r="Z81" s="202"/>
      <c r="AA81" s="202"/>
      <c r="AB81" s="201">
        <v>35</v>
      </c>
      <c r="AC81" s="202"/>
      <c r="AD81" s="202"/>
      <c r="AE81" s="295">
        <v>0.002161961825931188</v>
      </c>
      <c r="AF81" s="202"/>
      <c r="AG81" s="202"/>
      <c r="AH81" s="1"/>
    </row>
    <row r="82" spans="2:34" ht="10.5" customHeight="1">
      <c r="B82" s="204" t="s">
        <v>1131</v>
      </c>
      <c r="C82" s="202"/>
      <c r="D82" s="202"/>
      <c r="E82" s="202"/>
      <c r="F82" s="202"/>
      <c r="G82" s="202"/>
      <c r="H82" s="202"/>
      <c r="I82" s="296">
        <v>795023.78</v>
      </c>
      <c r="J82" s="202"/>
      <c r="K82" s="202"/>
      <c r="L82" s="202"/>
      <c r="M82" s="202"/>
      <c r="N82" s="202"/>
      <c r="O82" s="202"/>
      <c r="P82" s="202"/>
      <c r="Q82" s="202"/>
      <c r="R82" s="202"/>
      <c r="S82" s="202"/>
      <c r="T82" s="295">
        <v>0.0005907421081803973</v>
      </c>
      <c r="U82" s="202"/>
      <c r="V82" s="202"/>
      <c r="W82" s="202"/>
      <c r="X82" s="202"/>
      <c r="Y82" s="202"/>
      <c r="Z82" s="202"/>
      <c r="AA82" s="202"/>
      <c r="AB82" s="201">
        <v>32</v>
      </c>
      <c r="AC82" s="202"/>
      <c r="AD82" s="202"/>
      <c r="AE82" s="295">
        <v>0.0019766508122799433</v>
      </c>
      <c r="AF82" s="202"/>
      <c r="AG82" s="202"/>
      <c r="AH82" s="1"/>
    </row>
    <row r="83" spans="2:34" ht="10.5" customHeight="1">
      <c r="B83" s="204" t="s">
        <v>1132</v>
      </c>
      <c r="C83" s="202"/>
      <c r="D83" s="202"/>
      <c r="E83" s="202"/>
      <c r="F83" s="202"/>
      <c r="G83" s="202"/>
      <c r="H83" s="202"/>
      <c r="I83" s="296">
        <v>1161109.9300000002</v>
      </c>
      <c r="J83" s="202"/>
      <c r="K83" s="202"/>
      <c r="L83" s="202"/>
      <c r="M83" s="202"/>
      <c r="N83" s="202"/>
      <c r="O83" s="202"/>
      <c r="P83" s="202"/>
      <c r="Q83" s="202"/>
      <c r="R83" s="202"/>
      <c r="S83" s="202"/>
      <c r="T83" s="295">
        <v>0.0008627622784785048</v>
      </c>
      <c r="U83" s="202"/>
      <c r="V83" s="202"/>
      <c r="W83" s="202"/>
      <c r="X83" s="202"/>
      <c r="Y83" s="202"/>
      <c r="Z83" s="202"/>
      <c r="AA83" s="202"/>
      <c r="AB83" s="201">
        <v>44</v>
      </c>
      <c r="AC83" s="202"/>
      <c r="AD83" s="202"/>
      <c r="AE83" s="295">
        <v>0.0027178948668849217</v>
      </c>
      <c r="AF83" s="202"/>
      <c r="AG83" s="202"/>
      <c r="AH83" s="1"/>
    </row>
    <row r="84" spans="2:34" ht="10.5" customHeight="1">
      <c r="B84" s="204" t="s">
        <v>1133</v>
      </c>
      <c r="C84" s="202"/>
      <c r="D84" s="202"/>
      <c r="E84" s="202"/>
      <c r="F84" s="202"/>
      <c r="G84" s="202"/>
      <c r="H84" s="202"/>
      <c r="I84" s="296">
        <v>9716456.48</v>
      </c>
      <c r="J84" s="202"/>
      <c r="K84" s="202"/>
      <c r="L84" s="202"/>
      <c r="M84" s="202"/>
      <c r="N84" s="202"/>
      <c r="O84" s="202"/>
      <c r="P84" s="202"/>
      <c r="Q84" s="202"/>
      <c r="R84" s="202"/>
      <c r="S84" s="202"/>
      <c r="T84" s="295">
        <v>0.007219809179844007</v>
      </c>
      <c r="U84" s="202"/>
      <c r="V84" s="202"/>
      <c r="W84" s="202"/>
      <c r="X84" s="202"/>
      <c r="Y84" s="202"/>
      <c r="Z84" s="202"/>
      <c r="AA84" s="202"/>
      <c r="AB84" s="201">
        <v>112</v>
      </c>
      <c r="AC84" s="202"/>
      <c r="AD84" s="202"/>
      <c r="AE84" s="295">
        <v>0.006918277842979801</v>
      </c>
      <c r="AF84" s="202"/>
      <c r="AG84" s="202"/>
      <c r="AH84" s="1"/>
    </row>
    <row r="85" spans="2:34" ht="10.5" customHeight="1">
      <c r="B85" s="204" t="s">
        <v>1134</v>
      </c>
      <c r="C85" s="202"/>
      <c r="D85" s="202"/>
      <c r="E85" s="202"/>
      <c r="F85" s="202"/>
      <c r="G85" s="202"/>
      <c r="H85" s="202"/>
      <c r="I85" s="296">
        <v>4933590.07</v>
      </c>
      <c r="J85" s="202"/>
      <c r="K85" s="202"/>
      <c r="L85" s="202"/>
      <c r="M85" s="202"/>
      <c r="N85" s="202"/>
      <c r="O85" s="202"/>
      <c r="P85" s="202"/>
      <c r="Q85" s="202"/>
      <c r="R85" s="202"/>
      <c r="S85" s="202"/>
      <c r="T85" s="295">
        <v>0.003665902168171213</v>
      </c>
      <c r="U85" s="202"/>
      <c r="V85" s="202"/>
      <c r="W85" s="202"/>
      <c r="X85" s="202"/>
      <c r="Y85" s="202"/>
      <c r="Z85" s="202"/>
      <c r="AA85" s="202"/>
      <c r="AB85" s="201">
        <v>113</v>
      </c>
      <c r="AC85" s="202"/>
      <c r="AD85" s="202"/>
      <c r="AE85" s="295">
        <v>0.006980048180863549</v>
      </c>
      <c r="AF85" s="202"/>
      <c r="AG85" s="202"/>
      <c r="AH85" s="1"/>
    </row>
    <row r="86" spans="2:34" ht="10.5" customHeight="1">
      <c r="B86" s="204" t="s">
        <v>1135</v>
      </c>
      <c r="C86" s="202"/>
      <c r="D86" s="202"/>
      <c r="E86" s="202"/>
      <c r="F86" s="202"/>
      <c r="G86" s="202"/>
      <c r="H86" s="202"/>
      <c r="I86" s="296">
        <v>5385634.06</v>
      </c>
      <c r="J86" s="202"/>
      <c r="K86" s="202"/>
      <c r="L86" s="202"/>
      <c r="M86" s="202"/>
      <c r="N86" s="202"/>
      <c r="O86" s="202"/>
      <c r="P86" s="202"/>
      <c r="Q86" s="202"/>
      <c r="R86" s="202"/>
      <c r="S86" s="202"/>
      <c r="T86" s="295">
        <v>0.004001793277796736</v>
      </c>
      <c r="U86" s="202"/>
      <c r="V86" s="202"/>
      <c r="W86" s="202"/>
      <c r="X86" s="202"/>
      <c r="Y86" s="202"/>
      <c r="Z86" s="202"/>
      <c r="AA86" s="202"/>
      <c r="AB86" s="201">
        <v>137</v>
      </c>
      <c r="AC86" s="202"/>
      <c r="AD86" s="202"/>
      <c r="AE86" s="295">
        <v>0.008462536290073507</v>
      </c>
      <c r="AF86" s="202"/>
      <c r="AG86" s="202"/>
      <c r="AH86" s="1"/>
    </row>
    <row r="87" spans="2:34" ht="10.5" customHeight="1">
      <c r="B87" s="204" t="s">
        <v>1136</v>
      </c>
      <c r="C87" s="202"/>
      <c r="D87" s="202"/>
      <c r="E87" s="202"/>
      <c r="F87" s="202"/>
      <c r="G87" s="202"/>
      <c r="H87" s="202"/>
      <c r="I87" s="296">
        <v>12377939.349999994</v>
      </c>
      <c r="J87" s="202"/>
      <c r="K87" s="202"/>
      <c r="L87" s="202"/>
      <c r="M87" s="202"/>
      <c r="N87" s="202"/>
      <c r="O87" s="202"/>
      <c r="P87" s="202"/>
      <c r="Q87" s="202"/>
      <c r="R87" s="202"/>
      <c r="S87" s="202"/>
      <c r="T87" s="295">
        <v>0.00919742298343339</v>
      </c>
      <c r="U87" s="202"/>
      <c r="V87" s="202"/>
      <c r="W87" s="202"/>
      <c r="X87" s="202"/>
      <c r="Y87" s="202"/>
      <c r="Z87" s="202"/>
      <c r="AA87" s="202"/>
      <c r="AB87" s="201">
        <v>265</v>
      </c>
      <c r="AC87" s="202"/>
      <c r="AD87" s="202"/>
      <c r="AE87" s="295">
        <v>0.016369139539193278</v>
      </c>
      <c r="AF87" s="202"/>
      <c r="AG87" s="202"/>
      <c r="AH87" s="1"/>
    </row>
    <row r="88" spans="2:34" ht="10.5" customHeight="1">
      <c r="B88" s="204" t="s">
        <v>1137</v>
      </c>
      <c r="C88" s="202"/>
      <c r="D88" s="202"/>
      <c r="E88" s="202"/>
      <c r="F88" s="202"/>
      <c r="G88" s="202"/>
      <c r="H88" s="202"/>
      <c r="I88" s="296">
        <v>15677714.010000002</v>
      </c>
      <c r="J88" s="202"/>
      <c r="K88" s="202"/>
      <c r="L88" s="202"/>
      <c r="M88" s="202"/>
      <c r="N88" s="202"/>
      <c r="O88" s="202"/>
      <c r="P88" s="202"/>
      <c r="Q88" s="202"/>
      <c r="R88" s="202"/>
      <c r="S88" s="202"/>
      <c r="T88" s="295">
        <v>0.011649319251452768</v>
      </c>
      <c r="U88" s="202"/>
      <c r="V88" s="202"/>
      <c r="W88" s="202"/>
      <c r="X88" s="202"/>
      <c r="Y88" s="202"/>
      <c r="Z88" s="202"/>
      <c r="AA88" s="202"/>
      <c r="AB88" s="201">
        <v>254</v>
      </c>
      <c r="AC88" s="202"/>
      <c r="AD88" s="202"/>
      <c r="AE88" s="295">
        <v>0.015689665822472047</v>
      </c>
      <c r="AF88" s="202"/>
      <c r="AG88" s="202"/>
      <c r="AH88" s="1"/>
    </row>
    <row r="89" spans="2:34" ht="10.5" customHeight="1">
      <c r="B89" s="204" t="s">
        <v>1138</v>
      </c>
      <c r="C89" s="202"/>
      <c r="D89" s="202"/>
      <c r="E89" s="202"/>
      <c r="F89" s="202"/>
      <c r="G89" s="202"/>
      <c r="H89" s="202"/>
      <c r="I89" s="296">
        <v>183493338.6700002</v>
      </c>
      <c r="J89" s="202"/>
      <c r="K89" s="202"/>
      <c r="L89" s="202"/>
      <c r="M89" s="202"/>
      <c r="N89" s="202"/>
      <c r="O89" s="202"/>
      <c r="P89" s="202"/>
      <c r="Q89" s="202"/>
      <c r="R89" s="202"/>
      <c r="S89" s="202"/>
      <c r="T89" s="295">
        <v>0.13634465339260105</v>
      </c>
      <c r="U89" s="202"/>
      <c r="V89" s="202"/>
      <c r="W89" s="202"/>
      <c r="X89" s="202"/>
      <c r="Y89" s="202"/>
      <c r="Z89" s="202"/>
      <c r="AA89" s="202"/>
      <c r="AB89" s="201">
        <v>3138</v>
      </c>
      <c r="AC89" s="202"/>
      <c r="AD89" s="202"/>
      <c r="AE89" s="295">
        <v>0.19383532027920192</v>
      </c>
      <c r="AF89" s="202"/>
      <c r="AG89" s="202"/>
      <c r="AH89" s="1"/>
    </row>
    <row r="90" spans="2:34" ht="10.5" customHeight="1">
      <c r="B90" s="204" t="s">
        <v>1139</v>
      </c>
      <c r="C90" s="202"/>
      <c r="D90" s="202"/>
      <c r="E90" s="202"/>
      <c r="F90" s="202"/>
      <c r="G90" s="202"/>
      <c r="H90" s="202"/>
      <c r="I90" s="296">
        <v>61727643.10000008</v>
      </c>
      <c r="J90" s="202"/>
      <c r="K90" s="202"/>
      <c r="L90" s="202"/>
      <c r="M90" s="202"/>
      <c r="N90" s="202"/>
      <c r="O90" s="202"/>
      <c r="P90" s="202"/>
      <c r="Q90" s="202"/>
      <c r="R90" s="202"/>
      <c r="S90" s="202"/>
      <c r="T90" s="295">
        <v>0.04586670101603904</v>
      </c>
      <c r="U90" s="202"/>
      <c r="V90" s="202"/>
      <c r="W90" s="202"/>
      <c r="X90" s="202"/>
      <c r="Y90" s="202"/>
      <c r="Z90" s="202"/>
      <c r="AA90" s="202"/>
      <c r="AB90" s="201">
        <v>1248</v>
      </c>
      <c r="AC90" s="202"/>
      <c r="AD90" s="202"/>
      <c r="AE90" s="295">
        <v>0.07708938167891778</v>
      </c>
      <c r="AF90" s="202"/>
      <c r="AG90" s="202"/>
      <c r="AH90" s="1"/>
    </row>
    <row r="91" spans="2:34" ht="10.5" customHeight="1">
      <c r="B91" s="204" t="s">
        <v>1140</v>
      </c>
      <c r="C91" s="202"/>
      <c r="D91" s="202"/>
      <c r="E91" s="202"/>
      <c r="F91" s="202"/>
      <c r="G91" s="202"/>
      <c r="H91" s="202"/>
      <c r="I91" s="296">
        <v>28868155.520000014</v>
      </c>
      <c r="J91" s="202"/>
      <c r="K91" s="202"/>
      <c r="L91" s="202"/>
      <c r="M91" s="202"/>
      <c r="N91" s="202"/>
      <c r="O91" s="202"/>
      <c r="P91" s="202"/>
      <c r="Q91" s="202"/>
      <c r="R91" s="202"/>
      <c r="S91" s="202"/>
      <c r="T91" s="295">
        <v>0.02145047164647626</v>
      </c>
      <c r="U91" s="202"/>
      <c r="V91" s="202"/>
      <c r="W91" s="202"/>
      <c r="X91" s="202"/>
      <c r="Y91" s="202"/>
      <c r="Z91" s="202"/>
      <c r="AA91" s="202"/>
      <c r="AB91" s="201">
        <v>398</v>
      </c>
      <c r="AC91" s="202"/>
      <c r="AD91" s="202"/>
      <c r="AE91" s="295">
        <v>0.024584594477731793</v>
      </c>
      <c r="AF91" s="202"/>
      <c r="AG91" s="202"/>
      <c r="AH91" s="1"/>
    </row>
    <row r="92" spans="2:34" ht="10.5" customHeight="1">
      <c r="B92" s="204" t="s">
        <v>1141</v>
      </c>
      <c r="C92" s="202"/>
      <c r="D92" s="202"/>
      <c r="E92" s="202"/>
      <c r="F92" s="202"/>
      <c r="G92" s="202"/>
      <c r="H92" s="202"/>
      <c r="I92" s="296">
        <v>111459758.6000001</v>
      </c>
      <c r="J92" s="202"/>
      <c r="K92" s="202"/>
      <c r="L92" s="202"/>
      <c r="M92" s="202"/>
      <c r="N92" s="202"/>
      <c r="O92" s="202"/>
      <c r="P92" s="202"/>
      <c r="Q92" s="202"/>
      <c r="R92" s="202"/>
      <c r="S92" s="202"/>
      <c r="T92" s="295">
        <v>0.08282012994962518</v>
      </c>
      <c r="U92" s="202"/>
      <c r="V92" s="202"/>
      <c r="W92" s="202"/>
      <c r="X92" s="202"/>
      <c r="Y92" s="202"/>
      <c r="Z92" s="202"/>
      <c r="AA92" s="202"/>
      <c r="AB92" s="201">
        <v>1431</v>
      </c>
      <c r="AC92" s="202"/>
      <c r="AD92" s="202"/>
      <c r="AE92" s="295">
        <v>0.08839335351164371</v>
      </c>
      <c r="AF92" s="202"/>
      <c r="AG92" s="202"/>
      <c r="AH92" s="1"/>
    </row>
    <row r="93" spans="2:34" ht="10.5" customHeight="1">
      <c r="B93" s="204" t="s">
        <v>1142</v>
      </c>
      <c r="C93" s="202"/>
      <c r="D93" s="202"/>
      <c r="E93" s="202"/>
      <c r="F93" s="202"/>
      <c r="G93" s="202"/>
      <c r="H93" s="202"/>
      <c r="I93" s="296">
        <v>8182062.970000002</v>
      </c>
      <c r="J93" s="202"/>
      <c r="K93" s="202"/>
      <c r="L93" s="202"/>
      <c r="M93" s="202"/>
      <c r="N93" s="202"/>
      <c r="O93" s="202"/>
      <c r="P93" s="202"/>
      <c r="Q93" s="202"/>
      <c r="R93" s="202"/>
      <c r="S93" s="202"/>
      <c r="T93" s="295">
        <v>0.006079678683526376</v>
      </c>
      <c r="U93" s="202"/>
      <c r="V93" s="202"/>
      <c r="W93" s="202"/>
      <c r="X93" s="202"/>
      <c r="Y93" s="202"/>
      <c r="Z93" s="202"/>
      <c r="AA93" s="202"/>
      <c r="AB93" s="201">
        <v>101</v>
      </c>
      <c r="AC93" s="202"/>
      <c r="AD93" s="202"/>
      <c r="AE93" s="295">
        <v>0.006238804126258571</v>
      </c>
      <c r="AF93" s="202"/>
      <c r="AG93" s="202"/>
      <c r="AH93" s="1"/>
    </row>
    <row r="94" spans="2:34" ht="10.5" customHeight="1">
      <c r="B94" s="204" t="s">
        <v>1145</v>
      </c>
      <c r="C94" s="202"/>
      <c r="D94" s="202"/>
      <c r="E94" s="202"/>
      <c r="F94" s="202"/>
      <c r="G94" s="202"/>
      <c r="H94" s="202"/>
      <c r="I94" s="296">
        <v>163593585.4700003</v>
      </c>
      <c r="J94" s="202"/>
      <c r="K94" s="202"/>
      <c r="L94" s="202"/>
      <c r="M94" s="202"/>
      <c r="N94" s="202"/>
      <c r="O94" s="202"/>
      <c r="P94" s="202"/>
      <c r="Q94" s="202"/>
      <c r="R94" s="202"/>
      <c r="S94" s="202"/>
      <c r="T94" s="295">
        <v>0.12155814957552336</v>
      </c>
      <c r="U94" s="202"/>
      <c r="V94" s="202"/>
      <c r="W94" s="202"/>
      <c r="X94" s="202"/>
      <c r="Y94" s="202"/>
      <c r="Z94" s="202"/>
      <c r="AA94" s="202"/>
      <c r="AB94" s="201">
        <v>1881</v>
      </c>
      <c r="AC94" s="202"/>
      <c r="AD94" s="202"/>
      <c r="AE94" s="295">
        <v>0.11619000555933041</v>
      </c>
      <c r="AF94" s="202"/>
      <c r="AG94" s="202"/>
      <c r="AH94" s="1"/>
    </row>
    <row r="95" spans="2:34" ht="10.5" customHeight="1">
      <c r="B95" s="204" t="s">
        <v>1146</v>
      </c>
      <c r="C95" s="202"/>
      <c r="D95" s="202"/>
      <c r="E95" s="202"/>
      <c r="F95" s="202"/>
      <c r="G95" s="202"/>
      <c r="H95" s="202"/>
      <c r="I95" s="296">
        <v>4786064.81</v>
      </c>
      <c r="J95" s="202"/>
      <c r="K95" s="202"/>
      <c r="L95" s="202"/>
      <c r="M95" s="202"/>
      <c r="N95" s="202"/>
      <c r="O95" s="202"/>
      <c r="P95" s="202"/>
      <c r="Q95" s="202"/>
      <c r="R95" s="202"/>
      <c r="S95" s="202"/>
      <c r="T95" s="295">
        <v>0.003556283581539425</v>
      </c>
      <c r="U95" s="202"/>
      <c r="V95" s="202"/>
      <c r="W95" s="202"/>
      <c r="X95" s="202"/>
      <c r="Y95" s="202"/>
      <c r="Z95" s="202"/>
      <c r="AA95" s="202"/>
      <c r="AB95" s="201">
        <v>70</v>
      </c>
      <c r="AC95" s="202"/>
      <c r="AD95" s="202"/>
      <c r="AE95" s="295">
        <v>0.004323923651862376</v>
      </c>
      <c r="AF95" s="202"/>
      <c r="AG95" s="202"/>
      <c r="AH95" s="1"/>
    </row>
    <row r="96" spans="2:34" ht="10.5" customHeight="1">
      <c r="B96" s="204" t="s">
        <v>1147</v>
      </c>
      <c r="C96" s="202"/>
      <c r="D96" s="202"/>
      <c r="E96" s="202"/>
      <c r="F96" s="202"/>
      <c r="G96" s="202"/>
      <c r="H96" s="202"/>
      <c r="I96" s="296">
        <v>17443430.66</v>
      </c>
      <c r="J96" s="202"/>
      <c r="K96" s="202"/>
      <c r="L96" s="202"/>
      <c r="M96" s="202"/>
      <c r="N96" s="202"/>
      <c r="O96" s="202"/>
      <c r="P96" s="202"/>
      <c r="Q96" s="202"/>
      <c r="R96" s="202"/>
      <c r="S96" s="202"/>
      <c r="T96" s="295">
        <v>0.012961334316298033</v>
      </c>
      <c r="U96" s="202"/>
      <c r="V96" s="202"/>
      <c r="W96" s="202"/>
      <c r="X96" s="202"/>
      <c r="Y96" s="202"/>
      <c r="Z96" s="202"/>
      <c r="AA96" s="202"/>
      <c r="AB96" s="201">
        <v>192</v>
      </c>
      <c r="AC96" s="202"/>
      <c r="AD96" s="202"/>
      <c r="AE96" s="295">
        <v>0.011859904873679659</v>
      </c>
      <c r="AF96" s="202"/>
      <c r="AG96" s="202"/>
      <c r="AH96" s="1"/>
    </row>
    <row r="97" spans="2:34" ht="10.5" customHeight="1">
      <c r="B97" s="204" t="s">
        <v>1143</v>
      </c>
      <c r="C97" s="202"/>
      <c r="D97" s="202"/>
      <c r="E97" s="202"/>
      <c r="F97" s="202"/>
      <c r="G97" s="202"/>
      <c r="H97" s="202"/>
      <c r="I97" s="296">
        <v>93329371.9299999</v>
      </c>
      <c r="J97" s="202"/>
      <c r="K97" s="202"/>
      <c r="L97" s="202"/>
      <c r="M97" s="202"/>
      <c r="N97" s="202"/>
      <c r="O97" s="202"/>
      <c r="P97" s="202"/>
      <c r="Q97" s="202"/>
      <c r="R97" s="202"/>
      <c r="S97" s="202"/>
      <c r="T97" s="295">
        <v>0.06934835323929622</v>
      </c>
      <c r="U97" s="202"/>
      <c r="V97" s="202"/>
      <c r="W97" s="202"/>
      <c r="X97" s="202"/>
      <c r="Y97" s="202"/>
      <c r="Z97" s="202"/>
      <c r="AA97" s="202"/>
      <c r="AB97" s="201">
        <v>948</v>
      </c>
      <c r="AC97" s="202"/>
      <c r="AD97" s="202"/>
      <c r="AE97" s="295">
        <v>0.058558280313793315</v>
      </c>
      <c r="AF97" s="202"/>
      <c r="AG97" s="202"/>
      <c r="AH97" s="1"/>
    </row>
    <row r="98" spans="2:34" ht="10.5" customHeight="1">
      <c r="B98" s="204" t="s">
        <v>1148</v>
      </c>
      <c r="C98" s="202"/>
      <c r="D98" s="202"/>
      <c r="E98" s="202"/>
      <c r="F98" s="202"/>
      <c r="G98" s="202"/>
      <c r="H98" s="202"/>
      <c r="I98" s="296">
        <v>12603357.450000003</v>
      </c>
      <c r="J98" s="202"/>
      <c r="K98" s="202"/>
      <c r="L98" s="202"/>
      <c r="M98" s="202"/>
      <c r="N98" s="202"/>
      <c r="O98" s="202"/>
      <c r="P98" s="202"/>
      <c r="Q98" s="202"/>
      <c r="R98" s="202"/>
      <c r="S98" s="202"/>
      <c r="T98" s="295">
        <v>0.00936491981430306</v>
      </c>
      <c r="U98" s="202"/>
      <c r="V98" s="202"/>
      <c r="W98" s="202"/>
      <c r="X98" s="202"/>
      <c r="Y98" s="202"/>
      <c r="Z98" s="202"/>
      <c r="AA98" s="202"/>
      <c r="AB98" s="201">
        <v>134</v>
      </c>
      <c r="AC98" s="202"/>
      <c r="AD98" s="202"/>
      <c r="AE98" s="295">
        <v>0.008277225276422263</v>
      </c>
      <c r="AF98" s="202"/>
      <c r="AG98" s="202"/>
      <c r="AH98" s="1"/>
    </row>
    <row r="99" spans="2:34" ht="10.5" customHeight="1">
      <c r="B99" s="204" t="s">
        <v>1149</v>
      </c>
      <c r="C99" s="202"/>
      <c r="D99" s="202"/>
      <c r="E99" s="202"/>
      <c r="F99" s="202"/>
      <c r="G99" s="202"/>
      <c r="H99" s="202"/>
      <c r="I99" s="296">
        <v>247935009.68000004</v>
      </c>
      <c r="J99" s="202"/>
      <c r="K99" s="202"/>
      <c r="L99" s="202"/>
      <c r="M99" s="202"/>
      <c r="N99" s="202"/>
      <c r="O99" s="202"/>
      <c r="P99" s="202"/>
      <c r="Q99" s="202"/>
      <c r="R99" s="202"/>
      <c r="S99" s="202"/>
      <c r="T99" s="295">
        <v>0.1842280117836103</v>
      </c>
      <c r="U99" s="202"/>
      <c r="V99" s="202"/>
      <c r="W99" s="202"/>
      <c r="X99" s="202"/>
      <c r="Y99" s="202"/>
      <c r="Z99" s="202"/>
      <c r="AA99" s="202"/>
      <c r="AB99" s="201">
        <v>2366</v>
      </c>
      <c r="AC99" s="202"/>
      <c r="AD99" s="202"/>
      <c r="AE99" s="295">
        <v>0.1461486194329483</v>
      </c>
      <c r="AF99" s="202"/>
      <c r="AG99" s="202"/>
      <c r="AH99" s="1"/>
    </row>
    <row r="100" spans="2:34" ht="10.5" customHeight="1">
      <c r="B100" s="204" t="s">
        <v>1150</v>
      </c>
      <c r="C100" s="202"/>
      <c r="D100" s="202"/>
      <c r="E100" s="202"/>
      <c r="F100" s="202"/>
      <c r="G100" s="202"/>
      <c r="H100" s="202"/>
      <c r="I100" s="296">
        <v>5693943.519999999</v>
      </c>
      <c r="J100" s="202"/>
      <c r="K100" s="202"/>
      <c r="L100" s="202"/>
      <c r="M100" s="202"/>
      <c r="N100" s="202"/>
      <c r="O100" s="202"/>
      <c r="P100" s="202"/>
      <c r="Q100" s="202"/>
      <c r="R100" s="202"/>
      <c r="S100" s="202"/>
      <c r="T100" s="295">
        <v>0.004230882501231486</v>
      </c>
      <c r="U100" s="202"/>
      <c r="V100" s="202"/>
      <c r="W100" s="202"/>
      <c r="X100" s="202"/>
      <c r="Y100" s="202"/>
      <c r="Z100" s="202"/>
      <c r="AA100" s="202"/>
      <c r="AB100" s="201">
        <v>64</v>
      </c>
      <c r="AC100" s="202"/>
      <c r="AD100" s="202"/>
      <c r="AE100" s="295">
        <v>0.003953301624559887</v>
      </c>
      <c r="AF100" s="202"/>
      <c r="AG100" s="202"/>
      <c r="AH100" s="1"/>
    </row>
    <row r="101" spans="2:34" ht="10.5" customHeight="1">
      <c r="B101" s="204" t="s">
        <v>1151</v>
      </c>
      <c r="C101" s="202"/>
      <c r="D101" s="202"/>
      <c r="E101" s="202"/>
      <c r="F101" s="202"/>
      <c r="G101" s="202"/>
      <c r="H101" s="202"/>
      <c r="I101" s="296">
        <v>10024707.429999998</v>
      </c>
      <c r="J101" s="202"/>
      <c r="K101" s="202"/>
      <c r="L101" s="202"/>
      <c r="M101" s="202"/>
      <c r="N101" s="202"/>
      <c r="O101" s="202"/>
      <c r="P101" s="202"/>
      <c r="Q101" s="202"/>
      <c r="R101" s="202"/>
      <c r="S101" s="202"/>
      <c r="T101" s="295">
        <v>0.007448854927446184</v>
      </c>
      <c r="U101" s="202"/>
      <c r="V101" s="202"/>
      <c r="W101" s="202"/>
      <c r="X101" s="202"/>
      <c r="Y101" s="202"/>
      <c r="Z101" s="202"/>
      <c r="AA101" s="202"/>
      <c r="AB101" s="201">
        <v>113</v>
      </c>
      <c r="AC101" s="202"/>
      <c r="AD101" s="202"/>
      <c r="AE101" s="295">
        <v>0.006980048180863549</v>
      </c>
      <c r="AF101" s="202"/>
      <c r="AG101" s="202"/>
      <c r="AH101" s="1"/>
    </row>
    <row r="102" spans="2:34" ht="10.5" customHeight="1">
      <c r="B102" s="204" t="s">
        <v>1152</v>
      </c>
      <c r="C102" s="202"/>
      <c r="D102" s="202"/>
      <c r="E102" s="202"/>
      <c r="F102" s="202"/>
      <c r="G102" s="202"/>
      <c r="H102" s="202"/>
      <c r="I102" s="296">
        <v>21316632.02999999</v>
      </c>
      <c r="J102" s="202"/>
      <c r="K102" s="202"/>
      <c r="L102" s="202"/>
      <c r="M102" s="202"/>
      <c r="N102" s="202"/>
      <c r="O102" s="202"/>
      <c r="P102" s="202"/>
      <c r="Q102" s="202"/>
      <c r="R102" s="202"/>
      <c r="S102" s="202"/>
      <c r="T102" s="295">
        <v>0.015839315076472273</v>
      </c>
      <c r="U102" s="202"/>
      <c r="V102" s="202"/>
      <c r="W102" s="202"/>
      <c r="X102" s="202"/>
      <c r="Y102" s="202"/>
      <c r="Z102" s="202"/>
      <c r="AA102" s="202"/>
      <c r="AB102" s="201">
        <v>191</v>
      </c>
      <c r="AC102" s="202"/>
      <c r="AD102" s="202"/>
      <c r="AE102" s="295">
        <v>0.011798134535795911</v>
      </c>
      <c r="AF102" s="202"/>
      <c r="AG102" s="202"/>
      <c r="AH102" s="1"/>
    </row>
    <row r="103" spans="2:34" ht="10.5" customHeight="1">
      <c r="B103" s="204" t="s">
        <v>1153</v>
      </c>
      <c r="C103" s="202"/>
      <c r="D103" s="202"/>
      <c r="E103" s="202"/>
      <c r="F103" s="202"/>
      <c r="G103" s="202"/>
      <c r="H103" s="202"/>
      <c r="I103" s="296">
        <v>26519406.330000006</v>
      </c>
      <c r="J103" s="202"/>
      <c r="K103" s="202"/>
      <c r="L103" s="202"/>
      <c r="M103" s="202"/>
      <c r="N103" s="202"/>
      <c r="O103" s="202"/>
      <c r="P103" s="202"/>
      <c r="Q103" s="202"/>
      <c r="R103" s="202"/>
      <c r="S103" s="202"/>
      <c r="T103" s="295">
        <v>0.01970523448125888</v>
      </c>
      <c r="U103" s="202"/>
      <c r="V103" s="202"/>
      <c r="W103" s="202"/>
      <c r="X103" s="202"/>
      <c r="Y103" s="202"/>
      <c r="Z103" s="202"/>
      <c r="AA103" s="202"/>
      <c r="AB103" s="201">
        <v>259</v>
      </c>
      <c r="AC103" s="202"/>
      <c r="AD103" s="202"/>
      <c r="AE103" s="295">
        <v>0.01599851751189079</v>
      </c>
      <c r="AF103" s="202"/>
      <c r="AG103" s="202"/>
      <c r="AH103" s="1"/>
    </row>
    <row r="104" spans="2:34" ht="10.5" customHeight="1">
      <c r="B104" s="204" t="s">
        <v>1154</v>
      </c>
      <c r="C104" s="202"/>
      <c r="D104" s="202"/>
      <c r="E104" s="202"/>
      <c r="F104" s="202"/>
      <c r="G104" s="202"/>
      <c r="H104" s="202"/>
      <c r="I104" s="296">
        <v>279746217.57</v>
      </c>
      <c r="J104" s="202"/>
      <c r="K104" s="202"/>
      <c r="L104" s="202"/>
      <c r="M104" s="202"/>
      <c r="N104" s="202"/>
      <c r="O104" s="202"/>
      <c r="P104" s="202"/>
      <c r="Q104" s="202"/>
      <c r="R104" s="202"/>
      <c r="S104" s="202"/>
      <c r="T104" s="295">
        <v>0.20786531734031136</v>
      </c>
      <c r="U104" s="202"/>
      <c r="V104" s="202"/>
      <c r="W104" s="202"/>
      <c r="X104" s="202"/>
      <c r="Y104" s="202"/>
      <c r="Z104" s="202"/>
      <c r="AA104" s="202"/>
      <c r="AB104" s="201">
        <v>2468</v>
      </c>
      <c r="AC104" s="202"/>
      <c r="AD104" s="202"/>
      <c r="AE104" s="295">
        <v>0.1524491938970906</v>
      </c>
      <c r="AF104" s="202"/>
      <c r="AG104" s="202"/>
      <c r="AH104" s="1"/>
    </row>
    <row r="105" spans="2:34" ht="10.5" customHeight="1">
      <c r="B105" s="204" t="s">
        <v>1155</v>
      </c>
      <c r="C105" s="202"/>
      <c r="D105" s="202"/>
      <c r="E105" s="202"/>
      <c r="F105" s="202"/>
      <c r="G105" s="202"/>
      <c r="H105" s="202"/>
      <c r="I105" s="296">
        <v>5090626.170000001</v>
      </c>
      <c r="J105" s="202"/>
      <c r="K105" s="202"/>
      <c r="L105" s="202"/>
      <c r="M105" s="202"/>
      <c r="N105" s="202"/>
      <c r="O105" s="202"/>
      <c r="P105" s="202"/>
      <c r="Q105" s="202"/>
      <c r="R105" s="202"/>
      <c r="S105" s="202"/>
      <c r="T105" s="295">
        <v>0.003782587780737957</v>
      </c>
      <c r="U105" s="202"/>
      <c r="V105" s="202"/>
      <c r="W105" s="202"/>
      <c r="X105" s="202"/>
      <c r="Y105" s="202"/>
      <c r="Z105" s="202"/>
      <c r="AA105" s="202"/>
      <c r="AB105" s="201">
        <v>45</v>
      </c>
      <c r="AC105" s="202"/>
      <c r="AD105" s="202"/>
      <c r="AE105" s="295">
        <v>0.00277966520476867</v>
      </c>
      <c r="AF105" s="202"/>
      <c r="AG105" s="202"/>
      <c r="AH105" s="1"/>
    </row>
    <row r="106" spans="2:34" ht="10.5" customHeight="1">
      <c r="B106" s="204" t="s">
        <v>1156</v>
      </c>
      <c r="C106" s="202"/>
      <c r="D106" s="202"/>
      <c r="E106" s="202"/>
      <c r="F106" s="202"/>
      <c r="G106" s="202"/>
      <c r="H106" s="202"/>
      <c r="I106" s="296">
        <v>405031.77</v>
      </c>
      <c r="J106" s="202"/>
      <c r="K106" s="202"/>
      <c r="L106" s="202"/>
      <c r="M106" s="202"/>
      <c r="N106" s="202"/>
      <c r="O106" s="202"/>
      <c r="P106" s="202"/>
      <c r="Q106" s="202"/>
      <c r="R106" s="202"/>
      <c r="S106" s="202"/>
      <c r="T106" s="295">
        <v>0.00030095869797735835</v>
      </c>
      <c r="U106" s="202"/>
      <c r="V106" s="202"/>
      <c r="W106" s="202"/>
      <c r="X106" s="202"/>
      <c r="Y106" s="202"/>
      <c r="Z106" s="202"/>
      <c r="AA106" s="202"/>
      <c r="AB106" s="201">
        <v>5</v>
      </c>
      <c r="AC106" s="202"/>
      <c r="AD106" s="202"/>
      <c r="AE106" s="295">
        <v>0.00030885168941874113</v>
      </c>
      <c r="AF106" s="202"/>
      <c r="AG106" s="202"/>
      <c r="AH106" s="1"/>
    </row>
    <row r="107" spans="2:34" ht="10.5" customHeight="1">
      <c r="B107" s="204" t="s">
        <v>1157</v>
      </c>
      <c r="C107" s="202"/>
      <c r="D107" s="202"/>
      <c r="E107" s="202"/>
      <c r="F107" s="202"/>
      <c r="G107" s="202"/>
      <c r="H107" s="202"/>
      <c r="I107" s="296">
        <v>940791.24</v>
      </c>
      <c r="J107" s="202"/>
      <c r="K107" s="202"/>
      <c r="L107" s="202"/>
      <c r="M107" s="202"/>
      <c r="N107" s="202"/>
      <c r="O107" s="202"/>
      <c r="P107" s="202"/>
      <c r="Q107" s="202"/>
      <c r="R107" s="202"/>
      <c r="S107" s="202"/>
      <c r="T107" s="295">
        <v>0.0006990545622110197</v>
      </c>
      <c r="U107" s="202"/>
      <c r="V107" s="202"/>
      <c r="W107" s="202"/>
      <c r="X107" s="202"/>
      <c r="Y107" s="202"/>
      <c r="Z107" s="202"/>
      <c r="AA107" s="202"/>
      <c r="AB107" s="201">
        <v>11</v>
      </c>
      <c r="AC107" s="202"/>
      <c r="AD107" s="202"/>
      <c r="AE107" s="295">
        <v>0.0006794737167212304</v>
      </c>
      <c r="AF107" s="202"/>
      <c r="AG107" s="202"/>
      <c r="AH107" s="1"/>
    </row>
    <row r="108" spans="2:34" ht="10.5" customHeight="1">
      <c r="B108" s="204" t="s">
        <v>1158</v>
      </c>
      <c r="C108" s="202"/>
      <c r="D108" s="202"/>
      <c r="E108" s="202"/>
      <c r="F108" s="202"/>
      <c r="G108" s="202"/>
      <c r="H108" s="202"/>
      <c r="I108" s="296">
        <v>1030246.56</v>
      </c>
      <c r="J108" s="202"/>
      <c r="K108" s="202"/>
      <c r="L108" s="202"/>
      <c r="M108" s="202"/>
      <c r="N108" s="202"/>
      <c r="O108" s="202"/>
      <c r="P108" s="202"/>
      <c r="Q108" s="202"/>
      <c r="R108" s="202"/>
      <c r="S108" s="202"/>
      <c r="T108" s="295">
        <v>0.000765524302681867</v>
      </c>
      <c r="U108" s="202"/>
      <c r="V108" s="202"/>
      <c r="W108" s="202"/>
      <c r="X108" s="202"/>
      <c r="Y108" s="202"/>
      <c r="Z108" s="202"/>
      <c r="AA108" s="202"/>
      <c r="AB108" s="201">
        <v>8</v>
      </c>
      <c r="AC108" s="202"/>
      <c r="AD108" s="202"/>
      <c r="AE108" s="295">
        <v>0.0004941627030699858</v>
      </c>
      <c r="AF108" s="202"/>
      <c r="AG108" s="202"/>
      <c r="AH108" s="1"/>
    </row>
    <row r="109" spans="2:34" ht="10.5" customHeight="1">
      <c r="B109" s="204" t="s">
        <v>1159</v>
      </c>
      <c r="C109" s="202"/>
      <c r="D109" s="202"/>
      <c r="E109" s="202"/>
      <c r="F109" s="202"/>
      <c r="G109" s="202"/>
      <c r="H109" s="202"/>
      <c r="I109" s="296">
        <v>11203259.319999998</v>
      </c>
      <c r="J109" s="202"/>
      <c r="K109" s="202"/>
      <c r="L109" s="202"/>
      <c r="M109" s="202"/>
      <c r="N109" s="202"/>
      <c r="O109" s="202"/>
      <c r="P109" s="202"/>
      <c r="Q109" s="202"/>
      <c r="R109" s="202"/>
      <c r="S109" s="202"/>
      <c r="T109" s="295">
        <v>0.00832457744746765</v>
      </c>
      <c r="U109" s="202"/>
      <c r="V109" s="202"/>
      <c r="W109" s="202"/>
      <c r="X109" s="202"/>
      <c r="Y109" s="202"/>
      <c r="Z109" s="202"/>
      <c r="AA109" s="202"/>
      <c r="AB109" s="201">
        <v>124</v>
      </c>
      <c r="AC109" s="202"/>
      <c r="AD109" s="202"/>
      <c r="AE109" s="295">
        <v>0.00765952189758478</v>
      </c>
      <c r="AF109" s="202"/>
      <c r="AG109" s="202"/>
      <c r="AH109" s="1"/>
    </row>
    <row r="110" spans="2:34" ht="10.5" customHeight="1">
      <c r="B110" s="204" t="s">
        <v>1160</v>
      </c>
      <c r="C110" s="202"/>
      <c r="D110" s="202"/>
      <c r="E110" s="202"/>
      <c r="F110" s="202"/>
      <c r="G110" s="202"/>
      <c r="H110" s="202"/>
      <c r="I110" s="296">
        <v>33743.1</v>
      </c>
      <c r="J110" s="202"/>
      <c r="K110" s="202"/>
      <c r="L110" s="202"/>
      <c r="M110" s="202"/>
      <c r="N110" s="202"/>
      <c r="O110" s="202"/>
      <c r="P110" s="202"/>
      <c r="Q110" s="202"/>
      <c r="R110" s="202"/>
      <c r="S110" s="202"/>
      <c r="T110" s="295">
        <v>2.5072797231979603E-05</v>
      </c>
      <c r="U110" s="202"/>
      <c r="V110" s="202"/>
      <c r="W110" s="202"/>
      <c r="X110" s="202"/>
      <c r="Y110" s="202"/>
      <c r="Z110" s="202"/>
      <c r="AA110" s="202"/>
      <c r="AB110" s="201">
        <v>2</v>
      </c>
      <c r="AC110" s="202"/>
      <c r="AD110" s="202"/>
      <c r="AE110" s="295">
        <v>0.00012354067576749646</v>
      </c>
      <c r="AF110" s="202"/>
      <c r="AG110" s="202"/>
      <c r="AH110" s="1"/>
    </row>
    <row r="111" spans="2:34" ht="12.75" customHeight="1">
      <c r="B111" s="303"/>
      <c r="C111" s="299"/>
      <c r="D111" s="299"/>
      <c r="E111" s="299"/>
      <c r="F111" s="299"/>
      <c r="G111" s="299"/>
      <c r="H111" s="299"/>
      <c r="I111" s="300">
        <v>1345805164.3700004</v>
      </c>
      <c r="J111" s="299"/>
      <c r="K111" s="299"/>
      <c r="L111" s="299"/>
      <c r="M111" s="299"/>
      <c r="N111" s="299"/>
      <c r="O111" s="299"/>
      <c r="P111" s="299"/>
      <c r="Q111" s="299"/>
      <c r="R111" s="299"/>
      <c r="S111" s="299"/>
      <c r="T111" s="301">
        <v>1.0000000000000018</v>
      </c>
      <c r="U111" s="299"/>
      <c r="V111" s="299"/>
      <c r="W111" s="299"/>
      <c r="X111" s="299"/>
      <c r="Y111" s="299"/>
      <c r="Z111" s="299"/>
      <c r="AA111" s="299"/>
      <c r="AB111" s="302">
        <v>16189</v>
      </c>
      <c r="AC111" s="299"/>
      <c r="AD111" s="299"/>
      <c r="AE111" s="301">
        <v>1</v>
      </c>
      <c r="AF111" s="299"/>
      <c r="AG111" s="299"/>
      <c r="AH111" s="1"/>
    </row>
    <row r="112" spans="2:34" ht="9"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2:34" ht="18.75" customHeight="1">
      <c r="B113" s="220" t="s">
        <v>1114</v>
      </c>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2"/>
    </row>
    <row r="114" spans="2:34" ht="8.25" customHeight="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2:34" ht="12.75" customHeight="1">
      <c r="B115" s="207" t="s">
        <v>1161</v>
      </c>
      <c r="C115" s="208"/>
      <c r="D115" s="208"/>
      <c r="E115" s="208"/>
      <c r="F115" s="208"/>
      <c r="G115" s="208"/>
      <c r="H115" s="208"/>
      <c r="I115" s="207" t="s">
        <v>1125</v>
      </c>
      <c r="J115" s="208"/>
      <c r="K115" s="208"/>
      <c r="L115" s="208"/>
      <c r="M115" s="208"/>
      <c r="N115" s="208"/>
      <c r="O115" s="208"/>
      <c r="P115" s="208"/>
      <c r="Q115" s="208"/>
      <c r="R115" s="207" t="s">
        <v>1126</v>
      </c>
      <c r="S115" s="208"/>
      <c r="T115" s="208"/>
      <c r="U115" s="208"/>
      <c r="V115" s="208"/>
      <c r="W115" s="208"/>
      <c r="X115" s="208"/>
      <c r="Y115" s="208"/>
      <c r="Z115" s="208"/>
      <c r="AA115" s="207" t="s">
        <v>1127</v>
      </c>
      <c r="AB115" s="208"/>
      <c r="AC115" s="208"/>
      <c r="AD115" s="207" t="s">
        <v>1126</v>
      </c>
      <c r="AE115" s="208"/>
      <c r="AF115" s="208"/>
      <c r="AG115" s="208"/>
      <c r="AH115" s="1"/>
    </row>
    <row r="116" spans="2:34" ht="12" customHeight="1">
      <c r="B116" s="304">
        <v>1999</v>
      </c>
      <c r="C116" s="202"/>
      <c r="D116" s="202"/>
      <c r="E116" s="202"/>
      <c r="F116" s="202"/>
      <c r="G116" s="202"/>
      <c r="H116" s="202"/>
      <c r="I116" s="296">
        <v>9170.77</v>
      </c>
      <c r="J116" s="202"/>
      <c r="K116" s="202"/>
      <c r="L116" s="202"/>
      <c r="M116" s="202"/>
      <c r="N116" s="202"/>
      <c r="O116" s="202"/>
      <c r="P116" s="202"/>
      <c r="Q116" s="202"/>
      <c r="R116" s="295">
        <v>6.814337054719987E-06</v>
      </c>
      <c r="S116" s="202"/>
      <c r="T116" s="202"/>
      <c r="U116" s="202"/>
      <c r="V116" s="202"/>
      <c r="W116" s="202"/>
      <c r="X116" s="202"/>
      <c r="Y116" s="202"/>
      <c r="Z116" s="202"/>
      <c r="AA116" s="201">
        <v>1</v>
      </c>
      <c r="AB116" s="202"/>
      <c r="AC116" s="202"/>
      <c r="AD116" s="295">
        <v>6.177033788374823E-05</v>
      </c>
      <c r="AE116" s="202"/>
      <c r="AF116" s="202"/>
      <c r="AG116" s="202"/>
      <c r="AH116" s="1"/>
    </row>
    <row r="117" spans="2:34" ht="12" customHeight="1">
      <c r="B117" s="304">
        <v>2003</v>
      </c>
      <c r="C117" s="202"/>
      <c r="D117" s="202"/>
      <c r="E117" s="202"/>
      <c r="F117" s="202"/>
      <c r="G117" s="202"/>
      <c r="H117" s="202"/>
      <c r="I117" s="296">
        <v>283477.23</v>
      </c>
      <c r="J117" s="202"/>
      <c r="K117" s="202"/>
      <c r="L117" s="202"/>
      <c r="M117" s="202"/>
      <c r="N117" s="202"/>
      <c r="O117" s="202"/>
      <c r="P117" s="202"/>
      <c r="Q117" s="202"/>
      <c r="R117" s="295">
        <v>0.000210637644664339</v>
      </c>
      <c r="S117" s="202"/>
      <c r="T117" s="202"/>
      <c r="U117" s="202"/>
      <c r="V117" s="202"/>
      <c r="W117" s="202"/>
      <c r="X117" s="202"/>
      <c r="Y117" s="202"/>
      <c r="Z117" s="202"/>
      <c r="AA117" s="201">
        <v>8</v>
      </c>
      <c r="AB117" s="202"/>
      <c r="AC117" s="202"/>
      <c r="AD117" s="295">
        <v>0.0004941627030699858</v>
      </c>
      <c r="AE117" s="202"/>
      <c r="AF117" s="202"/>
      <c r="AG117" s="202"/>
      <c r="AH117" s="1"/>
    </row>
    <row r="118" spans="2:34" ht="12" customHeight="1">
      <c r="B118" s="304">
        <v>2004</v>
      </c>
      <c r="C118" s="202"/>
      <c r="D118" s="202"/>
      <c r="E118" s="202"/>
      <c r="F118" s="202"/>
      <c r="G118" s="202"/>
      <c r="H118" s="202"/>
      <c r="I118" s="296">
        <v>1610247.37</v>
      </c>
      <c r="J118" s="202"/>
      <c r="K118" s="202"/>
      <c r="L118" s="202"/>
      <c r="M118" s="202"/>
      <c r="N118" s="202"/>
      <c r="O118" s="202"/>
      <c r="P118" s="202"/>
      <c r="Q118" s="202"/>
      <c r="R118" s="295">
        <v>0.00119649367726553</v>
      </c>
      <c r="S118" s="202"/>
      <c r="T118" s="202"/>
      <c r="U118" s="202"/>
      <c r="V118" s="202"/>
      <c r="W118" s="202"/>
      <c r="X118" s="202"/>
      <c r="Y118" s="202"/>
      <c r="Z118" s="202"/>
      <c r="AA118" s="201">
        <v>47</v>
      </c>
      <c r="AB118" s="202"/>
      <c r="AC118" s="202"/>
      <c r="AD118" s="295">
        <v>0.0029032058805361664</v>
      </c>
      <c r="AE118" s="202"/>
      <c r="AF118" s="202"/>
      <c r="AG118" s="202"/>
      <c r="AH118" s="1"/>
    </row>
    <row r="119" spans="2:34" ht="12" customHeight="1">
      <c r="B119" s="304">
        <v>2005</v>
      </c>
      <c r="C119" s="202"/>
      <c r="D119" s="202"/>
      <c r="E119" s="202"/>
      <c r="F119" s="202"/>
      <c r="G119" s="202"/>
      <c r="H119" s="202"/>
      <c r="I119" s="296">
        <v>3375833.8400000003</v>
      </c>
      <c r="J119" s="202"/>
      <c r="K119" s="202"/>
      <c r="L119" s="202"/>
      <c r="M119" s="202"/>
      <c r="N119" s="202"/>
      <c r="O119" s="202"/>
      <c r="P119" s="202"/>
      <c r="Q119" s="202"/>
      <c r="R119" s="295">
        <v>0.002508412011912813</v>
      </c>
      <c r="S119" s="202"/>
      <c r="T119" s="202"/>
      <c r="U119" s="202"/>
      <c r="V119" s="202"/>
      <c r="W119" s="202"/>
      <c r="X119" s="202"/>
      <c r="Y119" s="202"/>
      <c r="Z119" s="202"/>
      <c r="AA119" s="201">
        <v>84</v>
      </c>
      <c r="AB119" s="202"/>
      <c r="AC119" s="202"/>
      <c r="AD119" s="295">
        <v>0.005188708382234851</v>
      </c>
      <c r="AE119" s="202"/>
      <c r="AF119" s="202"/>
      <c r="AG119" s="202"/>
      <c r="AH119" s="1"/>
    </row>
    <row r="120" spans="2:34" ht="12" customHeight="1">
      <c r="B120" s="304">
        <v>2006</v>
      </c>
      <c r="C120" s="202"/>
      <c r="D120" s="202"/>
      <c r="E120" s="202"/>
      <c r="F120" s="202"/>
      <c r="G120" s="202"/>
      <c r="H120" s="202"/>
      <c r="I120" s="296">
        <v>1482109.74</v>
      </c>
      <c r="J120" s="202"/>
      <c r="K120" s="202"/>
      <c r="L120" s="202"/>
      <c r="M120" s="202"/>
      <c r="N120" s="202"/>
      <c r="O120" s="202"/>
      <c r="P120" s="202"/>
      <c r="Q120" s="202"/>
      <c r="R120" s="295">
        <v>0.0011012810615077474</v>
      </c>
      <c r="S120" s="202"/>
      <c r="T120" s="202"/>
      <c r="U120" s="202"/>
      <c r="V120" s="202"/>
      <c r="W120" s="202"/>
      <c r="X120" s="202"/>
      <c r="Y120" s="202"/>
      <c r="Z120" s="202"/>
      <c r="AA120" s="201">
        <v>34</v>
      </c>
      <c r="AB120" s="202"/>
      <c r="AC120" s="202"/>
      <c r="AD120" s="295">
        <v>0.0021001914880474397</v>
      </c>
      <c r="AE120" s="202"/>
      <c r="AF120" s="202"/>
      <c r="AG120" s="202"/>
      <c r="AH120" s="1"/>
    </row>
    <row r="121" spans="2:34" ht="12" customHeight="1">
      <c r="B121" s="304">
        <v>2007</v>
      </c>
      <c r="C121" s="202"/>
      <c r="D121" s="202"/>
      <c r="E121" s="202"/>
      <c r="F121" s="202"/>
      <c r="G121" s="202"/>
      <c r="H121" s="202"/>
      <c r="I121" s="296">
        <v>912344.4299999998</v>
      </c>
      <c r="J121" s="202"/>
      <c r="K121" s="202"/>
      <c r="L121" s="202"/>
      <c r="M121" s="202"/>
      <c r="N121" s="202"/>
      <c r="O121" s="202"/>
      <c r="P121" s="202"/>
      <c r="Q121" s="202"/>
      <c r="R121" s="295">
        <v>0.0006779171711880664</v>
      </c>
      <c r="S121" s="202"/>
      <c r="T121" s="202"/>
      <c r="U121" s="202"/>
      <c r="V121" s="202"/>
      <c r="W121" s="202"/>
      <c r="X121" s="202"/>
      <c r="Y121" s="202"/>
      <c r="Z121" s="202"/>
      <c r="AA121" s="201">
        <v>30</v>
      </c>
      <c r="AB121" s="202"/>
      <c r="AC121" s="202"/>
      <c r="AD121" s="295">
        <v>0.0018531101365124468</v>
      </c>
      <c r="AE121" s="202"/>
      <c r="AF121" s="202"/>
      <c r="AG121" s="202"/>
      <c r="AH121" s="1"/>
    </row>
    <row r="122" spans="2:34" ht="12" customHeight="1">
      <c r="B122" s="304">
        <v>2008</v>
      </c>
      <c r="C122" s="202"/>
      <c r="D122" s="202"/>
      <c r="E122" s="202"/>
      <c r="F122" s="202"/>
      <c r="G122" s="202"/>
      <c r="H122" s="202"/>
      <c r="I122" s="296">
        <v>1290126.0499999998</v>
      </c>
      <c r="J122" s="202"/>
      <c r="K122" s="202"/>
      <c r="L122" s="202"/>
      <c r="M122" s="202"/>
      <c r="N122" s="202"/>
      <c r="O122" s="202"/>
      <c r="P122" s="202"/>
      <c r="Q122" s="202"/>
      <c r="R122" s="295">
        <v>0.0009586276558865318</v>
      </c>
      <c r="S122" s="202"/>
      <c r="T122" s="202"/>
      <c r="U122" s="202"/>
      <c r="V122" s="202"/>
      <c r="W122" s="202"/>
      <c r="X122" s="202"/>
      <c r="Y122" s="202"/>
      <c r="Z122" s="202"/>
      <c r="AA122" s="201">
        <v>33</v>
      </c>
      <c r="AB122" s="202"/>
      <c r="AC122" s="202"/>
      <c r="AD122" s="295">
        <v>0.0020384211501636913</v>
      </c>
      <c r="AE122" s="202"/>
      <c r="AF122" s="202"/>
      <c r="AG122" s="202"/>
      <c r="AH122" s="1"/>
    </row>
    <row r="123" spans="2:34" ht="12" customHeight="1">
      <c r="B123" s="304">
        <v>2009</v>
      </c>
      <c r="C123" s="202"/>
      <c r="D123" s="202"/>
      <c r="E123" s="202"/>
      <c r="F123" s="202"/>
      <c r="G123" s="202"/>
      <c r="H123" s="202"/>
      <c r="I123" s="296">
        <v>5119744.920000001</v>
      </c>
      <c r="J123" s="202"/>
      <c r="K123" s="202"/>
      <c r="L123" s="202"/>
      <c r="M123" s="202"/>
      <c r="N123" s="202"/>
      <c r="O123" s="202"/>
      <c r="P123" s="202"/>
      <c r="Q123" s="202"/>
      <c r="R123" s="295">
        <v>0.0038042244565146023</v>
      </c>
      <c r="S123" s="202"/>
      <c r="T123" s="202"/>
      <c r="U123" s="202"/>
      <c r="V123" s="202"/>
      <c r="W123" s="202"/>
      <c r="X123" s="202"/>
      <c r="Y123" s="202"/>
      <c r="Z123" s="202"/>
      <c r="AA123" s="201">
        <v>121</v>
      </c>
      <c r="AB123" s="202"/>
      <c r="AC123" s="202"/>
      <c r="AD123" s="295">
        <v>0.007474210883933535</v>
      </c>
      <c r="AE123" s="202"/>
      <c r="AF123" s="202"/>
      <c r="AG123" s="202"/>
      <c r="AH123" s="1"/>
    </row>
    <row r="124" spans="2:34" ht="12" customHeight="1">
      <c r="B124" s="304">
        <v>2010</v>
      </c>
      <c r="C124" s="202"/>
      <c r="D124" s="202"/>
      <c r="E124" s="202"/>
      <c r="F124" s="202"/>
      <c r="G124" s="202"/>
      <c r="H124" s="202"/>
      <c r="I124" s="296">
        <v>11645037.189999994</v>
      </c>
      <c r="J124" s="202"/>
      <c r="K124" s="202"/>
      <c r="L124" s="202"/>
      <c r="M124" s="202"/>
      <c r="N124" s="202"/>
      <c r="O124" s="202"/>
      <c r="P124" s="202"/>
      <c r="Q124" s="202"/>
      <c r="R124" s="295">
        <v>0.008652840320650204</v>
      </c>
      <c r="S124" s="202"/>
      <c r="T124" s="202"/>
      <c r="U124" s="202"/>
      <c r="V124" s="202"/>
      <c r="W124" s="202"/>
      <c r="X124" s="202"/>
      <c r="Y124" s="202"/>
      <c r="Z124" s="202"/>
      <c r="AA124" s="201">
        <v>218</v>
      </c>
      <c r="AB124" s="202"/>
      <c r="AC124" s="202"/>
      <c r="AD124" s="295">
        <v>0.013465933658657113</v>
      </c>
      <c r="AE124" s="202"/>
      <c r="AF124" s="202"/>
      <c r="AG124" s="202"/>
      <c r="AH124" s="1"/>
    </row>
    <row r="125" spans="2:34" ht="12" customHeight="1">
      <c r="B125" s="304">
        <v>2011</v>
      </c>
      <c r="C125" s="202"/>
      <c r="D125" s="202"/>
      <c r="E125" s="202"/>
      <c r="F125" s="202"/>
      <c r="G125" s="202"/>
      <c r="H125" s="202"/>
      <c r="I125" s="296">
        <v>5763337.6499999985</v>
      </c>
      <c r="J125" s="202"/>
      <c r="K125" s="202"/>
      <c r="L125" s="202"/>
      <c r="M125" s="202"/>
      <c r="N125" s="202"/>
      <c r="O125" s="202"/>
      <c r="P125" s="202"/>
      <c r="Q125" s="202"/>
      <c r="R125" s="295">
        <v>0.004282445782334286</v>
      </c>
      <c r="S125" s="202"/>
      <c r="T125" s="202"/>
      <c r="U125" s="202"/>
      <c r="V125" s="202"/>
      <c r="W125" s="202"/>
      <c r="X125" s="202"/>
      <c r="Y125" s="202"/>
      <c r="Z125" s="202"/>
      <c r="AA125" s="201">
        <v>147</v>
      </c>
      <c r="AB125" s="202"/>
      <c r="AC125" s="202"/>
      <c r="AD125" s="295">
        <v>0.00908023966891099</v>
      </c>
      <c r="AE125" s="202"/>
      <c r="AF125" s="202"/>
      <c r="AG125" s="202"/>
      <c r="AH125" s="1"/>
    </row>
    <row r="126" spans="2:34" ht="12" customHeight="1">
      <c r="B126" s="304">
        <v>2012</v>
      </c>
      <c r="C126" s="202"/>
      <c r="D126" s="202"/>
      <c r="E126" s="202"/>
      <c r="F126" s="202"/>
      <c r="G126" s="202"/>
      <c r="H126" s="202"/>
      <c r="I126" s="296">
        <v>2483931.9800000004</v>
      </c>
      <c r="J126" s="202"/>
      <c r="K126" s="202"/>
      <c r="L126" s="202"/>
      <c r="M126" s="202"/>
      <c r="N126" s="202"/>
      <c r="O126" s="202"/>
      <c r="P126" s="202"/>
      <c r="Q126" s="202"/>
      <c r="R126" s="295">
        <v>0.0018456846843523487</v>
      </c>
      <c r="S126" s="202"/>
      <c r="T126" s="202"/>
      <c r="U126" s="202"/>
      <c r="V126" s="202"/>
      <c r="W126" s="202"/>
      <c r="X126" s="202"/>
      <c r="Y126" s="202"/>
      <c r="Z126" s="202"/>
      <c r="AA126" s="201">
        <v>70</v>
      </c>
      <c r="AB126" s="202"/>
      <c r="AC126" s="202"/>
      <c r="AD126" s="295">
        <v>0.004323923651862376</v>
      </c>
      <c r="AE126" s="202"/>
      <c r="AF126" s="202"/>
      <c r="AG126" s="202"/>
      <c r="AH126" s="1"/>
    </row>
    <row r="127" spans="2:34" ht="12" customHeight="1">
      <c r="B127" s="304">
        <v>2013</v>
      </c>
      <c r="C127" s="202"/>
      <c r="D127" s="202"/>
      <c r="E127" s="202"/>
      <c r="F127" s="202"/>
      <c r="G127" s="202"/>
      <c r="H127" s="202"/>
      <c r="I127" s="296">
        <v>16069001.279999986</v>
      </c>
      <c r="J127" s="202"/>
      <c r="K127" s="202"/>
      <c r="L127" s="202"/>
      <c r="M127" s="202"/>
      <c r="N127" s="202"/>
      <c r="O127" s="202"/>
      <c r="P127" s="202"/>
      <c r="Q127" s="202"/>
      <c r="R127" s="295">
        <v>0.011940065104091239</v>
      </c>
      <c r="S127" s="202"/>
      <c r="T127" s="202"/>
      <c r="U127" s="202"/>
      <c r="V127" s="202"/>
      <c r="W127" s="202"/>
      <c r="X127" s="202"/>
      <c r="Y127" s="202"/>
      <c r="Z127" s="202"/>
      <c r="AA127" s="201">
        <v>265</v>
      </c>
      <c r="AB127" s="202"/>
      <c r="AC127" s="202"/>
      <c r="AD127" s="295">
        <v>0.016369139539193278</v>
      </c>
      <c r="AE127" s="202"/>
      <c r="AF127" s="202"/>
      <c r="AG127" s="202"/>
      <c r="AH127" s="1"/>
    </row>
    <row r="128" spans="2:34" ht="12" customHeight="1">
      <c r="B128" s="304">
        <v>2014</v>
      </c>
      <c r="C128" s="202"/>
      <c r="D128" s="202"/>
      <c r="E128" s="202"/>
      <c r="F128" s="202"/>
      <c r="G128" s="202"/>
      <c r="H128" s="202"/>
      <c r="I128" s="296">
        <v>138654852.7000002</v>
      </c>
      <c r="J128" s="202"/>
      <c r="K128" s="202"/>
      <c r="L128" s="202"/>
      <c r="M128" s="202"/>
      <c r="N128" s="202"/>
      <c r="O128" s="202"/>
      <c r="P128" s="202"/>
      <c r="Q128" s="202"/>
      <c r="R128" s="295">
        <v>0.1030274339635988</v>
      </c>
      <c r="S128" s="202"/>
      <c r="T128" s="202"/>
      <c r="U128" s="202"/>
      <c r="V128" s="202"/>
      <c r="W128" s="202"/>
      <c r="X128" s="202"/>
      <c r="Y128" s="202"/>
      <c r="Z128" s="202"/>
      <c r="AA128" s="201">
        <v>1833</v>
      </c>
      <c r="AB128" s="202"/>
      <c r="AC128" s="202"/>
      <c r="AD128" s="295">
        <v>0.1132250293409105</v>
      </c>
      <c r="AE128" s="202"/>
      <c r="AF128" s="202"/>
      <c r="AG128" s="202"/>
      <c r="AH128" s="1"/>
    </row>
    <row r="129" spans="2:34" ht="12" customHeight="1">
      <c r="B129" s="304">
        <v>2015</v>
      </c>
      <c r="C129" s="202"/>
      <c r="D129" s="202"/>
      <c r="E129" s="202"/>
      <c r="F129" s="202"/>
      <c r="G129" s="202"/>
      <c r="H129" s="202"/>
      <c r="I129" s="296">
        <v>1033580760.0399977</v>
      </c>
      <c r="J129" s="202"/>
      <c r="K129" s="202"/>
      <c r="L129" s="202"/>
      <c r="M129" s="202"/>
      <c r="N129" s="202"/>
      <c r="O129" s="202"/>
      <c r="P129" s="202"/>
      <c r="Q129" s="202"/>
      <c r="R129" s="295">
        <v>0.7680017787150046</v>
      </c>
      <c r="S129" s="202"/>
      <c r="T129" s="202"/>
      <c r="U129" s="202"/>
      <c r="V129" s="202"/>
      <c r="W129" s="202"/>
      <c r="X129" s="202"/>
      <c r="Y129" s="202"/>
      <c r="Z129" s="202"/>
      <c r="AA129" s="201">
        <v>11776</v>
      </c>
      <c r="AB129" s="202"/>
      <c r="AC129" s="202"/>
      <c r="AD129" s="295">
        <v>0.7274074989190191</v>
      </c>
      <c r="AE129" s="202"/>
      <c r="AF129" s="202"/>
      <c r="AG129" s="202"/>
      <c r="AH129" s="1"/>
    </row>
    <row r="130" spans="2:34" ht="12" customHeight="1">
      <c r="B130" s="304">
        <v>2016</v>
      </c>
      <c r="C130" s="202"/>
      <c r="D130" s="202"/>
      <c r="E130" s="202"/>
      <c r="F130" s="202"/>
      <c r="G130" s="202"/>
      <c r="H130" s="202"/>
      <c r="I130" s="296">
        <v>123525189.18000002</v>
      </c>
      <c r="J130" s="202"/>
      <c r="K130" s="202"/>
      <c r="L130" s="202"/>
      <c r="M130" s="202"/>
      <c r="N130" s="202"/>
      <c r="O130" s="202"/>
      <c r="P130" s="202"/>
      <c r="Q130" s="202"/>
      <c r="R130" s="295">
        <v>0.09178534341397403</v>
      </c>
      <c r="S130" s="202"/>
      <c r="T130" s="202"/>
      <c r="U130" s="202"/>
      <c r="V130" s="202"/>
      <c r="W130" s="202"/>
      <c r="X130" s="202"/>
      <c r="Y130" s="202"/>
      <c r="Z130" s="202"/>
      <c r="AA130" s="201">
        <v>1522</v>
      </c>
      <c r="AB130" s="202"/>
      <c r="AC130" s="202"/>
      <c r="AD130" s="295">
        <v>0.0940144542590648</v>
      </c>
      <c r="AE130" s="202"/>
      <c r="AF130" s="202"/>
      <c r="AG130" s="202"/>
      <c r="AH130" s="1"/>
    </row>
    <row r="131" spans="2:34" ht="12" customHeight="1">
      <c r="B131" s="303"/>
      <c r="C131" s="299"/>
      <c r="D131" s="299"/>
      <c r="E131" s="299"/>
      <c r="F131" s="299"/>
      <c r="G131" s="299"/>
      <c r="H131" s="299"/>
      <c r="I131" s="300">
        <v>1345805164.369998</v>
      </c>
      <c r="J131" s="299"/>
      <c r="K131" s="299"/>
      <c r="L131" s="299"/>
      <c r="M131" s="299"/>
      <c r="N131" s="299"/>
      <c r="O131" s="299"/>
      <c r="P131" s="299"/>
      <c r="Q131" s="299"/>
      <c r="R131" s="301">
        <v>1.0000000000000036</v>
      </c>
      <c r="S131" s="299"/>
      <c r="T131" s="299"/>
      <c r="U131" s="299"/>
      <c r="V131" s="299"/>
      <c r="W131" s="299"/>
      <c r="X131" s="299"/>
      <c r="Y131" s="299"/>
      <c r="Z131" s="299"/>
      <c r="AA131" s="302">
        <v>16189</v>
      </c>
      <c r="AB131" s="299"/>
      <c r="AC131" s="299"/>
      <c r="AD131" s="301">
        <v>1</v>
      </c>
      <c r="AE131" s="299"/>
      <c r="AF131" s="299"/>
      <c r="AG131" s="299"/>
      <c r="AH131" s="1"/>
    </row>
    <row r="132" spans="2:34" ht="9"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2:34" ht="18.75" customHeight="1">
      <c r="B133" s="220" t="s">
        <v>1115</v>
      </c>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2"/>
    </row>
    <row r="134" spans="2:34" ht="8.2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2:34" ht="11.25" customHeight="1">
      <c r="B135" s="207" t="s">
        <v>1162</v>
      </c>
      <c r="C135" s="208"/>
      <c r="D135" s="208"/>
      <c r="E135" s="208"/>
      <c r="F135" s="208"/>
      <c r="G135" s="208"/>
      <c r="H135" s="207" t="s">
        <v>1125</v>
      </c>
      <c r="I135" s="208"/>
      <c r="J135" s="208"/>
      <c r="K135" s="208"/>
      <c r="L135" s="208"/>
      <c r="M135" s="208"/>
      <c r="N135" s="208"/>
      <c r="O135" s="208"/>
      <c r="P135" s="208"/>
      <c r="Q135" s="208"/>
      <c r="R135" s="208"/>
      <c r="S135" s="207" t="s">
        <v>1126</v>
      </c>
      <c r="T135" s="208"/>
      <c r="U135" s="208"/>
      <c r="V135" s="208"/>
      <c r="W135" s="208"/>
      <c r="X135" s="208"/>
      <c r="Y135" s="208"/>
      <c r="Z135" s="208"/>
      <c r="AA135" s="207" t="s">
        <v>1163</v>
      </c>
      <c r="AB135" s="208"/>
      <c r="AC135" s="208"/>
      <c r="AD135" s="208"/>
      <c r="AE135" s="207" t="s">
        <v>1126</v>
      </c>
      <c r="AF135" s="208"/>
      <c r="AG135" s="208"/>
      <c r="AH135" s="1"/>
    </row>
    <row r="136" spans="2:34" ht="10.5" customHeight="1">
      <c r="B136" s="204" t="s">
        <v>1164</v>
      </c>
      <c r="C136" s="202"/>
      <c r="D136" s="202"/>
      <c r="E136" s="202"/>
      <c r="F136" s="202"/>
      <c r="G136" s="202"/>
      <c r="H136" s="296">
        <v>256770346.7699998</v>
      </c>
      <c r="I136" s="202"/>
      <c r="J136" s="202"/>
      <c r="K136" s="202"/>
      <c r="L136" s="202"/>
      <c r="M136" s="202"/>
      <c r="N136" s="202"/>
      <c r="O136" s="202"/>
      <c r="P136" s="202"/>
      <c r="Q136" s="202"/>
      <c r="R136" s="202"/>
      <c r="S136" s="295">
        <v>0.19079310554600193</v>
      </c>
      <c r="T136" s="202"/>
      <c r="U136" s="202"/>
      <c r="V136" s="202"/>
      <c r="W136" s="202"/>
      <c r="X136" s="202"/>
      <c r="Y136" s="202"/>
      <c r="Z136" s="202"/>
      <c r="AA136" s="201">
        <v>4615</v>
      </c>
      <c r="AB136" s="202"/>
      <c r="AC136" s="202"/>
      <c r="AD136" s="202"/>
      <c r="AE136" s="295">
        <v>0.457701081027472</v>
      </c>
      <c r="AF136" s="202"/>
      <c r="AG136" s="202"/>
      <c r="AH136" s="1"/>
    </row>
    <row r="137" spans="2:34" ht="10.5" customHeight="1">
      <c r="B137" s="204" t="s">
        <v>1165</v>
      </c>
      <c r="C137" s="202"/>
      <c r="D137" s="202"/>
      <c r="E137" s="202"/>
      <c r="F137" s="202"/>
      <c r="G137" s="202"/>
      <c r="H137" s="296">
        <v>499095265.50999933</v>
      </c>
      <c r="I137" s="202"/>
      <c r="J137" s="202"/>
      <c r="K137" s="202"/>
      <c r="L137" s="202"/>
      <c r="M137" s="202"/>
      <c r="N137" s="202"/>
      <c r="O137" s="202"/>
      <c r="P137" s="202"/>
      <c r="Q137" s="202"/>
      <c r="R137" s="202"/>
      <c r="S137" s="295">
        <v>0.3708525414550899</v>
      </c>
      <c r="T137" s="202"/>
      <c r="U137" s="202"/>
      <c r="V137" s="202"/>
      <c r="W137" s="202"/>
      <c r="X137" s="202"/>
      <c r="Y137" s="202"/>
      <c r="Z137" s="202"/>
      <c r="AA137" s="201">
        <v>3441</v>
      </c>
      <c r="AB137" s="202"/>
      <c r="AC137" s="202"/>
      <c r="AD137" s="202"/>
      <c r="AE137" s="295">
        <v>0.3412674799166915</v>
      </c>
      <c r="AF137" s="202"/>
      <c r="AG137" s="202"/>
      <c r="AH137" s="1"/>
    </row>
    <row r="138" spans="2:34" ht="10.5" customHeight="1">
      <c r="B138" s="204" t="s">
        <v>1166</v>
      </c>
      <c r="C138" s="202"/>
      <c r="D138" s="202"/>
      <c r="E138" s="202"/>
      <c r="F138" s="202"/>
      <c r="G138" s="202"/>
      <c r="H138" s="296">
        <v>362868751.64000034</v>
      </c>
      <c r="I138" s="202"/>
      <c r="J138" s="202"/>
      <c r="K138" s="202"/>
      <c r="L138" s="202"/>
      <c r="M138" s="202"/>
      <c r="N138" s="202"/>
      <c r="O138" s="202"/>
      <c r="P138" s="202"/>
      <c r="Q138" s="202"/>
      <c r="R138" s="202"/>
      <c r="S138" s="295">
        <v>0.26962948370752243</v>
      </c>
      <c r="T138" s="202"/>
      <c r="U138" s="202"/>
      <c r="V138" s="202"/>
      <c r="W138" s="202"/>
      <c r="X138" s="202"/>
      <c r="Y138" s="202"/>
      <c r="Z138" s="202"/>
      <c r="AA138" s="201">
        <v>1511</v>
      </c>
      <c r="AB138" s="202"/>
      <c r="AC138" s="202"/>
      <c r="AD138" s="202"/>
      <c r="AE138" s="295">
        <v>0.14985619359317665</v>
      </c>
      <c r="AF138" s="202"/>
      <c r="AG138" s="202"/>
      <c r="AH138" s="1"/>
    </row>
    <row r="139" spans="2:34" ht="10.5" customHeight="1">
      <c r="B139" s="204" t="s">
        <v>1167</v>
      </c>
      <c r="C139" s="202"/>
      <c r="D139" s="202"/>
      <c r="E139" s="202"/>
      <c r="F139" s="202"/>
      <c r="G139" s="202"/>
      <c r="H139" s="296">
        <v>105660938.63000005</v>
      </c>
      <c r="I139" s="202"/>
      <c r="J139" s="202"/>
      <c r="K139" s="202"/>
      <c r="L139" s="202"/>
      <c r="M139" s="202"/>
      <c r="N139" s="202"/>
      <c r="O139" s="202"/>
      <c r="P139" s="202"/>
      <c r="Q139" s="202"/>
      <c r="R139" s="202"/>
      <c r="S139" s="295">
        <v>0.07851131904331948</v>
      </c>
      <c r="T139" s="202"/>
      <c r="U139" s="202"/>
      <c r="V139" s="202"/>
      <c r="W139" s="202"/>
      <c r="X139" s="202"/>
      <c r="Y139" s="202"/>
      <c r="Z139" s="202"/>
      <c r="AA139" s="201">
        <v>309</v>
      </c>
      <c r="AB139" s="202"/>
      <c r="AC139" s="202"/>
      <c r="AD139" s="202"/>
      <c r="AE139" s="295">
        <v>0.03064564117822077</v>
      </c>
      <c r="AF139" s="202"/>
      <c r="AG139" s="202"/>
      <c r="AH139" s="1"/>
    </row>
    <row r="140" spans="2:34" ht="10.5" customHeight="1">
      <c r="B140" s="204" t="s">
        <v>1168</v>
      </c>
      <c r="C140" s="202"/>
      <c r="D140" s="202"/>
      <c r="E140" s="202"/>
      <c r="F140" s="202"/>
      <c r="G140" s="202"/>
      <c r="H140" s="296">
        <v>121409861.81999993</v>
      </c>
      <c r="I140" s="202"/>
      <c r="J140" s="202"/>
      <c r="K140" s="202"/>
      <c r="L140" s="202"/>
      <c r="M140" s="202"/>
      <c r="N140" s="202"/>
      <c r="O140" s="202"/>
      <c r="P140" s="202"/>
      <c r="Q140" s="202"/>
      <c r="R140" s="202"/>
      <c r="S140" s="295">
        <v>0.09021355024806618</v>
      </c>
      <c r="T140" s="202"/>
      <c r="U140" s="202"/>
      <c r="V140" s="202"/>
      <c r="W140" s="202"/>
      <c r="X140" s="202"/>
      <c r="Y140" s="202"/>
      <c r="Z140" s="202"/>
      <c r="AA140" s="201">
        <v>207</v>
      </c>
      <c r="AB140" s="202"/>
      <c r="AC140" s="202"/>
      <c r="AD140" s="202"/>
      <c r="AE140" s="295">
        <v>0.020529604284439156</v>
      </c>
      <c r="AF140" s="202"/>
      <c r="AG140" s="202"/>
      <c r="AH140" s="1"/>
    </row>
    <row r="141" spans="2:34" ht="12" customHeight="1">
      <c r="B141" s="303"/>
      <c r="C141" s="299"/>
      <c r="D141" s="299"/>
      <c r="E141" s="299"/>
      <c r="F141" s="299"/>
      <c r="G141" s="299"/>
      <c r="H141" s="300">
        <v>1345805164.3699996</v>
      </c>
      <c r="I141" s="299"/>
      <c r="J141" s="299"/>
      <c r="K141" s="299"/>
      <c r="L141" s="299"/>
      <c r="M141" s="299"/>
      <c r="N141" s="299"/>
      <c r="O141" s="299"/>
      <c r="P141" s="299"/>
      <c r="Q141" s="299"/>
      <c r="R141" s="299"/>
      <c r="S141" s="301">
        <v>1.0000000000000004</v>
      </c>
      <c r="T141" s="299"/>
      <c r="U141" s="299"/>
      <c r="V141" s="299"/>
      <c r="W141" s="299"/>
      <c r="X141" s="299"/>
      <c r="Y141" s="299"/>
      <c r="Z141" s="299"/>
      <c r="AA141" s="302">
        <v>10083</v>
      </c>
      <c r="AB141" s="299"/>
      <c r="AC141" s="299"/>
      <c r="AD141" s="299"/>
      <c r="AE141" s="301">
        <v>1</v>
      </c>
      <c r="AF141" s="299"/>
      <c r="AG141" s="299"/>
      <c r="AH141" s="1"/>
    </row>
    <row r="142" spans="2:34"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2:34" ht="18.75" customHeight="1">
      <c r="B143" s="220" t="s">
        <v>1116</v>
      </c>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2"/>
    </row>
    <row r="144" spans="2:34"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2:34" ht="11.25" customHeight="1">
      <c r="B145" s="207"/>
      <c r="C145" s="208"/>
      <c r="D145" s="208"/>
      <c r="E145" s="208"/>
      <c r="F145" s="208"/>
      <c r="G145" s="207" t="s">
        <v>1125</v>
      </c>
      <c r="H145" s="208"/>
      <c r="I145" s="208"/>
      <c r="J145" s="208"/>
      <c r="K145" s="208"/>
      <c r="L145" s="208"/>
      <c r="M145" s="208"/>
      <c r="N145" s="208"/>
      <c r="O145" s="208"/>
      <c r="P145" s="208"/>
      <c r="Q145" s="208"/>
      <c r="R145" s="207" t="s">
        <v>1126</v>
      </c>
      <c r="S145" s="208"/>
      <c r="T145" s="208"/>
      <c r="U145" s="208"/>
      <c r="V145" s="208"/>
      <c r="W145" s="208"/>
      <c r="X145" s="208"/>
      <c r="Y145" s="208"/>
      <c r="Z145" s="207" t="s">
        <v>1127</v>
      </c>
      <c r="AA145" s="208"/>
      <c r="AB145" s="208"/>
      <c r="AC145" s="208"/>
      <c r="AD145" s="208"/>
      <c r="AE145" s="208"/>
      <c r="AF145" s="207" t="s">
        <v>1126</v>
      </c>
      <c r="AG145" s="208"/>
      <c r="AH145" s="1"/>
    </row>
    <row r="146" spans="2:34" ht="11.25" customHeight="1">
      <c r="B146" s="204" t="s">
        <v>1169</v>
      </c>
      <c r="C146" s="202"/>
      <c r="D146" s="202"/>
      <c r="E146" s="202"/>
      <c r="F146" s="202"/>
      <c r="G146" s="296">
        <v>1984358.3700000003</v>
      </c>
      <c r="H146" s="202"/>
      <c r="I146" s="202"/>
      <c r="J146" s="202"/>
      <c r="K146" s="202"/>
      <c r="L146" s="202"/>
      <c r="M146" s="202"/>
      <c r="N146" s="202"/>
      <c r="O146" s="202"/>
      <c r="P146" s="202"/>
      <c r="Q146" s="202"/>
      <c r="R146" s="295">
        <v>0.0014744767092114103</v>
      </c>
      <c r="S146" s="202"/>
      <c r="T146" s="202"/>
      <c r="U146" s="202"/>
      <c r="V146" s="202"/>
      <c r="W146" s="202"/>
      <c r="X146" s="202"/>
      <c r="Y146" s="202"/>
      <c r="Z146" s="201">
        <v>37</v>
      </c>
      <c r="AA146" s="202"/>
      <c r="AB146" s="202"/>
      <c r="AC146" s="202"/>
      <c r="AD146" s="202"/>
      <c r="AE146" s="202"/>
      <c r="AF146" s="295">
        <v>0.0022855025016986844</v>
      </c>
      <c r="AG146" s="202"/>
      <c r="AH146" s="1"/>
    </row>
    <row r="147" spans="2:34" ht="11.25" customHeight="1">
      <c r="B147" s="204" t="s">
        <v>1170</v>
      </c>
      <c r="C147" s="202"/>
      <c r="D147" s="202"/>
      <c r="E147" s="202"/>
      <c r="F147" s="202"/>
      <c r="G147" s="296">
        <v>6927013.9</v>
      </c>
      <c r="H147" s="202"/>
      <c r="I147" s="202"/>
      <c r="J147" s="202"/>
      <c r="K147" s="202"/>
      <c r="L147" s="202"/>
      <c r="M147" s="202"/>
      <c r="N147" s="202"/>
      <c r="O147" s="202"/>
      <c r="P147" s="202"/>
      <c r="Q147" s="202"/>
      <c r="R147" s="295">
        <v>0.005147114963883109</v>
      </c>
      <c r="S147" s="202"/>
      <c r="T147" s="202"/>
      <c r="U147" s="202"/>
      <c r="V147" s="202"/>
      <c r="W147" s="202"/>
      <c r="X147" s="202"/>
      <c r="Y147" s="202"/>
      <c r="Z147" s="201">
        <v>120</v>
      </c>
      <c r="AA147" s="202"/>
      <c r="AB147" s="202"/>
      <c r="AC147" s="202"/>
      <c r="AD147" s="202"/>
      <c r="AE147" s="202"/>
      <c r="AF147" s="295">
        <v>0.007412440546049787</v>
      </c>
      <c r="AG147" s="202"/>
      <c r="AH147" s="1"/>
    </row>
    <row r="148" spans="2:34" ht="11.25" customHeight="1">
      <c r="B148" s="204" t="s">
        <v>1171</v>
      </c>
      <c r="C148" s="202"/>
      <c r="D148" s="202"/>
      <c r="E148" s="202"/>
      <c r="F148" s="202"/>
      <c r="G148" s="296">
        <v>38598976.27999997</v>
      </c>
      <c r="H148" s="202"/>
      <c r="I148" s="202"/>
      <c r="J148" s="202"/>
      <c r="K148" s="202"/>
      <c r="L148" s="202"/>
      <c r="M148" s="202"/>
      <c r="N148" s="202"/>
      <c r="O148" s="202"/>
      <c r="P148" s="202"/>
      <c r="Q148" s="202"/>
      <c r="R148" s="295">
        <v>0.02868095419894524</v>
      </c>
      <c r="S148" s="202"/>
      <c r="T148" s="202"/>
      <c r="U148" s="202"/>
      <c r="V148" s="202"/>
      <c r="W148" s="202"/>
      <c r="X148" s="202"/>
      <c r="Y148" s="202"/>
      <c r="Z148" s="201">
        <v>543</v>
      </c>
      <c r="AA148" s="202"/>
      <c r="AB148" s="202"/>
      <c r="AC148" s="202"/>
      <c r="AD148" s="202"/>
      <c r="AE148" s="202"/>
      <c r="AF148" s="295">
        <v>0.03354129347087528</v>
      </c>
      <c r="AG148" s="202"/>
      <c r="AH148" s="1"/>
    </row>
    <row r="149" spans="2:34" ht="11.25" customHeight="1">
      <c r="B149" s="204" t="s">
        <v>1172</v>
      </c>
      <c r="C149" s="202"/>
      <c r="D149" s="202"/>
      <c r="E149" s="202"/>
      <c r="F149" s="202"/>
      <c r="G149" s="296">
        <v>726409767.0300006</v>
      </c>
      <c r="H149" s="202"/>
      <c r="I149" s="202"/>
      <c r="J149" s="202"/>
      <c r="K149" s="202"/>
      <c r="L149" s="202"/>
      <c r="M149" s="202"/>
      <c r="N149" s="202"/>
      <c r="O149" s="202"/>
      <c r="P149" s="202"/>
      <c r="Q149" s="202"/>
      <c r="R149" s="295">
        <v>0.5397584927310395</v>
      </c>
      <c r="S149" s="202"/>
      <c r="T149" s="202"/>
      <c r="U149" s="202"/>
      <c r="V149" s="202"/>
      <c r="W149" s="202"/>
      <c r="X149" s="202"/>
      <c r="Y149" s="202"/>
      <c r="Z149" s="201">
        <v>9201</v>
      </c>
      <c r="AA149" s="202"/>
      <c r="AB149" s="202"/>
      <c r="AC149" s="202"/>
      <c r="AD149" s="202"/>
      <c r="AE149" s="202"/>
      <c r="AF149" s="295">
        <v>0.5683488788683674</v>
      </c>
      <c r="AG149" s="202"/>
      <c r="AH149" s="1"/>
    </row>
    <row r="150" spans="2:34" ht="11.25" customHeight="1">
      <c r="B150" s="204" t="s">
        <v>1173</v>
      </c>
      <c r="C150" s="202"/>
      <c r="D150" s="202"/>
      <c r="E150" s="202"/>
      <c r="F150" s="202"/>
      <c r="G150" s="296">
        <v>308853376.3200006</v>
      </c>
      <c r="H150" s="202"/>
      <c r="I150" s="202"/>
      <c r="J150" s="202"/>
      <c r="K150" s="202"/>
      <c r="L150" s="202"/>
      <c r="M150" s="202"/>
      <c r="N150" s="202"/>
      <c r="O150" s="202"/>
      <c r="P150" s="202"/>
      <c r="Q150" s="202"/>
      <c r="R150" s="295">
        <v>0.22949338024318042</v>
      </c>
      <c r="S150" s="202"/>
      <c r="T150" s="202"/>
      <c r="U150" s="202"/>
      <c r="V150" s="202"/>
      <c r="W150" s="202"/>
      <c r="X150" s="202"/>
      <c r="Y150" s="202"/>
      <c r="Z150" s="201">
        <v>3138</v>
      </c>
      <c r="AA150" s="202"/>
      <c r="AB150" s="202"/>
      <c r="AC150" s="202"/>
      <c r="AD150" s="202"/>
      <c r="AE150" s="202"/>
      <c r="AF150" s="295">
        <v>0.19383532027920192</v>
      </c>
      <c r="AG150" s="202"/>
      <c r="AH150" s="1"/>
    </row>
    <row r="151" spans="2:34" ht="11.25" customHeight="1">
      <c r="B151" s="204" t="s">
        <v>1174</v>
      </c>
      <c r="C151" s="202"/>
      <c r="D151" s="202"/>
      <c r="E151" s="202"/>
      <c r="F151" s="202"/>
      <c r="G151" s="296">
        <v>198472634.88000026</v>
      </c>
      <c r="H151" s="202"/>
      <c r="I151" s="202"/>
      <c r="J151" s="202"/>
      <c r="K151" s="202"/>
      <c r="L151" s="202"/>
      <c r="M151" s="202"/>
      <c r="N151" s="202"/>
      <c r="O151" s="202"/>
      <c r="P151" s="202"/>
      <c r="Q151" s="202"/>
      <c r="R151" s="295">
        <v>0.1474750135714551</v>
      </c>
      <c r="S151" s="202"/>
      <c r="T151" s="202"/>
      <c r="U151" s="202"/>
      <c r="V151" s="202"/>
      <c r="W151" s="202"/>
      <c r="X151" s="202"/>
      <c r="Y151" s="202"/>
      <c r="Z151" s="201">
        <v>2130</v>
      </c>
      <c r="AA151" s="202"/>
      <c r="AB151" s="202"/>
      <c r="AC151" s="202"/>
      <c r="AD151" s="202"/>
      <c r="AE151" s="202"/>
      <c r="AF151" s="295">
        <v>0.1315708196923837</v>
      </c>
      <c r="AG151" s="202"/>
      <c r="AH151" s="1"/>
    </row>
    <row r="152" spans="2:34" ht="11.25" customHeight="1">
      <c r="B152" s="204" t="s">
        <v>1175</v>
      </c>
      <c r="C152" s="202"/>
      <c r="D152" s="202"/>
      <c r="E152" s="202"/>
      <c r="F152" s="202"/>
      <c r="G152" s="296">
        <v>45481905.05000003</v>
      </c>
      <c r="H152" s="202"/>
      <c r="I152" s="202"/>
      <c r="J152" s="202"/>
      <c r="K152" s="202"/>
      <c r="L152" s="202"/>
      <c r="M152" s="202"/>
      <c r="N152" s="202"/>
      <c r="O152" s="202"/>
      <c r="P152" s="202"/>
      <c r="Q152" s="202"/>
      <c r="R152" s="295">
        <v>0.033795311724257676</v>
      </c>
      <c r="S152" s="202"/>
      <c r="T152" s="202"/>
      <c r="U152" s="202"/>
      <c r="V152" s="202"/>
      <c r="W152" s="202"/>
      <c r="X152" s="202"/>
      <c r="Y152" s="202"/>
      <c r="Z152" s="201">
        <v>568</v>
      </c>
      <c r="AA152" s="202"/>
      <c r="AB152" s="202"/>
      <c r="AC152" s="202"/>
      <c r="AD152" s="202"/>
      <c r="AE152" s="202"/>
      <c r="AF152" s="295">
        <v>0.03508555191796899</v>
      </c>
      <c r="AG152" s="202"/>
      <c r="AH152" s="1"/>
    </row>
    <row r="153" spans="2:34" ht="11.25" customHeight="1">
      <c r="B153" s="204" t="s">
        <v>1176</v>
      </c>
      <c r="C153" s="202"/>
      <c r="D153" s="202"/>
      <c r="E153" s="202"/>
      <c r="F153" s="202"/>
      <c r="G153" s="296">
        <v>13390030.58999999</v>
      </c>
      <c r="H153" s="202"/>
      <c r="I153" s="202"/>
      <c r="J153" s="202"/>
      <c r="K153" s="202"/>
      <c r="L153" s="202"/>
      <c r="M153" s="202"/>
      <c r="N153" s="202"/>
      <c r="O153" s="202"/>
      <c r="P153" s="202"/>
      <c r="Q153" s="202"/>
      <c r="R153" s="295">
        <v>0.009949456982703836</v>
      </c>
      <c r="S153" s="202"/>
      <c r="T153" s="202"/>
      <c r="U153" s="202"/>
      <c r="V153" s="202"/>
      <c r="W153" s="202"/>
      <c r="X153" s="202"/>
      <c r="Y153" s="202"/>
      <c r="Z153" s="201">
        <v>268</v>
      </c>
      <c r="AA153" s="202"/>
      <c r="AB153" s="202"/>
      <c r="AC153" s="202"/>
      <c r="AD153" s="202"/>
      <c r="AE153" s="202"/>
      <c r="AF153" s="295">
        <v>0.016554450552844525</v>
      </c>
      <c r="AG153" s="202"/>
      <c r="AH153" s="1"/>
    </row>
    <row r="154" spans="2:34" ht="11.25" customHeight="1">
      <c r="B154" s="204" t="s">
        <v>1177</v>
      </c>
      <c r="C154" s="202"/>
      <c r="D154" s="202"/>
      <c r="E154" s="202"/>
      <c r="F154" s="202"/>
      <c r="G154" s="296">
        <v>4100460.7299999995</v>
      </c>
      <c r="H154" s="202"/>
      <c r="I154" s="202"/>
      <c r="J154" s="202"/>
      <c r="K154" s="202"/>
      <c r="L154" s="202"/>
      <c r="M154" s="202"/>
      <c r="N154" s="202"/>
      <c r="O154" s="202"/>
      <c r="P154" s="202"/>
      <c r="Q154" s="202"/>
      <c r="R154" s="295">
        <v>0.003046845738565366</v>
      </c>
      <c r="S154" s="202"/>
      <c r="T154" s="202"/>
      <c r="U154" s="202"/>
      <c r="V154" s="202"/>
      <c r="W154" s="202"/>
      <c r="X154" s="202"/>
      <c r="Y154" s="202"/>
      <c r="Z154" s="201">
        <v>116</v>
      </c>
      <c r="AA154" s="202"/>
      <c r="AB154" s="202"/>
      <c r="AC154" s="202"/>
      <c r="AD154" s="202"/>
      <c r="AE154" s="202"/>
      <c r="AF154" s="295">
        <v>0.007165359194514794</v>
      </c>
      <c r="AG154" s="202"/>
      <c r="AH154" s="1"/>
    </row>
    <row r="155" spans="2:34" ht="11.25" customHeight="1">
      <c r="B155" s="204" t="s">
        <v>1178</v>
      </c>
      <c r="C155" s="202"/>
      <c r="D155" s="202"/>
      <c r="E155" s="202"/>
      <c r="F155" s="202"/>
      <c r="G155" s="296">
        <v>1073465.86</v>
      </c>
      <c r="H155" s="202"/>
      <c r="I155" s="202"/>
      <c r="J155" s="202"/>
      <c r="K155" s="202"/>
      <c r="L155" s="202"/>
      <c r="M155" s="202"/>
      <c r="N155" s="202"/>
      <c r="O155" s="202"/>
      <c r="P155" s="202"/>
      <c r="Q155" s="202"/>
      <c r="R155" s="295">
        <v>0.0007976383866103765</v>
      </c>
      <c r="S155" s="202"/>
      <c r="T155" s="202"/>
      <c r="U155" s="202"/>
      <c r="V155" s="202"/>
      <c r="W155" s="202"/>
      <c r="X155" s="202"/>
      <c r="Y155" s="202"/>
      <c r="Z155" s="201">
        <v>41</v>
      </c>
      <c r="AA155" s="202"/>
      <c r="AB155" s="202"/>
      <c r="AC155" s="202"/>
      <c r="AD155" s="202"/>
      <c r="AE155" s="202"/>
      <c r="AF155" s="295">
        <v>0.002532583853233677</v>
      </c>
      <c r="AG155" s="202"/>
      <c r="AH155" s="1"/>
    </row>
    <row r="156" spans="2:34" ht="11.25" customHeight="1">
      <c r="B156" s="204" t="s">
        <v>1179</v>
      </c>
      <c r="C156" s="202"/>
      <c r="D156" s="202"/>
      <c r="E156" s="202"/>
      <c r="F156" s="202"/>
      <c r="G156" s="296">
        <v>436163.48999999993</v>
      </c>
      <c r="H156" s="202"/>
      <c r="I156" s="202"/>
      <c r="J156" s="202"/>
      <c r="K156" s="202"/>
      <c r="L156" s="202"/>
      <c r="M156" s="202"/>
      <c r="N156" s="202"/>
      <c r="O156" s="202"/>
      <c r="P156" s="202"/>
      <c r="Q156" s="202"/>
      <c r="R156" s="295">
        <v>0.00032409111032366783</v>
      </c>
      <c r="S156" s="202"/>
      <c r="T156" s="202"/>
      <c r="U156" s="202"/>
      <c r="V156" s="202"/>
      <c r="W156" s="202"/>
      <c r="X156" s="202"/>
      <c r="Y156" s="202"/>
      <c r="Z156" s="201">
        <v>22</v>
      </c>
      <c r="AA156" s="202"/>
      <c r="AB156" s="202"/>
      <c r="AC156" s="202"/>
      <c r="AD156" s="202"/>
      <c r="AE156" s="202"/>
      <c r="AF156" s="295">
        <v>0.0013589474334424608</v>
      </c>
      <c r="AG156" s="202"/>
      <c r="AH156" s="1"/>
    </row>
    <row r="157" spans="2:34" ht="11.25" customHeight="1">
      <c r="B157" s="204" t="s">
        <v>1180</v>
      </c>
      <c r="C157" s="202"/>
      <c r="D157" s="202"/>
      <c r="E157" s="202"/>
      <c r="F157" s="202"/>
      <c r="G157" s="296">
        <v>66137</v>
      </c>
      <c r="H157" s="202"/>
      <c r="I157" s="202"/>
      <c r="J157" s="202"/>
      <c r="K157" s="202"/>
      <c r="L157" s="202"/>
      <c r="M157" s="202"/>
      <c r="N157" s="202"/>
      <c r="O157" s="202"/>
      <c r="P157" s="202"/>
      <c r="Q157" s="202"/>
      <c r="R157" s="295">
        <v>4.9143071932674654E-05</v>
      </c>
      <c r="S157" s="202"/>
      <c r="T157" s="202"/>
      <c r="U157" s="202"/>
      <c r="V157" s="202"/>
      <c r="W157" s="202"/>
      <c r="X157" s="202"/>
      <c r="Y157" s="202"/>
      <c r="Z157" s="201">
        <v>2</v>
      </c>
      <c r="AA157" s="202"/>
      <c r="AB157" s="202"/>
      <c r="AC157" s="202"/>
      <c r="AD157" s="202"/>
      <c r="AE157" s="202"/>
      <c r="AF157" s="295">
        <v>0.00012354067576749646</v>
      </c>
      <c r="AG157" s="202"/>
      <c r="AH157" s="1"/>
    </row>
    <row r="158" spans="2:34" ht="11.25" customHeight="1">
      <c r="B158" s="204" t="s">
        <v>1181</v>
      </c>
      <c r="C158" s="202"/>
      <c r="D158" s="202"/>
      <c r="E158" s="202"/>
      <c r="F158" s="202"/>
      <c r="G158" s="296">
        <v>9502.33</v>
      </c>
      <c r="H158" s="202"/>
      <c r="I158" s="202"/>
      <c r="J158" s="202"/>
      <c r="K158" s="202"/>
      <c r="L158" s="202"/>
      <c r="M158" s="202"/>
      <c r="N158" s="202"/>
      <c r="O158" s="202"/>
      <c r="P158" s="202"/>
      <c r="Q158" s="202"/>
      <c r="R158" s="295">
        <v>7.060702582790456E-06</v>
      </c>
      <c r="S158" s="202"/>
      <c r="T158" s="202"/>
      <c r="U158" s="202"/>
      <c r="V158" s="202"/>
      <c r="W158" s="202"/>
      <c r="X158" s="202"/>
      <c r="Y158" s="202"/>
      <c r="Z158" s="201">
        <v>2</v>
      </c>
      <c r="AA158" s="202"/>
      <c r="AB158" s="202"/>
      <c r="AC158" s="202"/>
      <c r="AD158" s="202"/>
      <c r="AE158" s="202"/>
      <c r="AF158" s="295">
        <v>0.00012354067576749646</v>
      </c>
      <c r="AG158" s="202"/>
      <c r="AH158" s="1"/>
    </row>
    <row r="159" spans="2:34" ht="11.25" customHeight="1">
      <c r="B159" s="204" t="s">
        <v>1182</v>
      </c>
      <c r="C159" s="202"/>
      <c r="D159" s="202"/>
      <c r="E159" s="202"/>
      <c r="F159" s="202"/>
      <c r="G159" s="296">
        <v>1372.54</v>
      </c>
      <c r="H159" s="202"/>
      <c r="I159" s="202"/>
      <c r="J159" s="202"/>
      <c r="K159" s="202"/>
      <c r="L159" s="202"/>
      <c r="M159" s="202"/>
      <c r="N159" s="202"/>
      <c r="O159" s="202"/>
      <c r="P159" s="202"/>
      <c r="Q159" s="202"/>
      <c r="R159" s="295">
        <v>1.0198653091382021E-06</v>
      </c>
      <c r="S159" s="202"/>
      <c r="T159" s="202"/>
      <c r="U159" s="202"/>
      <c r="V159" s="202"/>
      <c r="W159" s="202"/>
      <c r="X159" s="202"/>
      <c r="Y159" s="202"/>
      <c r="Z159" s="201">
        <v>1</v>
      </c>
      <c r="AA159" s="202"/>
      <c r="AB159" s="202"/>
      <c r="AC159" s="202"/>
      <c r="AD159" s="202"/>
      <c r="AE159" s="202"/>
      <c r="AF159" s="295">
        <v>6.177033788374823E-05</v>
      </c>
      <c r="AG159" s="202"/>
      <c r="AH159" s="1"/>
    </row>
    <row r="160" spans="2:34" ht="11.25" customHeight="1">
      <c r="B160" s="303"/>
      <c r="C160" s="299"/>
      <c r="D160" s="299"/>
      <c r="E160" s="299"/>
      <c r="F160" s="299"/>
      <c r="G160" s="300">
        <v>1345805164.370001</v>
      </c>
      <c r="H160" s="299"/>
      <c r="I160" s="299"/>
      <c r="J160" s="299"/>
      <c r="K160" s="299"/>
      <c r="L160" s="299"/>
      <c r="M160" s="299"/>
      <c r="N160" s="299"/>
      <c r="O160" s="299"/>
      <c r="P160" s="299"/>
      <c r="Q160" s="299"/>
      <c r="R160" s="301">
        <v>1.0000000000000013</v>
      </c>
      <c r="S160" s="299"/>
      <c r="T160" s="299"/>
      <c r="U160" s="299"/>
      <c r="V160" s="299"/>
      <c r="W160" s="299"/>
      <c r="X160" s="299"/>
      <c r="Y160" s="299"/>
      <c r="Z160" s="302">
        <v>16189</v>
      </c>
      <c r="AA160" s="299"/>
      <c r="AB160" s="299"/>
      <c r="AC160" s="299"/>
      <c r="AD160" s="299"/>
      <c r="AE160" s="299"/>
      <c r="AF160" s="301">
        <v>1</v>
      </c>
      <c r="AG160" s="299"/>
      <c r="AH160" s="1"/>
    </row>
    <row r="161" spans="2:34" ht="9"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2:34" ht="18.75" customHeight="1">
      <c r="B162" s="220" t="s">
        <v>1117</v>
      </c>
      <c r="C162" s="221"/>
      <c r="D162" s="221"/>
      <c r="E162" s="221"/>
      <c r="F162" s="221"/>
      <c r="G162" s="221"/>
      <c r="H162" s="221"/>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c r="AG162" s="221"/>
      <c r="AH162" s="222"/>
    </row>
    <row r="163" spans="2:34" ht="8.2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2:34" ht="12.75" customHeight="1">
      <c r="B164" s="207"/>
      <c r="C164" s="208"/>
      <c r="D164" s="208"/>
      <c r="E164" s="208"/>
      <c r="F164" s="207" t="s">
        <v>1125</v>
      </c>
      <c r="G164" s="208"/>
      <c r="H164" s="208"/>
      <c r="I164" s="208"/>
      <c r="J164" s="208"/>
      <c r="K164" s="208"/>
      <c r="L164" s="208"/>
      <c r="M164" s="208"/>
      <c r="N164" s="208"/>
      <c r="O164" s="208"/>
      <c r="P164" s="208"/>
      <c r="Q164" s="207" t="s">
        <v>1126</v>
      </c>
      <c r="R164" s="208"/>
      <c r="S164" s="208"/>
      <c r="T164" s="208"/>
      <c r="U164" s="208"/>
      <c r="V164" s="208"/>
      <c r="W164" s="208"/>
      <c r="X164" s="208"/>
      <c r="Y164" s="207" t="s">
        <v>1127</v>
      </c>
      <c r="Z164" s="208"/>
      <c r="AA164" s="208"/>
      <c r="AB164" s="208"/>
      <c r="AC164" s="208"/>
      <c r="AD164" s="208"/>
      <c r="AE164" s="207" t="s">
        <v>1126</v>
      </c>
      <c r="AF164" s="208"/>
      <c r="AG164" s="208"/>
      <c r="AH164" s="1"/>
    </row>
    <row r="165" spans="2:34" ht="11.25" customHeight="1">
      <c r="B165" s="204" t="s">
        <v>984</v>
      </c>
      <c r="C165" s="202"/>
      <c r="D165" s="202"/>
      <c r="E165" s="202"/>
      <c r="F165" s="296">
        <v>1264086099.5599973</v>
      </c>
      <c r="G165" s="202"/>
      <c r="H165" s="202"/>
      <c r="I165" s="202"/>
      <c r="J165" s="202"/>
      <c r="K165" s="202"/>
      <c r="L165" s="202"/>
      <c r="M165" s="202"/>
      <c r="N165" s="202"/>
      <c r="O165" s="202"/>
      <c r="P165" s="202"/>
      <c r="Q165" s="295">
        <v>0.93927868091645</v>
      </c>
      <c r="R165" s="202"/>
      <c r="S165" s="202"/>
      <c r="T165" s="202"/>
      <c r="U165" s="202"/>
      <c r="V165" s="202"/>
      <c r="W165" s="202"/>
      <c r="X165" s="202"/>
      <c r="Y165" s="201">
        <v>15152</v>
      </c>
      <c r="Z165" s="202"/>
      <c r="AA165" s="202"/>
      <c r="AB165" s="202"/>
      <c r="AC165" s="202"/>
      <c r="AD165" s="202"/>
      <c r="AE165" s="295">
        <v>0.9359441596145531</v>
      </c>
      <c r="AF165" s="202"/>
      <c r="AG165" s="202"/>
      <c r="AH165" s="1"/>
    </row>
    <row r="166" spans="2:34" ht="11.25" customHeight="1">
      <c r="B166" s="204" t="s">
        <v>1183</v>
      </c>
      <c r="C166" s="202"/>
      <c r="D166" s="202"/>
      <c r="E166" s="202"/>
      <c r="F166" s="296">
        <v>32188.43</v>
      </c>
      <c r="G166" s="202"/>
      <c r="H166" s="202"/>
      <c r="I166" s="202"/>
      <c r="J166" s="202"/>
      <c r="K166" s="202"/>
      <c r="L166" s="202"/>
      <c r="M166" s="202"/>
      <c r="N166" s="202"/>
      <c r="O166" s="202"/>
      <c r="P166" s="202"/>
      <c r="Q166" s="295">
        <v>2.3917600297713337E-05</v>
      </c>
      <c r="R166" s="202"/>
      <c r="S166" s="202"/>
      <c r="T166" s="202"/>
      <c r="U166" s="202"/>
      <c r="V166" s="202"/>
      <c r="W166" s="202"/>
      <c r="X166" s="202"/>
      <c r="Y166" s="201">
        <v>3</v>
      </c>
      <c r="Z166" s="202"/>
      <c r="AA166" s="202"/>
      <c r="AB166" s="202"/>
      <c r="AC166" s="202"/>
      <c r="AD166" s="202"/>
      <c r="AE166" s="295">
        <v>0.00018531101365124467</v>
      </c>
      <c r="AF166" s="202"/>
      <c r="AG166" s="202"/>
      <c r="AH166" s="1"/>
    </row>
    <row r="167" spans="2:34" ht="11.25" customHeight="1">
      <c r="B167" s="204" t="s">
        <v>1184</v>
      </c>
      <c r="C167" s="202"/>
      <c r="D167" s="202"/>
      <c r="E167" s="202"/>
      <c r="F167" s="296">
        <v>81686876.38000004</v>
      </c>
      <c r="G167" s="202"/>
      <c r="H167" s="202"/>
      <c r="I167" s="202"/>
      <c r="J167" s="202"/>
      <c r="K167" s="202"/>
      <c r="L167" s="202"/>
      <c r="M167" s="202"/>
      <c r="N167" s="202"/>
      <c r="O167" s="202"/>
      <c r="P167" s="202"/>
      <c r="Q167" s="295">
        <v>0.06069740148325226</v>
      </c>
      <c r="R167" s="202"/>
      <c r="S167" s="202"/>
      <c r="T167" s="202"/>
      <c r="U167" s="202"/>
      <c r="V167" s="202"/>
      <c r="W167" s="202"/>
      <c r="X167" s="202"/>
      <c r="Y167" s="201">
        <v>1034</v>
      </c>
      <c r="Z167" s="202"/>
      <c r="AA167" s="202"/>
      <c r="AB167" s="202"/>
      <c r="AC167" s="202"/>
      <c r="AD167" s="202"/>
      <c r="AE167" s="295">
        <v>0.06387052937179566</v>
      </c>
      <c r="AF167" s="202"/>
      <c r="AG167" s="202"/>
      <c r="AH167" s="1"/>
    </row>
    <row r="168" spans="2:34" ht="12.75" customHeight="1">
      <c r="B168" s="303"/>
      <c r="C168" s="299"/>
      <c r="D168" s="299"/>
      <c r="E168" s="299"/>
      <c r="F168" s="300">
        <v>1345805164.3699975</v>
      </c>
      <c r="G168" s="299"/>
      <c r="H168" s="299"/>
      <c r="I168" s="299"/>
      <c r="J168" s="299"/>
      <c r="K168" s="299"/>
      <c r="L168" s="299"/>
      <c r="M168" s="299"/>
      <c r="N168" s="299"/>
      <c r="O168" s="299"/>
      <c r="P168" s="299"/>
      <c r="Q168" s="301">
        <v>1.000000000000004</v>
      </c>
      <c r="R168" s="299"/>
      <c r="S168" s="299"/>
      <c r="T168" s="299"/>
      <c r="U168" s="299"/>
      <c r="V168" s="299"/>
      <c r="W168" s="299"/>
      <c r="X168" s="299"/>
      <c r="Y168" s="302">
        <v>16189</v>
      </c>
      <c r="Z168" s="299"/>
      <c r="AA168" s="299"/>
      <c r="AB168" s="299"/>
      <c r="AC168" s="299"/>
      <c r="AD168" s="299"/>
      <c r="AE168" s="301">
        <v>1</v>
      </c>
      <c r="AF168" s="299"/>
      <c r="AG168" s="299"/>
      <c r="AH168" s="1"/>
    </row>
    <row r="169" spans="2:34" ht="9"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2:34" ht="18.75" customHeight="1">
      <c r="B170" s="220" t="s">
        <v>1118</v>
      </c>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21"/>
      <c r="AD170" s="221"/>
      <c r="AE170" s="221"/>
      <c r="AF170" s="221"/>
      <c r="AG170" s="221"/>
      <c r="AH170" s="222"/>
    </row>
    <row r="171" spans="2:34" ht="8.25"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2:34" ht="12.75" customHeight="1">
      <c r="B172" s="207"/>
      <c r="C172" s="208"/>
      <c r="D172" s="208"/>
      <c r="E172" s="208"/>
      <c r="F172" s="207" t="s">
        <v>1125</v>
      </c>
      <c r="G172" s="208"/>
      <c r="H172" s="208"/>
      <c r="I172" s="208"/>
      <c r="J172" s="208"/>
      <c r="K172" s="208"/>
      <c r="L172" s="208"/>
      <c r="M172" s="208"/>
      <c r="N172" s="208"/>
      <c r="O172" s="208"/>
      <c r="P172" s="208"/>
      <c r="Q172" s="207" t="s">
        <v>1126</v>
      </c>
      <c r="R172" s="208"/>
      <c r="S172" s="208"/>
      <c r="T172" s="208"/>
      <c r="U172" s="208"/>
      <c r="V172" s="208"/>
      <c r="W172" s="208"/>
      <c r="X172" s="208"/>
      <c r="Y172" s="207" t="s">
        <v>1127</v>
      </c>
      <c r="Z172" s="208"/>
      <c r="AA172" s="208"/>
      <c r="AB172" s="208"/>
      <c r="AC172" s="208"/>
      <c r="AD172" s="208"/>
      <c r="AE172" s="207" t="s">
        <v>1126</v>
      </c>
      <c r="AF172" s="208"/>
      <c r="AG172" s="208"/>
      <c r="AH172" s="1"/>
    </row>
    <row r="173" spans="2:34" ht="12" customHeight="1">
      <c r="B173" s="204" t="s">
        <v>1185</v>
      </c>
      <c r="C173" s="202"/>
      <c r="D173" s="202"/>
      <c r="E173" s="202"/>
      <c r="F173" s="296">
        <v>20703677.569999997</v>
      </c>
      <c r="G173" s="202"/>
      <c r="H173" s="202"/>
      <c r="I173" s="202"/>
      <c r="J173" s="202"/>
      <c r="K173" s="202"/>
      <c r="L173" s="202"/>
      <c r="M173" s="202"/>
      <c r="N173" s="202"/>
      <c r="O173" s="202"/>
      <c r="P173" s="202"/>
      <c r="Q173" s="295">
        <v>0.015383859505169807</v>
      </c>
      <c r="R173" s="202"/>
      <c r="S173" s="202"/>
      <c r="T173" s="202"/>
      <c r="U173" s="202"/>
      <c r="V173" s="202"/>
      <c r="W173" s="202"/>
      <c r="X173" s="202"/>
      <c r="Y173" s="201">
        <v>369</v>
      </c>
      <c r="Z173" s="202"/>
      <c r="AA173" s="202"/>
      <c r="AB173" s="202"/>
      <c r="AC173" s="202"/>
      <c r="AD173" s="202"/>
      <c r="AE173" s="295">
        <v>0.022793254679103096</v>
      </c>
      <c r="AF173" s="202"/>
      <c r="AG173" s="202"/>
      <c r="AH173" s="1"/>
    </row>
    <row r="174" spans="2:34" ht="12" customHeight="1">
      <c r="B174" s="204" t="s">
        <v>1186</v>
      </c>
      <c r="C174" s="202"/>
      <c r="D174" s="202"/>
      <c r="E174" s="202"/>
      <c r="F174" s="296">
        <v>9657183.36</v>
      </c>
      <c r="G174" s="202"/>
      <c r="H174" s="202"/>
      <c r="I174" s="202"/>
      <c r="J174" s="202"/>
      <c r="K174" s="202"/>
      <c r="L174" s="202"/>
      <c r="M174" s="202"/>
      <c r="N174" s="202"/>
      <c r="O174" s="202"/>
      <c r="P174" s="202"/>
      <c r="Q174" s="295">
        <v>0.007175766311255576</v>
      </c>
      <c r="R174" s="202"/>
      <c r="S174" s="202"/>
      <c r="T174" s="202"/>
      <c r="U174" s="202"/>
      <c r="V174" s="202"/>
      <c r="W174" s="202"/>
      <c r="X174" s="202"/>
      <c r="Y174" s="201">
        <v>140</v>
      </c>
      <c r="Z174" s="202"/>
      <c r="AA174" s="202"/>
      <c r="AB174" s="202"/>
      <c r="AC174" s="202"/>
      <c r="AD174" s="202"/>
      <c r="AE174" s="295">
        <v>0.008647847303724752</v>
      </c>
      <c r="AF174" s="202"/>
      <c r="AG174" s="202"/>
      <c r="AH174" s="1"/>
    </row>
    <row r="175" spans="2:34" ht="12" customHeight="1">
      <c r="B175" s="204" t="s">
        <v>1187</v>
      </c>
      <c r="C175" s="202"/>
      <c r="D175" s="202"/>
      <c r="E175" s="202"/>
      <c r="F175" s="296">
        <v>18199600.69</v>
      </c>
      <c r="G175" s="202"/>
      <c r="H175" s="202"/>
      <c r="I175" s="202"/>
      <c r="J175" s="202"/>
      <c r="K175" s="202"/>
      <c r="L175" s="202"/>
      <c r="M175" s="202"/>
      <c r="N175" s="202"/>
      <c r="O175" s="202"/>
      <c r="P175" s="202"/>
      <c r="Q175" s="295">
        <v>0.01352320616076671</v>
      </c>
      <c r="R175" s="202"/>
      <c r="S175" s="202"/>
      <c r="T175" s="202"/>
      <c r="U175" s="202"/>
      <c r="V175" s="202"/>
      <c r="W175" s="202"/>
      <c r="X175" s="202"/>
      <c r="Y175" s="201">
        <v>184</v>
      </c>
      <c r="Z175" s="202"/>
      <c r="AA175" s="202"/>
      <c r="AB175" s="202"/>
      <c r="AC175" s="202"/>
      <c r="AD175" s="202"/>
      <c r="AE175" s="295">
        <v>0.011365742170609674</v>
      </c>
      <c r="AF175" s="202"/>
      <c r="AG175" s="202"/>
      <c r="AH175" s="1"/>
    </row>
    <row r="176" spans="2:34" ht="12" customHeight="1">
      <c r="B176" s="204" t="s">
        <v>1188</v>
      </c>
      <c r="C176" s="202"/>
      <c r="D176" s="202"/>
      <c r="E176" s="202"/>
      <c r="F176" s="296">
        <v>18071493.3</v>
      </c>
      <c r="G176" s="202"/>
      <c r="H176" s="202"/>
      <c r="I176" s="202"/>
      <c r="J176" s="202"/>
      <c r="K176" s="202"/>
      <c r="L176" s="202"/>
      <c r="M176" s="202"/>
      <c r="N176" s="202"/>
      <c r="O176" s="202"/>
      <c r="P176" s="202"/>
      <c r="Q176" s="295">
        <v>0.013428016014829076</v>
      </c>
      <c r="R176" s="202"/>
      <c r="S176" s="202"/>
      <c r="T176" s="202"/>
      <c r="U176" s="202"/>
      <c r="V176" s="202"/>
      <c r="W176" s="202"/>
      <c r="X176" s="202"/>
      <c r="Y176" s="201">
        <v>166</v>
      </c>
      <c r="Z176" s="202"/>
      <c r="AA176" s="202"/>
      <c r="AB176" s="202"/>
      <c r="AC176" s="202"/>
      <c r="AD176" s="202"/>
      <c r="AE176" s="295">
        <v>0.010253876088702206</v>
      </c>
      <c r="AF176" s="202"/>
      <c r="AG176" s="202"/>
      <c r="AH176" s="1"/>
    </row>
    <row r="177" spans="2:34" ht="12" customHeight="1">
      <c r="B177" s="204" t="s">
        <v>1189</v>
      </c>
      <c r="C177" s="202"/>
      <c r="D177" s="202"/>
      <c r="E177" s="202"/>
      <c r="F177" s="296">
        <v>1415656.85</v>
      </c>
      <c r="G177" s="202"/>
      <c r="H177" s="202"/>
      <c r="I177" s="202"/>
      <c r="J177" s="202"/>
      <c r="K177" s="202"/>
      <c r="L177" s="202"/>
      <c r="M177" s="202"/>
      <c r="N177" s="202"/>
      <c r="O177" s="202"/>
      <c r="P177" s="202"/>
      <c r="Q177" s="295">
        <v>0.001051903267634362</v>
      </c>
      <c r="R177" s="202"/>
      <c r="S177" s="202"/>
      <c r="T177" s="202"/>
      <c r="U177" s="202"/>
      <c r="V177" s="202"/>
      <c r="W177" s="202"/>
      <c r="X177" s="202"/>
      <c r="Y177" s="201">
        <v>23</v>
      </c>
      <c r="Z177" s="202"/>
      <c r="AA177" s="202"/>
      <c r="AB177" s="202"/>
      <c r="AC177" s="202"/>
      <c r="AD177" s="202"/>
      <c r="AE177" s="295">
        <v>0.0014207177713262092</v>
      </c>
      <c r="AF177" s="202"/>
      <c r="AG177" s="202"/>
      <c r="AH177" s="1"/>
    </row>
    <row r="178" spans="2:34" ht="12" customHeight="1">
      <c r="B178" s="204" t="s">
        <v>1190</v>
      </c>
      <c r="C178" s="202"/>
      <c r="D178" s="202"/>
      <c r="E178" s="202"/>
      <c r="F178" s="296">
        <v>423122.32999999996</v>
      </c>
      <c r="G178" s="202"/>
      <c r="H178" s="202"/>
      <c r="I178" s="202"/>
      <c r="J178" s="202"/>
      <c r="K178" s="202"/>
      <c r="L178" s="202"/>
      <c r="M178" s="202"/>
      <c r="N178" s="202"/>
      <c r="O178" s="202"/>
      <c r="P178" s="202"/>
      <c r="Q178" s="295">
        <v>0.0003144008814961513</v>
      </c>
      <c r="R178" s="202"/>
      <c r="S178" s="202"/>
      <c r="T178" s="202"/>
      <c r="U178" s="202"/>
      <c r="V178" s="202"/>
      <c r="W178" s="202"/>
      <c r="X178" s="202"/>
      <c r="Y178" s="201">
        <v>7</v>
      </c>
      <c r="Z178" s="202"/>
      <c r="AA178" s="202"/>
      <c r="AB178" s="202"/>
      <c r="AC178" s="202"/>
      <c r="AD178" s="202"/>
      <c r="AE178" s="295">
        <v>0.00043239236518623756</v>
      </c>
      <c r="AF178" s="202"/>
      <c r="AG178" s="202"/>
      <c r="AH178" s="1"/>
    </row>
    <row r="179" spans="2:34" ht="12" customHeight="1">
      <c r="B179" s="204" t="s">
        <v>1191</v>
      </c>
      <c r="C179" s="202"/>
      <c r="D179" s="202"/>
      <c r="E179" s="202"/>
      <c r="F179" s="296">
        <v>3217627.01</v>
      </c>
      <c r="G179" s="202"/>
      <c r="H179" s="202"/>
      <c r="I179" s="202"/>
      <c r="J179" s="202"/>
      <c r="K179" s="202"/>
      <c r="L179" s="202"/>
      <c r="M179" s="202"/>
      <c r="N179" s="202"/>
      <c r="O179" s="202"/>
      <c r="P179" s="202"/>
      <c r="Q179" s="295">
        <v>0.002390856488878348</v>
      </c>
      <c r="R179" s="202"/>
      <c r="S179" s="202"/>
      <c r="T179" s="202"/>
      <c r="U179" s="202"/>
      <c r="V179" s="202"/>
      <c r="W179" s="202"/>
      <c r="X179" s="202"/>
      <c r="Y179" s="201">
        <v>48</v>
      </c>
      <c r="Z179" s="202"/>
      <c r="AA179" s="202"/>
      <c r="AB179" s="202"/>
      <c r="AC179" s="202"/>
      <c r="AD179" s="202"/>
      <c r="AE179" s="295">
        <v>0.0029649762184199148</v>
      </c>
      <c r="AF179" s="202"/>
      <c r="AG179" s="202"/>
      <c r="AH179" s="1"/>
    </row>
    <row r="180" spans="2:34" ht="12" customHeight="1">
      <c r="B180" s="204" t="s">
        <v>1192</v>
      </c>
      <c r="C180" s="202"/>
      <c r="D180" s="202"/>
      <c r="E180" s="202"/>
      <c r="F180" s="296">
        <v>3040090.87</v>
      </c>
      <c r="G180" s="202"/>
      <c r="H180" s="202"/>
      <c r="I180" s="202"/>
      <c r="J180" s="202"/>
      <c r="K180" s="202"/>
      <c r="L180" s="202"/>
      <c r="M180" s="202"/>
      <c r="N180" s="202"/>
      <c r="O180" s="202"/>
      <c r="P180" s="202"/>
      <c r="Q180" s="295">
        <v>0.0022589383296230236</v>
      </c>
      <c r="R180" s="202"/>
      <c r="S180" s="202"/>
      <c r="T180" s="202"/>
      <c r="U180" s="202"/>
      <c r="V180" s="202"/>
      <c r="W180" s="202"/>
      <c r="X180" s="202"/>
      <c r="Y180" s="201">
        <v>35</v>
      </c>
      <c r="Z180" s="202"/>
      <c r="AA180" s="202"/>
      <c r="AB180" s="202"/>
      <c r="AC180" s="202"/>
      <c r="AD180" s="202"/>
      <c r="AE180" s="295">
        <v>0.002161961825931188</v>
      </c>
      <c r="AF180" s="202"/>
      <c r="AG180" s="202"/>
      <c r="AH180" s="1"/>
    </row>
    <row r="181" spans="2:34" ht="12" customHeight="1">
      <c r="B181" s="204" t="s">
        <v>1193</v>
      </c>
      <c r="C181" s="202"/>
      <c r="D181" s="202"/>
      <c r="E181" s="202"/>
      <c r="F181" s="296">
        <v>4401875.79</v>
      </c>
      <c r="G181" s="202"/>
      <c r="H181" s="202"/>
      <c r="I181" s="202"/>
      <c r="J181" s="202"/>
      <c r="K181" s="202"/>
      <c r="L181" s="202"/>
      <c r="M181" s="202"/>
      <c r="N181" s="202"/>
      <c r="O181" s="202"/>
      <c r="P181" s="202"/>
      <c r="Q181" s="295">
        <v>0.003270812080781857</v>
      </c>
      <c r="R181" s="202"/>
      <c r="S181" s="202"/>
      <c r="T181" s="202"/>
      <c r="U181" s="202"/>
      <c r="V181" s="202"/>
      <c r="W181" s="202"/>
      <c r="X181" s="202"/>
      <c r="Y181" s="201">
        <v>43</v>
      </c>
      <c r="Z181" s="202"/>
      <c r="AA181" s="202"/>
      <c r="AB181" s="202"/>
      <c r="AC181" s="202"/>
      <c r="AD181" s="202"/>
      <c r="AE181" s="295">
        <v>0.0026561245290011738</v>
      </c>
      <c r="AF181" s="202"/>
      <c r="AG181" s="202"/>
      <c r="AH181" s="1"/>
    </row>
    <row r="182" spans="2:34" ht="12" customHeight="1">
      <c r="B182" s="204" t="s">
        <v>1194</v>
      </c>
      <c r="C182" s="202"/>
      <c r="D182" s="202"/>
      <c r="E182" s="202"/>
      <c r="F182" s="296">
        <v>2556548.6100000003</v>
      </c>
      <c r="G182" s="202"/>
      <c r="H182" s="202"/>
      <c r="I182" s="202"/>
      <c r="J182" s="202"/>
      <c r="K182" s="202"/>
      <c r="L182" s="202"/>
      <c r="M182" s="202"/>
      <c r="N182" s="202"/>
      <c r="O182" s="202"/>
      <c r="P182" s="202"/>
      <c r="Q182" s="295">
        <v>0.0018996424428173303</v>
      </c>
      <c r="R182" s="202"/>
      <c r="S182" s="202"/>
      <c r="T182" s="202"/>
      <c r="U182" s="202"/>
      <c r="V182" s="202"/>
      <c r="W182" s="202"/>
      <c r="X182" s="202"/>
      <c r="Y182" s="201">
        <v>19</v>
      </c>
      <c r="Z182" s="202"/>
      <c r="AA182" s="202"/>
      <c r="AB182" s="202"/>
      <c r="AC182" s="202"/>
      <c r="AD182" s="202"/>
      <c r="AE182" s="295">
        <v>0.0011736364197912164</v>
      </c>
      <c r="AF182" s="202"/>
      <c r="AG182" s="202"/>
      <c r="AH182" s="1"/>
    </row>
    <row r="183" spans="2:34" ht="12" customHeight="1">
      <c r="B183" s="204" t="s">
        <v>1195</v>
      </c>
      <c r="C183" s="202"/>
      <c r="D183" s="202"/>
      <c r="E183" s="202"/>
      <c r="F183" s="296">
        <v>1264118287.9899971</v>
      </c>
      <c r="G183" s="202"/>
      <c r="H183" s="202"/>
      <c r="I183" s="202"/>
      <c r="J183" s="202"/>
      <c r="K183" s="202"/>
      <c r="L183" s="202"/>
      <c r="M183" s="202"/>
      <c r="N183" s="202"/>
      <c r="O183" s="202"/>
      <c r="P183" s="202"/>
      <c r="Q183" s="295">
        <v>0.9393025985167477</v>
      </c>
      <c r="R183" s="202"/>
      <c r="S183" s="202"/>
      <c r="T183" s="202"/>
      <c r="U183" s="202"/>
      <c r="V183" s="202"/>
      <c r="W183" s="202"/>
      <c r="X183" s="202"/>
      <c r="Y183" s="201">
        <v>15155</v>
      </c>
      <c r="Z183" s="202"/>
      <c r="AA183" s="202"/>
      <c r="AB183" s="202"/>
      <c r="AC183" s="202"/>
      <c r="AD183" s="202"/>
      <c r="AE183" s="295">
        <v>0.9361294706282043</v>
      </c>
      <c r="AF183" s="202"/>
      <c r="AG183" s="202"/>
      <c r="AH183" s="1"/>
    </row>
    <row r="184" spans="2:34" ht="12.75" customHeight="1">
      <c r="B184" s="303"/>
      <c r="C184" s="299"/>
      <c r="D184" s="299"/>
      <c r="E184" s="299"/>
      <c r="F184" s="300">
        <v>1345805164.3699973</v>
      </c>
      <c r="G184" s="299"/>
      <c r="H184" s="299"/>
      <c r="I184" s="299"/>
      <c r="J184" s="299"/>
      <c r="K184" s="299"/>
      <c r="L184" s="299"/>
      <c r="M184" s="299"/>
      <c r="N184" s="299"/>
      <c r="O184" s="299"/>
      <c r="P184" s="299"/>
      <c r="Q184" s="301">
        <v>1.000000000000004</v>
      </c>
      <c r="R184" s="299"/>
      <c r="S184" s="299"/>
      <c r="T184" s="299"/>
      <c r="U184" s="299"/>
      <c r="V184" s="299"/>
      <c r="W184" s="299"/>
      <c r="X184" s="299"/>
      <c r="Y184" s="302">
        <v>16189</v>
      </c>
      <c r="Z184" s="299"/>
      <c r="AA184" s="299"/>
      <c r="AB184" s="299"/>
      <c r="AC184" s="299"/>
      <c r="AD184" s="299"/>
      <c r="AE184" s="301">
        <v>1</v>
      </c>
      <c r="AF184" s="299"/>
      <c r="AG184" s="299"/>
      <c r="AH184" s="1"/>
    </row>
    <row r="185" spans="2:34" ht="9"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2:34" ht="18.75" customHeight="1">
      <c r="B186" s="220" t="s">
        <v>1119</v>
      </c>
      <c r="C186" s="221"/>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221"/>
      <c r="AE186" s="221"/>
      <c r="AF186" s="221"/>
      <c r="AG186" s="221"/>
      <c r="AH186" s="222"/>
    </row>
    <row r="187" spans="2:34" ht="8.2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2:34" ht="12" customHeight="1">
      <c r="B188" s="207"/>
      <c r="C188" s="208"/>
      <c r="D188" s="208"/>
      <c r="E188" s="207" t="s">
        <v>1125</v>
      </c>
      <c r="F188" s="208"/>
      <c r="G188" s="208"/>
      <c r="H188" s="208"/>
      <c r="I188" s="208"/>
      <c r="J188" s="208"/>
      <c r="K188" s="208"/>
      <c r="L188" s="208"/>
      <c r="M188" s="208"/>
      <c r="N188" s="208"/>
      <c r="O188" s="208"/>
      <c r="P188" s="207" t="s">
        <v>1126</v>
      </c>
      <c r="Q188" s="208"/>
      <c r="R188" s="208"/>
      <c r="S188" s="208"/>
      <c r="T188" s="208"/>
      <c r="U188" s="208"/>
      <c r="V188" s="208"/>
      <c r="W188" s="208"/>
      <c r="X188" s="207" t="s">
        <v>1127</v>
      </c>
      <c r="Y188" s="208"/>
      <c r="Z188" s="208"/>
      <c r="AA188" s="208"/>
      <c r="AB188" s="208"/>
      <c r="AC188" s="208"/>
      <c r="AD188" s="208"/>
      <c r="AE188" s="207" t="s">
        <v>1126</v>
      </c>
      <c r="AF188" s="208"/>
      <c r="AG188" s="208"/>
      <c r="AH188" s="1"/>
    </row>
    <row r="189" spans="2:34" ht="12" customHeight="1">
      <c r="B189" s="204" t="s">
        <v>1196</v>
      </c>
      <c r="C189" s="202"/>
      <c r="D189" s="202"/>
      <c r="E189" s="296">
        <v>1345805164.3700008</v>
      </c>
      <c r="F189" s="202"/>
      <c r="G189" s="202"/>
      <c r="H189" s="202"/>
      <c r="I189" s="202"/>
      <c r="J189" s="202"/>
      <c r="K189" s="202"/>
      <c r="L189" s="202"/>
      <c r="M189" s="202"/>
      <c r="N189" s="202"/>
      <c r="O189" s="202"/>
      <c r="P189" s="295">
        <v>1</v>
      </c>
      <c r="Q189" s="202"/>
      <c r="R189" s="202"/>
      <c r="S189" s="202"/>
      <c r="T189" s="202"/>
      <c r="U189" s="202"/>
      <c r="V189" s="202"/>
      <c r="W189" s="202"/>
      <c r="X189" s="201">
        <v>16189</v>
      </c>
      <c r="Y189" s="202"/>
      <c r="Z189" s="202"/>
      <c r="AA189" s="202"/>
      <c r="AB189" s="202"/>
      <c r="AC189" s="202"/>
      <c r="AD189" s="202"/>
      <c r="AE189" s="295">
        <v>1</v>
      </c>
      <c r="AF189" s="202"/>
      <c r="AG189" s="202"/>
      <c r="AH189" s="1"/>
    </row>
    <row r="190" spans="2:34" ht="12" customHeight="1">
      <c r="B190" s="303"/>
      <c r="C190" s="299"/>
      <c r="D190" s="299"/>
      <c r="E190" s="300">
        <v>1345805164.3700008</v>
      </c>
      <c r="F190" s="299"/>
      <c r="G190" s="299"/>
      <c r="H190" s="299"/>
      <c r="I190" s="299"/>
      <c r="J190" s="299"/>
      <c r="K190" s="299"/>
      <c r="L190" s="299"/>
      <c r="M190" s="299"/>
      <c r="N190" s="299"/>
      <c r="O190" s="299"/>
      <c r="P190" s="301">
        <v>1.0000000000000013</v>
      </c>
      <c r="Q190" s="299"/>
      <c r="R190" s="299"/>
      <c r="S190" s="299"/>
      <c r="T190" s="299"/>
      <c r="U190" s="299"/>
      <c r="V190" s="299"/>
      <c r="W190" s="299"/>
      <c r="X190" s="302">
        <v>16189</v>
      </c>
      <c r="Y190" s="299"/>
      <c r="Z190" s="299"/>
      <c r="AA190" s="299"/>
      <c r="AB190" s="299"/>
      <c r="AC190" s="299"/>
      <c r="AD190" s="299"/>
      <c r="AE190" s="301">
        <v>1</v>
      </c>
      <c r="AF190" s="299"/>
      <c r="AG190" s="299"/>
      <c r="AH190" s="1"/>
    </row>
    <row r="191" spans="2:34" ht="16.5"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2:34" ht="18.75" customHeight="1">
      <c r="B192" s="220" t="s">
        <v>1120</v>
      </c>
      <c r="C192" s="221"/>
      <c r="D192" s="221"/>
      <c r="E192" s="221"/>
      <c r="F192" s="221"/>
      <c r="G192" s="221"/>
      <c r="H192" s="221"/>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c r="AG192" s="221"/>
      <c r="AH192" s="222"/>
    </row>
    <row r="193" spans="2:34" ht="6.75"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2:34" ht="13.5" customHeight="1">
      <c r="B194" s="207"/>
      <c r="C194" s="208"/>
      <c r="D194" s="207" t="s">
        <v>1125</v>
      </c>
      <c r="E194" s="208"/>
      <c r="F194" s="208"/>
      <c r="G194" s="208"/>
      <c r="H194" s="208"/>
      <c r="I194" s="208"/>
      <c r="J194" s="208"/>
      <c r="K194" s="208"/>
      <c r="L194" s="208"/>
      <c r="M194" s="208"/>
      <c r="N194" s="208"/>
      <c r="O194" s="207" t="s">
        <v>1126</v>
      </c>
      <c r="P194" s="208"/>
      <c r="Q194" s="208"/>
      <c r="R194" s="208"/>
      <c r="S194" s="208"/>
      <c r="T194" s="208"/>
      <c r="U194" s="208"/>
      <c r="V194" s="208"/>
      <c r="W194" s="207" t="s">
        <v>1127</v>
      </c>
      <c r="X194" s="208"/>
      <c r="Y194" s="208"/>
      <c r="Z194" s="208"/>
      <c r="AA194" s="208"/>
      <c r="AB194" s="208"/>
      <c r="AC194" s="208"/>
      <c r="AD194" s="207" t="s">
        <v>1126</v>
      </c>
      <c r="AE194" s="208"/>
      <c r="AF194" s="208"/>
      <c r="AG194" s="208"/>
      <c r="AH194" s="1"/>
    </row>
    <row r="195" spans="2:34" ht="12" customHeight="1">
      <c r="B195" s="204" t="s">
        <v>1197</v>
      </c>
      <c r="C195" s="202"/>
      <c r="D195" s="296">
        <v>1289023768.8200004</v>
      </c>
      <c r="E195" s="202"/>
      <c r="F195" s="202"/>
      <c r="G195" s="202"/>
      <c r="H195" s="202"/>
      <c r="I195" s="202"/>
      <c r="J195" s="202"/>
      <c r="K195" s="202"/>
      <c r="L195" s="202"/>
      <c r="M195" s="202"/>
      <c r="N195" s="202"/>
      <c r="O195" s="295">
        <v>0.9578086062876862</v>
      </c>
      <c r="P195" s="202"/>
      <c r="Q195" s="202"/>
      <c r="R195" s="202"/>
      <c r="S195" s="202"/>
      <c r="T195" s="202"/>
      <c r="U195" s="202"/>
      <c r="V195" s="202"/>
      <c r="W195" s="201">
        <v>15522</v>
      </c>
      <c r="X195" s="202"/>
      <c r="Y195" s="202"/>
      <c r="Z195" s="202"/>
      <c r="AA195" s="202"/>
      <c r="AB195" s="202"/>
      <c r="AC195" s="202"/>
      <c r="AD195" s="295">
        <v>0.9587991846315399</v>
      </c>
      <c r="AE195" s="202"/>
      <c r="AF195" s="202"/>
      <c r="AG195" s="202"/>
      <c r="AH195" s="1"/>
    </row>
    <row r="196" spans="2:34" ht="12" customHeight="1">
      <c r="B196" s="204" t="s">
        <v>1198</v>
      </c>
      <c r="C196" s="202"/>
      <c r="D196" s="296">
        <v>22872634.83000001</v>
      </c>
      <c r="E196" s="202"/>
      <c r="F196" s="202"/>
      <c r="G196" s="202"/>
      <c r="H196" s="202"/>
      <c r="I196" s="202"/>
      <c r="J196" s="202"/>
      <c r="K196" s="202"/>
      <c r="L196" s="202"/>
      <c r="M196" s="202"/>
      <c r="N196" s="202"/>
      <c r="O196" s="295">
        <v>0.016995502347256313</v>
      </c>
      <c r="P196" s="202"/>
      <c r="Q196" s="202"/>
      <c r="R196" s="202"/>
      <c r="S196" s="202"/>
      <c r="T196" s="202"/>
      <c r="U196" s="202"/>
      <c r="V196" s="202"/>
      <c r="W196" s="201">
        <v>158</v>
      </c>
      <c r="X196" s="202"/>
      <c r="Y196" s="202"/>
      <c r="Z196" s="202"/>
      <c r="AA196" s="202"/>
      <c r="AB196" s="202"/>
      <c r="AC196" s="202"/>
      <c r="AD196" s="295">
        <v>0.009759713385632219</v>
      </c>
      <c r="AE196" s="202"/>
      <c r="AF196" s="202"/>
      <c r="AG196" s="202"/>
      <c r="AH196" s="1"/>
    </row>
    <row r="197" spans="2:34" ht="12" customHeight="1">
      <c r="B197" s="204" t="s">
        <v>1199</v>
      </c>
      <c r="C197" s="202"/>
      <c r="D197" s="296">
        <v>33908760.71999997</v>
      </c>
      <c r="E197" s="202"/>
      <c r="F197" s="202"/>
      <c r="G197" s="202"/>
      <c r="H197" s="202"/>
      <c r="I197" s="202"/>
      <c r="J197" s="202"/>
      <c r="K197" s="202"/>
      <c r="L197" s="202"/>
      <c r="M197" s="202"/>
      <c r="N197" s="202"/>
      <c r="O197" s="295">
        <v>0.025195891365057566</v>
      </c>
      <c r="P197" s="202"/>
      <c r="Q197" s="202"/>
      <c r="R197" s="202"/>
      <c r="S197" s="202"/>
      <c r="T197" s="202"/>
      <c r="U197" s="202"/>
      <c r="V197" s="202"/>
      <c r="W197" s="201">
        <v>509</v>
      </c>
      <c r="X197" s="202"/>
      <c r="Y197" s="202"/>
      <c r="Z197" s="202"/>
      <c r="AA197" s="202"/>
      <c r="AB197" s="202"/>
      <c r="AC197" s="202"/>
      <c r="AD197" s="295">
        <v>0.031441101982827846</v>
      </c>
      <c r="AE197" s="202"/>
      <c r="AF197" s="202"/>
      <c r="AG197" s="202"/>
      <c r="AH197" s="1"/>
    </row>
    <row r="198" spans="2:34" ht="12" customHeight="1">
      <c r="B198" s="303"/>
      <c r="C198" s="299"/>
      <c r="D198" s="300">
        <v>1345805164.3700004</v>
      </c>
      <c r="E198" s="299"/>
      <c r="F198" s="299"/>
      <c r="G198" s="299"/>
      <c r="H198" s="299"/>
      <c r="I198" s="299"/>
      <c r="J198" s="299"/>
      <c r="K198" s="299"/>
      <c r="L198" s="299"/>
      <c r="M198" s="299"/>
      <c r="N198" s="299"/>
      <c r="O198" s="301">
        <v>1.0000000000000018</v>
      </c>
      <c r="P198" s="299"/>
      <c r="Q198" s="299"/>
      <c r="R198" s="299"/>
      <c r="S198" s="299"/>
      <c r="T198" s="299"/>
      <c r="U198" s="299"/>
      <c r="V198" s="299"/>
      <c r="W198" s="302">
        <v>16189</v>
      </c>
      <c r="X198" s="299"/>
      <c r="Y198" s="299"/>
      <c r="Z198" s="299"/>
      <c r="AA198" s="299"/>
      <c r="AB198" s="299"/>
      <c r="AC198" s="299"/>
      <c r="AD198" s="301">
        <v>1</v>
      </c>
      <c r="AE198" s="299"/>
      <c r="AF198" s="299"/>
      <c r="AG198" s="299"/>
      <c r="AH198" s="1"/>
    </row>
    <row r="199" spans="2:34" ht="9"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ht="18.75" customHeight="1">
      <c r="B200" s="220" t="s">
        <v>1121</v>
      </c>
      <c r="C200" s="221"/>
      <c r="D200" s="221"/>
      <c r="E200" s="221"/>
      <c r="F200" s="221"/>
      <c r="G200" s="221"/>
      <c r="H200" s="221"/>
      <c r="I200" s="221"/>
      <c r="J200" s="221"/>
      <c r="K200" s="221"/>
      <c r="L200" s="221"/>
      <c r="M200" s="221"/>
      <c r="N200" s="221"/>
      <c r="O200" s="221"/>
      <c r="P200" s="221"/>
      <c r="Q200" s="221"/>
      <c r="R200" s="221"/>
      <c r="S200" s="221"/>
      <c r="T200" s="221"/>
      <c r="U200" s="221"/>
      <c r="V200" s="221"/>
      <c r="W200" s="221"/>
      <c r="X200" s="221"/>
      <c r="Y200" s="221"/>
      <c r="Z200" s="221"/>
      <c r="AA200" s="221"/>
      <c r="AB200" s="221"/>
      <c r="AC200" s="221"/>
      <c r="AD200" s="221"/>
      <c r="AE200" s="221"/>
      <c r="AF200" s="221"/>
      <c r="AG200" s="221"/>
      <c r="AH200" s="222"/>
    </row>
    <row r="201" spans="2:34" ht="8.25"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2:34" ht="12.75" customHeight="1">
      <c r="B202" s="3"/>
      <c r="C202" s="207" t="s">
        <v>1125</v>
      </c>
      <c r="D202" s="208"/>
      <c r="E202" s="208"/>
      <c r="F202" s="208"/>
      <c r="G202" s="208"/>
      <c r="H202" s="208"/>
      <c r="I202" s="208"/>
      <c r="J202" s="208"/>
      <c r="K202" s="208"/>
      <c r="L202" s="208"/>
      <c r="M202" s="208"/>
      <c r="N202" s="207" t="s">
        <v>1126</v>
      </c>
      <c r="O202" s="208"/>
      <c r="P202" s="208"/>
      <c r="Q202" s="208"/>
      <c r="R202" s="208"/>
      <c r="S202" s="208"/>
      <c r="T202" s="208"/>
      <c r="U202" s="208"/>
      <c r="V202" s="207" t="s">
        <v>1127</v>
      </c>
      <c r="W202" s="208"/>
      <c r="X202" s="208"/>
      <c r="Y202" s="208"/>
      <c r="Z202" s="208"/>
      <c r="AA202" s="208"/>
      <c r="AB202" s="208"/>
      <c r="AC202" s="207" t="s">
        <v>1126</v>
      </c>
      <c r="AD202" s="208"/>
      <c r="AE202" s="208"/>
      <c r="AF202" s="208"/>
      <c r="AG202" s="208"/>
      <c r="AH202" s="1"/>
    </row>
    <row r="203" spans="2:34" ht="12" customHeight="1">
      <c r="B203" s="6" t="s">
        <v>86</v>
      </c>
      <c r="C203" s="296">
        <v>1695214.05</v>
      </c>
      <c r="D203" s="202"/>
      <c r="E203" s="202"/>
      <c r="F203" s="202"/>
      <c r="G203" s="202"/>
      <c r="H203" s="202"/>
      <c r="I203" s="202"/>
      <c r="J203" s="202"/>
      <c r="K203" s="202"/>
      <c r="L203" s="202"/>
      <c r="M203" s="202"/>
      <c r="N203" s="295">
        <v>0.0012596281355433533</v>
      </c>
      <c r="O203" s="202"/>
      <c r="P203" s="202"/>
      <c r="Q203" s="202"/>
      <c r="R203" s="202"/>
      <c r="S203" s="202"/>
      <c r="T203" s="202"/>
      <c r="U203" s="202"/>
      <c r="V203" s="201">
        <v>68</v>
      </c>
      <c r="W203" s="202"/>
      <c r="X203" s="202"/>
      <c r="Y203" s="202"/>
      <c r="Z203" s="202"/>
      <c r="AA203" s="202"/>
      <c r="AB203" s="202"/>
      <c r="AC203" s="295">
        <v>0.004200382976094879</v>
      </c>
      <c r="AD203" s="202"/>
      <c r="AE203" s="202"/>
      <c r="AF203" s="202"/>
      <c r="AG203" s="202"/>
      <c r="AH203" s="1"/>
    </row>
    <row r="204" spans="2:34" ht="12" customHeight="1">
      <c r="B204" s="6" t="s">
        <v>1200</v>
      </c>
      <c r="C204" s="296">
        <v>7084335.7299999995</v>
      </c>
      <c r="D204" s="202"/>
      <c r="E204" s="202"/>
      <c r="F204" s="202"/>
      <c r="G204" s="202"/>
      <c r="H204" s="202"/>
      <c r="I204" s="202"/>
      <c r="J204" s="202"/>
      <c r="K204" s="202"/>
      <c r="L204" s="202"/>
      <c r="M204" s="202"/>
      <c r="N204" s="295">
        <v>0.005264012888014384</v>
      </c>
      <c r="O204" s="202"/>
      <c r="P204" s="202"/>
      <c r="Q204" s="202"/>
      <c r="R204" s="202"/>
      <c r="S204" s="202"/>
      <c r="T204" s="202"/>
      <c r="U204" s="202"/>
      <c r="V204" s="201">
        <v>272</v>
      </c>
      <c r="W204" s="202"/>
      <c r="X204" s="202"/>
      <c r="Y204" s="202"/>
      <c r="Z204" s="202"/>
      <c r="AA204" s="202"/>
      <c r="AB204" s="202"/>
      <c r="AC204" s="295">
        <v>0.016801531904379517</v>
      </c>
      <c r="AD204" s="202"/>
      <c r="AE204" s="202"/>
      <c r="AF204" s="202"/>
      <c r="AG204" s="202"/>
      <c r="AH204" s="1"/>
    </row>
    <row r="205" spans="2:34" ht="12" customHeight="1">
      <c r="B205" s="6" t="s">
        <v>1201</v>
      </c>
      <c r="C205" s="296">
        <v>37609511.03000001</v>
      </c>
      <c r="D205" s="202"/>
      <c r="E205" s="202"/>
      <c r="F205" s="202"/>
      <c r="G205" s="202"/>
      <c r="H205" s="202"/>
      <c r="I205" s="202"/>
      <c r="J205" s="202"/>
      <c r="K205" s="202"/>
      <c r="L205" s="202"/>
      <c r="M205" s="202"/>
      <c r="N205" s="295">
        <v>0.027945732432677804</v>
      </c>
      <c r="O205" s="202"/>
      <c r="P205" s="202"/>
      <c r="Q205" s="202"/>
      <c r="R205" s="202"/>
      <c r="S205" s="202"/>
      <c r="T205" s="202"/>
      <c r="U205" s="202"/>
      <c r="V205" s="201">
        <v>883</v>
      </c>
      <c r="W205" s="202"/>
      <c r="X205" s="202"/>
      <c r="Y205" s="202"/>
      <c r="Z205" s="202"/>
      <c r="AA205" s="202"/>
      <c r="AB205" s="202"/>
      <c r="AC205" s="295">
        <v>0.05454320835134968</v>
      </c>
      <c r="AD205" s="202"/>
      <c r="AE205" s="202"/>
      <c r="AF205" s="202"/>
      <c r="AG205" s="202"/>
      <c r="AH205" s="1"/>
    </row>
    <row r="206" spans="2:34" ht="12" customHeight="1">
      <c r="B206" s="6" t="s">
        <v>1202</v>
      </c>
      <c r="C206" s="296">
        <v>69262951.94999996</v>
      </c>
      <c r="D206" s="202"/>
      <c r="E206" s="202"/>
      <c r="F206" s="202"/>
      <c r="G206" s="202"/>
      <c r="H206" s="202"/>
      <c r="I206" s="202"/>
      <c r="J206" s="202"/>
      <c r="K206" s="202"/>
      <c r="L206" s="202"/>
      <c r="M206" s="202"/>
      <c r="N206" s="295">
        <v>0.051465809304144995</v>
      </c>
      <c r="O206" s="202"/>
      <c r="P206" s="202"/>
      <c r="Q206" s="202"/>
      <c r="R206" s="202"/>
      <c r="S206" s="202"/>
      <c r="T206" s="202"/>
      <c r="U206" s="202"/>
      <c r="V206" s="201">
        <v>1268</v>
      </c>
      <c r="W206" s="202"/>
      <c r="X206" s="202"/>
      <c r="Y206" s="202"/>
      <c r="Z206" s="202"/>
      <c r="AA206" s="202"/>
      <c r="AB206" s="202"/>
      <c r="AC206" s="295">
        <v>0.07832478843659275</v>
      </c>
      <c r="AD206" s="202"/>
      <c r="AE206" s="202"/>
      <c r="AF206" s="202"/>
      <c r="AG206" s="202"/>
      <c r="AH206" s="1"/>
    </row>
    <row r="207" spans="2:34" ht="12" customHeight="1">
      <c r="B207" s="6" t="s">
        <v>1203</v>
      </c>
      <c r="C207" s="296">
        <v>107214750.62999985</v>
      </c>
      <c r="D207" s="202"/>
      <c r="E207" s="202"/>
      <c r="F207" s="202"/>
      <c r="G207" s="202"/>
      <c r="H207" s="202"/>
      <c r="I207" s="202"/>
      <c r="J207" s="202"/>
      <c r="K207" s="202"/>
      <c r="L207" s="202"/>
      <c r="M207" s="202"/>
      <c r="N207" s="295">
        <v>0.07966587844102181</v>
      </c>
      <c r="O207" s="202"/>
      <c r="P207" s="202"/>
      <c r="Q207" s="202"/>
      <c r="R207" s="202"/>
      <c r="S207" s="202"/>
      <c r="T207" s="202"/>
      <c r="U207" s="202"/>
      <c r="V207" s="201">
        <v>1685</v>
      </c>
      <c r="W207" s="202"/>
      <c r="X207" s="202"/>
      <c r="Y207" s="202"/>
      <c r="Z207" s="202"/>
      <c r="AA207" s="202"/>
      <c r="AB207" s="202"/>
      <c r="AC207" s="295">
        <v>0.10408301933411576</v>
      </c>
      <c r="AD207" s="202"/>
      <c r="AE207" s="202"/>
      <c r="AF207" s="202"/>
      <c r="AG207" s="202"/>
      <c r="AH207" s="1"/>
    </row>
    <row r="208" spans="2:34" ht="12" customHeight="1">
      <c r="B208" s="6" t="s">
        <v>1204</v>
      </c>
      <c r="C208" s="296">
        <v>136734509.52999973</v>
      </c>
      <c r="D208" s="202"/>
      <c r="E208" s="202"/>
      <c r="F208" s="202"/>
      <c r="G208" s="202"/>
      <c r="H208" s="202"/>
      <c r="I208" s="202"/>
      <c r="J208" s="202"/>
      <c r="K208" s="202"/>
      <c r="L208" s="202"/>
      <c r="M208" s="202"/>
      <c r="N208" s="295">
        <v>0.10160052372366099</v>
      </c>
      <c r="O208" s="202"/>
      <c r="P208" s="202"/>
      <c r="Q208" s="202"/>
      <c r="R208" s="202"/>
      <c r="S208" s="202"/>
      <c r="T208" s="202"/>
      <c r="U208" s="202"/>
      <c r="V208" s="201">
        <v>1860</v>
      </c>
      <c r="W208" s="202"/>
      <c r="X208" s="202"/>
      <c r="Y208" s="202"/>
      <c r="Z208" s="202"/>
      <c r="AA208" s="202"/>
      <c r="AB208" s="202"/>
      <c r="AC208" s="295">
        <v>0.11489282846377169</v>
      </c>
      <c r="AD208" s="202"/>
      <c r="AE208" s="202"/>
      <c r="AF208" s="202"/>
      <c r="AG208" s="202"/>
      <c r="AH208" s="1"/>
    </row>
    <row r="209" spans="2:34" ht="12" customHeight="1">
      <c r="B209" s="6" t="s">
        <v>1205</v>
      </c>
      <c r="C209" s="296">
        <v>167696458.66000035</v>
      </c>
      <c r="D209" s="202"/>
      <c r="E209" s="202"/>
      <c r="F209" s="202"/>
      <c r="G209" s="202"/>
      <c r="H209" s="202"/>
      <c r="I209" s="202"/>
      <c r="J209" s="202"/>
      <c r="K209" s="202"/>
      <c r="L209" s="202"/>
      <c r="M209" s="202"/>
      <c r="N209" s="295">
        <v>0.12460678789154636</v>
      </c>
      <c r="O209" s="202"/>
      <c r="P209" s="202"/>
      <c r="Q209" s="202"/>
      <c r="R209" s="202"/>
      <c r="S209" s="202"/>
      <c r="T209" s="202"/>
      <c r="U209" s="202"/>
      <c r="V209" s="201">
        <v>2044</v>
      </c>
      <c r="W209" s="202"/>
      <c r="X209" s="202"/>
      <c r="Y209" s="202"/>
      <c r="Z209" s="202"/>
      <c r="AA209" s="202"/>
      <c r="AB209" s="202"/>
      <c r="AC209" s="295">
        <v>0.12625857063438137</v>
      </c>
      <c r="AD209" s="202"/>
      <c r="AE209" s="202"/>
      <c r="AF209" s="202"/>
      <c r="AG209" s="202"/>
      <c r="AH209" s="1"/>
    </row>
    <row r="210" spans="2:34" ht="12" customHeight="1">
      <c r="B210" s="6" t="s">
        <v>1206</v>
      </c>
      <c r="C210" s="296">
        <v>176328090.52000028</v>
      </c>
      <c r="D210" s="202"/>
      <c r="E210" s="202"/>
      <c r="F210" s="202"/>
      <c r="G210" s="202"/>
      <c r="H210" s="202"/>
      <c r="I210" s="202"/>
      <c r="J210" s="202"/>
      <c r="K210" s="202"/>
      <c r="L210" s="202"/>
      <c r="M210" s="202"/>
      <c r="N210" s="295">
        <v>0.13102051856261313</v>
      </c>
      <c r="O210" s="202"/>
      <c r="P210" s="202"/>
      <c r="Q210" s="202"/>
      <c r="R210" s="202"/>
      <c r="S210" s="202"/>
      <c r="T210" s="202"/>
      <c r="U210" s="202"/>
      <c r="V210" s="201">
        <v>2003</v>
      </c>
      <c r="W210" s="202"/>
      <c r="X210" s="202"/>
      <c r="Y210" s="202"/>
      <c r="Z210" s="202"/>
      <c r="AA210" s="202"/>
      <c r="AB210" s="202"/>
      <c r="AC210" s="295">
        <v>0.1237259867811477</v>
      </c>
      <c r="AD210" s="202"/>
      <c r="AE210" s="202"/>
      <c r="AF210" s="202"/>
      <c r="AG210" s="202"/>
      <c r="AH210" s="1"/>
    </row>
    <row r="211" spans="2:34" ht="12" customHeight="1">
      <c r="B211" s="6" t="s">
        <v>1207</v>
      </c>
      <c r="C211" s="296">
        <v>193032213.1300001</v>
      </c>
      <c r="D211" s="202"/>
      <c r="E211" s="202"/>
      <c r="F211" s="202"/>
      <c r="G211" s="202"/>
      <c r="H211" s="202"/>
      <c r="I211" s="202"/>
      <c r="J211" s="202"/>
      <c r="K211" s="202"/>
      <c r="L211" s="202"/>
      <c r="M211" s="202"/>
      <c r="N211" s="295">
        <v>0.14343251032207363</v>
      </c>
      <c r="O211" s="202"/>
      <c r="P211" s="202"/>
      <c r="Q211" s="202"/>
      <c r="R211" s="202"/>
      <c r="S211" s="202"/>
      <c r="T211" s="202"/>
      <c r="U211" s="202"/>
      <c r="V211" s="201">
        <v>1958</v>
      </c>
      <c r="W211" s="202"/>
      <c r="X211" s="202"/>
      <c r="Y211" s="202"/>
      <c r="Z211" s="202"/>
      <c r="AA211" s="202"/>
      <c r="AB211" s="202"/>
      <c r="AC211" s="295">
        <v>0.12094632157637902</v>
      </c>
      <c r="AD211" s="202"/>
      <c r="AE211" s="202"/>
      <c r="AF211" s="202"/>
      <c r="AG211" s="202"/>
      <c r="AH211" s="1"/>
    </row>
    <row r="212" spans="2:34" ht="12" customHeight="1">
      <c r="B212" s="6" t="s">
        <v>1208</v>
      </c>
      <c r="C212" s="296">
        <v>185607266.07999998</v>
      </c>
      <c r="D212" s="202"/>
      <c r="E212" s="202"/>
      <c r="F212" s="202"/>
      <c r="G212" s="202"/>
      <c r="H212" s="202"/>
      <c r="I212" s="202"/>
      <c r="J212" s="202"/>
      <c r="K212" s="202"/>
      <c r="L212" s="202"/>
      <c r="M212" s="202"/>
      <c r="N212" s="295">
        <v>0.13791540632620963</v>
      </c>
      <c r="O212" s="202"/>
      <c r="P212" s="202"/>
      <c r="Q212" s="202"/>
      <c r="R212" s="202"/>
      <c r="S212" s="202"/>
      <c r="T212" s="202"/>
      <c r="U212" s="202"/>
      <c r="V212" s="201">
        <v>1815</v>
      </c>
      <c r="W212" s="202"/>
      <c r="X212" s="202"/>
      <c r="Y212" s="202"/>
      <c r="Z212" s="202"/>
      <c r="AA212" s="202"/>
      <c r="AB212" s="202"/>
      <c r="AC212" s="295">
        <v>0.11211316325900303</v>
      </c>
      <c r="AD212" s="202"/>
      <c r="AE212" s="202"/>
      <c r="AF212" s="202"/>
      <c r="AG212" s="202"/>
      <c r="AH212" s="1"/>
    </row>
    <row r="213" spans="2:34" ht="12" customHeight="1">
      <c r="B213" s="6" t="s">
        <v>1209</v>
      </c>
      <c r="C213" s="296">
        <v>231661891.90000027</v>
      </c>
      <c r="D213" s="202"/>
      <c r="E213" s="202"/>
      <c r="F213" s="202"/>
      <c r="G213" s="202"/>
      <c r="H213" s="202"/>
      <c r="I213" s="202"/>
      <c r="J213" s="202"/>
      <c r="K213" s="202"/>
      <c r="L213" s="202"/>
      <c r="M213" s="202"/>
      <c r="N213" s="295">
        <v>0.17213627799418205</v>
      </c>
      <c r="O213" s="202"/>
      <c r="P213" s="202"/>
      <c r="Q213" s="202"/>
      <c r="R213" s="202"/>
      <c r="S213" s="202"/>
      <c r="T213" s="202"/>
      <c r="U213" s="202"/>
      <c r="V213" s="201">
        <v>2038</v>
      </c>
      <c r="W213" s="202"/>
      <c r="X213" s="202"/>
      <c r="Y213" s="202"/>
      <c r="Z213" s="202"/>
      <c r="AA213" s="202"/>
      <c r="AB213" s="202"/>
      <c r="AC213" s="295">
        <v>0.1258879486070789</v>
      </c>
      <c r="AD213" s="202"/>
      <c r="AE213" s="202"/>
      <c r="AF213" s="202"/>
      <c r="AG213" s="202"/>
      <c r="AH213" s="1"/>
    </row>
    <row r="214" spans="2:34" ht="12" customHeight="1">
      <c r="B214" s="6" t="s">
        <v>1210</v>
      </c>
      <c r="C214" s="296">
        <v>25081489.900000013</v>
      </c>
      <c r="D214" s="202"/>
      <c r="E214" s="202"/>
      <c r="F214" s="202"/>
      <c r="G214" s="202"/>
      <c r="H214" s="202"/>
      <c r="I214" s="202"/>
      <c r="J214" s="202"/>
      <c r="K214" s="202"/>
      <c r="L214" s="202"/>
      <c r="M214" s="202"/>
      <c r="N214" s="295">
        <v>0.018636791241428457</v>
      </c>
      <c r="O214" s="202"/>
      <c r="P214" s="202"/>
      <c r="Q214" s="202"/>
      <c r="R214" s="202"/>
      <c r="S214" s="202"/>
      <c r="T214" s="202"/>
      <c r="U214" s="202"/>
      <c r="V214" s="201">
        <v>207</v>
      </c>
      <c r="W214" s="202"/>
      <c r="X214" s="202"/>
      <c r="Y214" s="202"/>
      <c r="Z214" s="202"/>
      <c r="AA214" s="202"/>
      <c r="AB214" s="202"/>
      <c r="AC214" s="295">
        <v>0.012786459941935882</v>
      </c>
      <c r="AD214" s="202"/>
      <c r="AE214" s="202"/>
      <c r="AF214" s="202"/>
      <c r="AG214" s="202"/>
      <c r="AH214" s="1"/>
    </row>
    <row r="215" spans="2:34" ht="12" customHeight="1">
      <c r="B215" s="6" t="s">
        <v>1211</v>
      </c>
      <c r="C215" s="296">
        <v>3119110.47</v>
      </c>
      <c r="D215" s="202"/>
      <c r="E215" s="202"/>
      <c r="F215" s="202"/>
      <c r="G215" s="202"/>
      <c r="H215" s="202"/>
      <c r="I215" s="202"/>
      <c r="J215" s="202"/>
      <c r="K215" s="202"/>
      <c r="L215" s="202"/>
      <c r="M215" s="202"/>
      <c r="N215" s="295">
        <v>0.002317653812437345</v>
      </c>
      <c r="O215" s="202"/>
      <c r="P215" s="202"/>
      <c r="Q215" s="202"/>
      <c r="R215" s="202"/>
      <c r="S215" s="202"/>
      <c r="T215" s="202"/>
      <c r="U215" s="202"/>
      <c r="V215" s="201">
        <v>37</v>
      </c>
      <c r="W215" s="202"/>
      <c r="X215" s="202"/>
      <c r="Y215" s="202"/>
      <c r="Z215" s="202"/>
      <c r="AA215" s="202"/>
      <c r="AB215" s="202"/>
      <c r="AC215" s="295">
        <v>0.0022855025016986844</v>
      </c>
      <c r="AD215" s="202"/>
      <c r="AE215" s="202"/>
      <c r="AF215" s="202"/>
      <c r="AG215" s="202"/>
      <c r="AH215" s="1"/>
    </row>
    <row r="216" spans="2:34" ht="12" customHeight="1">
      <c r="B216" s="6" t="s">
        <v>1212</v>
      </c>
      <c r="C216" s="296">
        <v>3677370.7900000005</v>
      </c>
      <c r="D216" s="202"/>
      <c r="E216" s="202"/>
      <c r="F216" s="202"/>
      <c r="G216" s="202"/>
      <c r="H216" s="202"/>
      <c r="I216" s="202"/>
      <c r="J216" s="202"/>
      <c r="K216" s="202"/>
      <c r="L216" s="202"/>
      <c r="M216" s="202"/>
      <c r="N216" s="295">
        <v>0.002732468924446024</v>
      </c>
      <c r="O216" s="202"/>
      <c r="P216" s="202"/>
      <c r="Q216" s="202"/>
      <c r="R216" s="202"/>
      <c r="S216" s="202"/>
      <c r="T216" s="202"/>
      <c r="U216" s="202"/>
      <c r="V216" s="201">
        <v>51</v>
      </c>
      <c r="W216" s="202"/>
      <c r="X216" s="202"/>
      <c r="Y216" s="202"/>
      <c r="Z216" s="202"/>
      <c r="AA216" s="202"/>
      <c r="AB216" s="202"/>
      <c r="AC216" s="295">
        <v>0.0031502872320711595</v>
      </c>
      <c r="AD216" s="202"/>
      <c r="AE216" s="202"/>
      <c r="AF216" s="202"/>
      <c r="AG216" s="202"/>
      <c r="AH216" s="1"/>
    </row>
    <row r="217" spans="2:34" ht="12.75" customHeight="1">
      <c r="B217" s="22"/>
      <c r="C217" s="300">
        <v>1345805164.3700006</v>
      </c>
      <c r="D217" s="299"/>
      <c r="E217" s="299"/>
      <c r="F217" s="299"/>
      <c r="G217" s="299"/>
      <c r="H217" s="299"/>
      <c r="I217" s="299"/>
      <c r="J217" s="299"/>
      <c r="K217" s="299"/>
      <c r="L217" s="299"/>
      <c r="M217" s="299"/>
      <c r="N217" s="301">
        <v>1.0000000000000016</v>
      </c>
      <c r="O217" s="299"/>
      <c r="P217" s="299"/>
      <c r="Q217" s="299"/>
      <c r="R217" s="299"/>
      <c r="S217" s="299"/>
      <c r="T217" s="299"/>
      <c r="U217" s="299"/>
      <c r="V217" s="302">
        <v>16189</v>
      </c>
      <c r="W217" s="299"/>
      <c r="X217" s="299"/>
      <c r="Y217" s="299"/>
      <c r="Z217" s="299"/>
      <c r="AA217" s="299"/>
      <c r="AB217" s="299"/>
      <c r="AC217" s="301">
        <v>1</v>
      </c>
      <c r="AD217" s="299"/>
      <c r="AE217" s="299"/>
      <c r="AF217" s="299"/>
      <c r="AG217" s="299"/>
      <c r="AH217" s="1"/>
    </row>
    <row r="218" spans="2:34" ht="9"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2:34" ht="18.75" customHeight="1">
      <c r="B219" s="220" t="s">
        <v>1122</v>
      </c>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21"/>
      <c r="AD219" s="221"/>
      <c r="AE219" s="221"/>
      <c r="AF219" s="221"/>
      <c r="AG219" s="221"/>
      <c r="AH219" s="222"/>
    </row>
    <row r="220" spans="2:34" ht="8.2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2:34" ht="13.5" customHeight="1">
      <c r="B221" s="207"/>
      <c r="C221" s="208"/>
      <c r="D221" s="207" t="s">
        <v>1125</v>
      </c>
      <c r="E221" s="208"/>
      <c r="F221" s="208"/>
      <c r="G221" s="208"/>
      <c r="H221" s="208"/>
      <c r="I221" s="208"/>
      <c r="J221" s="208"/>
      <c r="K221" s="208"/>
      <c r="L221" s="208"/>
      <c r="M221" s="208"/>
      <c r="N221" s="208"/>
      <c r="O221" s="207" t="s">
        <v>1126</v>
      </c>
      <c r="P221" s="208"/>
      <c r="Q221" s="208"/>
      <c r="R221" s="208"/>
      <c r="S221" s="208"/>
      <c r="T221" s="208"/>
      <c r="U221" s="208"/>
      <c r="V221" s="208"/>
      <c r="W221" s="207" t="s">
        <v>1127</v>
      </c>
      <c r="X221" s="208"/>
      <c r="Y221" s="208"/>
      <c r="Z221" s="208"/>
      <c r="AA221" s="208"/>
      <c r="AB221" s="208"/>
      <c r="AC221" s="207" t="s">
        <v>1126</v>
      </c>
      <c r="AD221" s="208"/>
      <c r="AE221" s="208"/>
      <c r="AF221" s="208"/>
      <c r="AG221" s="208"/>
      <c r="AH221" s="1"/>
    </row>
    <row r="222" spans="2:34" ht="11.25" customHeight="1">
      <c r="B222" s="204" t="s">
        <v>1213</v>
      </c>
      <c r="C222" s="202"/>
      <c r="D222" s="296">
        <v>9142805.090000004</v>
      </c>
      <c r="E222" s="202"/>
      <c r="F222" s="202"/>
      <c r="G222" s="202"/>
      <c r="H222" s="202"/>
      <c r="I222" s="202"/>
      <c r="J222" s="202"/>
      <c r="K222" s="202"/>
      <c r="L222" s="202"/>
      <c r="M222" s="202"/>
      <c r="N222" s="202"/>
      <c r="O222" s="295">
        <v>0.00679355773930318</v>
      </c>
      <c r="P222" s="202"/>
      <c r="Q222" s="202"/>
      <c r="R222" s="202"/>
      <c r="S222" s="202"/>
      <c r="T222" s="202"/>
      <c r="U222" s="202"/>
      <c r="V222" s="202"/>
      <c r="W222" s="201">
        <v>468</v>
      </c>
      <c r="X222" s="202"/>
      <c r="Y222" s="202"/>
      <c r="Z222" s="202"/>
      <c r="AA222" s="202"/>
      <c r="AB222" s="202"/>
      <c r="AC222" s="295">
        <v>0.02890851812959417</v>
      </c>
      <c r="AD222" s="202"/>
      <c r="AE222" s="202"/>
      <c r="AF222" s="202"/>
      <c r="AG222" s="202"/>
      <c r="AH222" s="1"/>
    </row>
    <row r="223" spans="2:34" ht="11.25" customHeight="1">
      <c r="B223" s="204" t="s">
        <v>1214</v>
      </c>
      <c r="C223" s="202"/>
      <c r="D223" s="296">
        <v>17739539.540000007</v>
      </c>
      <c r="E223" s="202"/>
      <c r="F223" s="202"/>
      <c r="G223" s="202"/>
      <c r="H223" s="202"/>
      <c r="I223" s="202"/>
      <c r="J223" s="202"/>
      <c r="K223" s="202"/>
      <c r="L223" s="202"/>
      <c r="M223" s="202"/>
      <c r="N223" s="202"/>
      <c r="O223" s="295">
        <v>0.01318135790354487</v>
      </c>
      <c r="P223" s="202"/>
      <c r="Q223" s="202"/>
      <c r="R223" s="202"/>
      <c r="S223" s="202"/>
      <c r="T223" s="202"/>
      <c r="U223" s="202"/>
      <c r="V223" s="202"/>
      <c r="W223" s="201">
        <v>550</v>
      </c>
      <c r="X223" s="202"/>
      <c r="Y223" s="202"/>
      <c r="Z223" s="202"/>
      <c r="AA223" s="202"/>
      <c r="AB223" s="202"/>
      <c r="AC223" s="295">
        <v>0.03397368583606152</v>
      </c>
      <c r="AD223" s="202"/>
      <c r="AE223" s="202"/>
      <c r="AF223" s="202"/>
      <c r="AG223" s="202"/>
      <c r="AH223" s="1"/>
    </row>
    <row r="224" spans="2:34" ht="11.25" customHeight="1">
      <c r="B224" s="204" t="s">
        <v>1215</v>
      </c>
      <c r="C224" s="202"/>
      <c r="D224" s="296">
        <v>39266130.59000003</v>
      </c>
      <c r="E224" s="202"/>
      <c r="F224" s="202"/>
      <c r="G224" s="202"/>
      <c r="H224" s="202"/>
      <c r="I224" s="202"/>
      <c r="J224" s="202"/>
      <c r="K224" s="202"/>
      <c r="L224" s="202"/>
      <c r="M224" s="202"/>
      <c r="N224" s="202"/>
      <c r="O224" s="295">
        <v>0.029176682947550832</v>
      </c>
      <c r="P224" s="202"/>
      <c r="Q224" s="202"/>
      <c r="R224" s="202"/>
      <c r="S224" s="202"/>
      <c r="T224" s="202"/>
      <c r="U224" s="202"/>
      <c r="V224" s="202"/>
      <c r="W224" s="201">
        <v>799</v>
      </c>
      <c r="X224" s="202"/>
      <c r="Y224" s="202"/>
      <c r="Z224" s="202"/>
      <c r="AA224" s="202"/>
      <c r="AB224" s="202"/>
      <c r="AC224" s="295">
        <v>0.04935449996911483</v>
      </c>
      <c r="AD224" s="202"/>
      <c r="AE224" s="202"/>
      <c r="AF224" s="202"/>
      <c r="AG224" s="202"/>
      <c r="AH224" s="1"/>
    </row>
    <row r="225" spans="2:34" ht="11.25" customHeight="1">
      <c r="B225" s="204" t="s">
        <v>1216</v>
      </c>
      <c r="C225" s="202"/>
      <c r="D225" s="296">
        <v>64019555.83000007</v>
      </c>
      <c r="E225" s="202"/>
      <c r="F225" s="202"/>
      <c r="G225" s="202"/>
      <c r="H225" s="202"/>
      <c r="I225" s="202"/>
      <c r="J225" s="202"/>
      <c r="K225" s="202"/>
      <c r="L225" s="202"/>
      <c r="M225" s="202"/>
      <c r="N225" s="202"/>
      <c r="O225" s="295">
        <v>0.0475697058719261</v>
      </c>
      <c r="P225" s="202"/>
      <c r="Q225" s="202"/>
      <c r="R225" s="202"/>
      <c r="S225" s="202"/>
      <c r="T225" s="202"/>
      <c r="U225" s="202"/>
      <c r="V225" s="202"/>
      <c r="W225" s="201">
        <v>1048</v>
      </c>
      <c r="X225" s="202"/>
      <c r="Y225" s="202"/>
      <c r="Z225" s="202"/>
      <c r="AA225" s="202"/>
      <c r="AB225" s="202"/>
      <c r="AC225" s="295">
        <v>0.06473531410216814</v>
      </c>
      <c r="AD225" s="202"/>
      <c r="AE225" s="202"/>
      <c r="AF225" s="202"/>
      <c r="AG225" s="202"/>
      <c r="AH225" s="1"/>
    </row>
    <row r="226" spans="2:34" ht="11.25" customHeight="1">
      <c r="B226" s="204" t="s">
        <v>1217</v>
      </c>
      <c r="C226" s="202"/>
      <c r="D226" s="296">
        <v>445116466.07</v>
      </c>
      <c r="E226" s="202"/>
      <c r="F226" s="202"/>
      <c r="G226" s="202"/>
      <c r="H226" s="202"/>
      <c r="I226" s="202"/>
      <c r="J226" s="202"/>
      <c r="K226" s="202"/>
      <c r="L226" s="202"/>
      <c r="M226" s="202"/>
      <c r="N226" s="202"/>
      <c r="O226" s="295">
        <v>0.33074361568404914</v>
      </c>
      <c r="P226" s="202"/>
      <c r="Q226" s="202"/>
      <c r="R226" s="202"/>
      <c r="S226" s="202"/>
      <c r="T226" s="202"/>
      <c r="U226" s="202"/>
      <c r="V226" s="202"/>
      <c r="W226" s="201">
        <v>5188</v>
      </c>
      <c r="X226" s="202"/>
      <c r="Y226" s="202"/>
      <c r="Z226" s="202"/>
      <c r="AA226" s="202"/>
      <c r="AB226" s="202"/>
      <c r="AC226" s="295">
        <v>0.3204645129408858</v>
      </c>
      <c r="AD226" s="202"/>
      <c r="AE226" s="202"/>
      <c r="AF226" s="202"/>
      <c r="AG226" s="202"/>
      <c r="AH226" s="1"/>
    </row>
    <row r="227" spans="2:34" ht="11.25" customHeight="1">
      <c r="B227" s="204" t="s">
        <v>1218</v>
      </c>
      <c r="C227" s="202"/>
      <c r="D227" s="296">
        <v>21200473.180000003</v>
      </c>
      <c r="E227" s="202"/>
      <c r="F227" s="202"/>
      <c r="G227" s="202"/>
      <c r="H227" s="202"/>
      <c r="I227" s="202"/>
      <c r="J227" s="202"/>
      <c r="K227" s="202"/>
      <c r="L227" s="202"/>
      <c r="M227" s="202"/>
      <c r="N227" s="202"/>
      <c r="O227" s="295">
        <v>0.015753003288499334</v>
      </c>
      <c r="P227" s="202"/>
      <c r="Q227" s="202"/>
      <c r="R227" s="202"/>
      <c r="S227" s="202"/>
      <c r="T227" s="202"/>
      <c r="U227" s="202"/>
      <c r="V227" s="202"/>
      <c r="W227" s="201">
        <v>338</v>
      </c>
      <c r="X227" s="202"/>
      <c r="Y227" s="202"/>
      <c r="Z227" s="202"/>
      <c r="AA227" s="202"/>
      <c r="AB227" s="202"/>
      <c r="AC227" s="295">
        <v>0.0208783742047069</v>
      </c>
      <c r="AD227" s="202"/>
      <c r="AE227" s="202"/>
      <c r="AF227" s="202"/>
      <c r="AG227" s="202"/>
      <c r="AH227" s="1"/>
    </row>
    <row r="228" spans="2:34" ht="11.25" customHeight="1">
      <c r="B228" s="204" t="s">
        <v>1219</v>
      </c>
      <c r="C228" s="202"/>
      <c r="D228" s="296">
        <v>32495341.779999994</v>
      </c>
      <c r="E228" s="202"/>
      <c r="F228" s="202"/>
      <c r="G228" s="202"/>
      <c r="H228" s="202"/>
      <c r="I228" s="202"/>
      <c r="J228" s="202"/>
      <c r="K228" s="202"/>
      <c r="L228" s="202"/>
      <c r="M228" s="202"/>
      <c r="N228" s="202"/>
      <c r="O228" s="295">
        <v>0.024145650975571746</v>
      </c>
      <c r="P228" s="202"/>
      <c r="Q228" s="202"/>
      <c r="R228" s="202"/>
      <c r="S228" s="202"/>
      <c r="T228" s="202"/>
      <c r="U228" s="202"/>
      <c r="V228" s="202"/>
      <c r="W228" s="201">
        <v>469</v>
      </c>
      <c r="X228" s="202"/>
      <c r="Y228" s="202"/>
      <c r="Z228" s="202"/>
      <c r="AA228" s="202"/>
      <c r="AB228" s="202"/>
      <c r="AC228" s="295">
        <v>0.028970288467477918</v>
      </c>
      <c r="AD228" s="202"/>
      <c r="AE228" s="202"/>
      <c r="AF228" s="202"/>
      <c r="AG228" s="202"/>
      <c r="AH228" s="1"/>
    </row>
    <row r="229" spans="2:34" ht="11.25" customHeight="1">
      <c r="B229" s="204" t="s">
        <v>1220</v>
      </c>
      <c r="C229" s="202"/>
      <c r="D229" s="296">
        <v>66929136.36999999</v>
      </c>
      <c r="E229" s="202"/>
      <c r="F229" s="202"/>
      <c r="G229" s="202"/>
      <c r="H229" s="202"/>
      <c r="I229" s="202"/>
      <c r="J229" s="202"/>
      <c r="K229" s="202"/>
      <c r="L229" s="202"/>
      <c r="M229" s="202"/>
      <c r="N229" s="202"/>
      <c r="O229" s="295">
        <v>0.04973166855198607</v>
      </c>
      <c r="P229" s="202"/>
      <c r="Q229" s="202"/>
      <c r="R229" s="202"/>
      <c r="S229" s="202"/>
      <c r="T229" s="202"/>
      <c r="U229" s="202"/>
      <c r="V229" s="202"/>
      <c r="W229" s="201">
        <v>868</v>
      </c>
      <c r="X229" s="202"/>
      <c r="Y229" s="202"/>
      <c r="Z229" s="202"/>
      <c r="AA229" s="202"/>
      <c r="AB229" s="202"/>
      <c r="AC229" s="295">
        <v>0.05361665328309346</v>
      </c>
      <c r="AD229" s="202"/>
      <c r="AE229" s="202"/>
      <c r="AF229" s="202"/>
      <c r="AG229" s="202"/>
      <c r="AH229" s="1"/>
    </row>
    <row r="230" spans="2:34" ht="11.25" customHeight="1">
      <c r="B230" s="204" t="s">
        <v>1221</v>
      </c>
      <c r="C230" s="202"/>
      <c r="D230" s="296">
        <v>112210542.45000003</v>
      </c>
      <c r="E230" s="202"/>
      <c r="F230" s="202"/>
      <c r="G230" s="202"/>
      <c r="H230" s="202"/>
      <c r="I230" s="202"/>
      <c r="J230" s="202"/>
      <c r="K230" s="202"/>
      <c r="L230" s="202"/>
      <c r="M230" s="202"/>
      <c r="N230" s="202"/>
      <c r="O230" s="295">
        <v>0.08337799959515547</v>
      </c>
      <c r="P230" s="202"/>
      <c r="Q230" s="202"/>
      <c r="R230" s="202"/>
      <c r="S230" s="202"/>
      <c r="T230" s="202"/>
      <c r="U230" s="202"/>
      <c r="V230" s="202"/>
      <c r="W230" s="201">
        <v>1396</v>
      </c>
      <c r="X230" s="202"/>
      <c r="Y230" s="202"/>
      <c r="Z230" s="202"/>
      <c r="AA230" s="202"/>
      <c r="AB230" s="202"/>
      <c r="AC230" s="295">
        <v>0.08623139168571252</v>
      </c>
      <c r="AD230" s="202"/>
      <c r="AE230" s="202"/>
      <c r="AF230" s="202"/>
      <c r="AG230" s="202"/>
      <c r="AH230" s="1"/>
    </row>
    <row r="231" spans="2:34" ht="11.25" customHeight="1">
      <c r="B231" s="204" t="s">
        <v>1222</v>
      </c>
      <c r="C231" s="202"/>
      <c r="D231" s="296">
        <v>122294710.36</v>
      </c>
      <c r="E231" s="202"/>
      <c r="F231" s="202"/>
      <c r="G231" s="202"/>
      <c r="H231" s="202"/>
      <c r="I231" s="202"/>
      <c r="J231" s="202"/>
      <c r="K231" s="202"/>
      <c r="L231" s="202"/>
      <c r="M231" s="202"/>
      <c r="N231" s="202"/>
      <c r="O231" s="295">
        <v>0.09087103660896466</v>
      </c>
      <c r="P231" s="202"/>
      <c r="Q231" s="202"/>
      <c r="R231" s="202"/>
      <c r="S231" s="202"/>
      <c r="T231" s="202"/>
      <c r="U231" s="202"/>
      <c r="V231" s="202"/>
      <c r="W231" s="201">
        <v>1309</v>
      </c>
      <c r="X231" s="202"/>
      <c r="Y231" s="202"/>
      <c r="Z231" s="202"/>
      <c r="AA231" s="202"/>
      <c r="AB231" s="202"/>
      <c r="AC231" s="295">
        <v>0.08085737228982642</v>
      </c>
      <c r="AD231" s="202"/>
      <c r="AE231" s="202"/>
      <c r="AF231" s="202"/>
      <c r="AG231" s="202"/>
      <c r="AH231" s="1"/>
    </row>
    <row r="232" spans="2:34" ht="11.25" customHeight="1">
      <c r="B232" s="204" t="s">
        <v>1223</v>
      </c>
      <c r="C232" s="202"/>
      <c r="D232" s="296">
        <v>223808203.35999995</v>
      </c>
      <c r="E232" s="202"/>
      <c r="F232" s="202"/>
      <c r="G232" s="202"/>
      <c r="H232" s="202"/>
      <c r="I232" s="202"/>
      <c r="J232" s="202"/>
      <c r="K232" s="202"/>
      <c r="L232" s="202"/>
      <c r="M232" s="202"/>
      <c r="N232" s="202"/>
      <c r="O232" s="295">
        <v>0.16630059780218578</v>
      </c>
      <c r="P232" s="202"/>
      <c r="Q232" s="202"/>
      <c r="R232" s="202"/>
      <c r="S232" s="202"/>
      <c r="T232" s="202"/>
      <c r="U232" s="202"/>
      <c r="V232" s="202"/>
      <c r="W232" s="201">
        <v>2283</v>
      </c>
      <c r="X232" s="202"/>
      <c r="Y232" s="202"/>
      <c r="Z232" s="202"/>
      <c r="AA232" s="202"/>
      <c r="AB232" s="202"/>
      <c r="AC232" s="295">
        <v>0.1410216813885972</v>
      </c>
      <c r="AD232" s="202"/>
      <c r="AE232" s="202"/>
      <c r="AF232" s="202"/>
      <c r="AG232" s="202"/>
      <c r="AH232" s="1"/>
    </row>
    <row r="233" spans="2:34" ht="11.25" customHeight="1">
      <c r="B233" s="204" t="s">
        <v>1224</v>
      </c>
      <c r="C233" s="202"/>
      <c r="D233" s="296">
        <v>79845031.90999998</v>
      </c>
      <c r="E233" s="202"/>
      <c r="F233" s="202"/>
      <c r="G233" s="202"/>
      <c r="H233" s="202"/>
      <c r="I233" s="202"/>
      <c r="J233" s="202"/>
      <c r="K233" s="202"/>
      <c r="L233" s="202"/>
      <c r="M233" s="202"/>
      <c r="N233" s="202"/>
      <c r="O233" s="295">
        <v>0.05932881967158828</v>
      </c>
      <c r="P233" s="202"/>
      <c r="Q233" s="202"/>
      <c r="R233" s="202"/>
      <c r="S233" s="202"/>
      <c r="T233" s="202"/>
      <c r="U233" s="202"/>
      <c r="V233" s="202"/>
      <c r="W233" s="201">
        <v>704</v>
      </c>
      <c r="X233" s="202"/>
      <c r="Y233" s="202"/>
      <c r="Z233" s="202"/>
      <c r="AA233" s="202"/>
      <c r="AB233" s="202"/>
      <c r="AC233" s="295">
        <v>0.04348631787015875</v>
      </c>
      <c r="AD233" s="202"/>
      <c r="AE233" s="202"/>
      <c r="AF233" s="202"/>
      <c r="AG233" s="202"/>
      <c r="AH233" s="1"/>
    </row>
    <row r="234" spans="2:34" ht="11.25" customHeight="1">
      <c r="B234" s="204" t="s">
        <v>1225</v>
      </c>
      <c r="C234" s="202"/>
      <c r="D234" s="296">
        <v>32233716.71</v>
      </c>
      <c r="E234" s="202"/>
      <c r="F234" s="202"/>
      <c r="G234" s="202"/>
      <c r="H234" s="202"/>
      <c r="I234" s="202"/>
      <c r="J234" s="202"/>
      <c r="K234" s="202"/>
      <c r="L234" s="202"/>
      <c r="M234" s="202"/>
      <c r="N234" s="202"/>
      <c r="O234" s="295">
        <v>0.023951250569832133</v>
      </c>
      <c r="P234" s="202"/>
      <c r="Q234" s="202"/>
      <c r="R234" s="202"/>
      <c r="S234" s="202"/>
      <c r="T234" s="202"/>
      <c r="U234" s="202"/>
      <c r="V234" s="202"/>
      <c r="W234" s="201">
        <v>272</v>
      </c>
      <c r="X234" s="202"/>
      <c r="Y234" s="202"/>
      <c r="Z234" s="202"/>
      <c r="AA234" s="202"/>
      <c r="AB234" s="202"/>
      <c r="AC234" s="295">
        <v>0.016801531904379517</v>
      </c>
      <c r="AD234" s="202"/>
      <c r="AE234" s="202"/>
      <c r="AF234" s="202"/>
      <c r="AG234" s="202"/>
      <c r="AH234" s="1"/>
    </row>
    <row r="235" spans="2:34" ht="11.25" customHeight="1">
      <c r="B235" s="204" t="s">
        <v>1226</v>
      </c>
      <c r="C235" s="202"/>
      <c r="D235" s="296">
        <v>79503511.13000001</v>
      </c>
      <c r="E235" s="202"/>
      <c r="F235" s="202"/>
      <c r="G235" s="202"/>
      <c r="H235" s="202"/>
      <c r="I235" s="202"/>
      <c r="J235" s="202"/>
      <c r="K235" s="202"/>
      <c r="L235" s="202"/>
      <c r="M235" s="202"/>
      <c r="N235" s="202"/>
      <c r="O235" s="295">
        <v>0.05907505278984219</v>
      </c>
      <c r="P235" s="202"/>
      <c r="Q235" s="202"/>
      <c r="R235" s="202"/>
      <c r="S235" s="202"/>
      <c r="T235" s="202"/>
      <c r="U235" s="202"/>
      <c r="V235" s="202"/>
      <c r="W235" s="201">
        <v>497</v>
      </c>
      <c r="X235" s="202"/>
      <c r="Y235" s="202"/>
      <c r="Z235" s="202"/>
      <c r="AA235" s="202"/>
      <c r="AB235" s="202"/>
      <c r="AC235" s="295">
        <v>0.030699857928222867</v>
      </c>
      <c r="AD235" s="202"/>
      <c r="AE235" s="202"/>
      <c r="AF235" s="202"/>
      <c r="AG235" s="202"/>
      <c r="AH235" s="1"/>
    </row>
    <row r="236" spans="2:34" ht="11.25" customHeight="1">
      <c r="B236" s="303"/>
      <c r="C236" s="299"/>
      <c r="D236" s="300">
        <v>1345805164.3700004</v>
      </c>
      <c r="E236" s="299"/>
      <c r="F236" s="299"/>
      <c r="G236" s="299"/>
      <c r="H236" s="299"/>
      <c r="I236" s="299"/>
      <c r="J236" s="299"/>
      <c r="K236" s="299"/>
      <c r="L236" s="299"/>
      <c r="M236" s="299"/>
      <c r="N236" s="299"/>
      <c r="O236" s="301">
        <v>0.9999999999999998</v>
      </c>
      <c r="P236" s="299"/>
      <c r="Q236" s="299"/>
      <c r="R236" s="299"/>
      <c r="S236" s="299"/>
      <c r="T236" s="299"/>
      <c r="U236" s="299"/>
      <c r="V236" s="299"/>
      <c r="W236" s="302">
        <v>16189</v>
      </c>
      <c r="X236" s="299"/>
      <c r="Y236" s="299"/>
      <c r="Z236" s="299"/>
      <c r="AA236" s="299"/>
      <c r="AB236" s="299"/>
      <c r="AC236" s="301">
        <v>1</v>
      </c>
      <c r="AD236" s="299"/>
      <c r="AE236" s="299"/>
      <c r="AF236" s="299"/>
      <c r="AG236" s="299"/>
      <c r="AH236" s="1"/>
    </row>
    <row r="237" spans="2:34" ht="9"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2:34" ht="18.75" customHeight="1">
      <c r="B238" s="220" t="s">
        <v>1123</v>
      </c>
      <c r="C238" s="221"/>
      <c r="D238" s="221"/>
      <c r="E238" s="221"/>
      <c r="F238" s="221"/>
      <c r="G238" s="221"/>
      <c r="H238" s="221"/>
      <c r="I238" s="221"/>
      <c r="J238" s="221"/>
      <c r="K238" s="221"/>
      <c r="L238" s="221"/>
      <c r="M238" s="221"/>
      <c r="N238" s="221"/>
      <c r="O238" s="221"/>
      <c r="P238" s="221"/>
      <c r="Q238" s="221"/>
      <c r="R238" s="221"/>
      <c r="S238" s="221"/>
      <c r="T238" s="221"/>
      <c r="U238" s="221"/>
      <c r="V238" s="221"/>
      <c r="W238" s="221"/>
      <c r="X238" s="221"/>
      <c r="Y238" s="221"/>
      <c r="Z238" s="221"/>
      <c r="AA238" s="221"/>
      <c r="AB238" s="221"/>
      <c r="AC238" s="221"/>
      <c r="AD238" s="221"/>
      <c r="AE238" s="221"/>
      <c r="AF238" s="221"/>
      <c r="AG238" s="221"/>
      <c r="AH238" s="222"/>
    </row>
    <row r="239" spans="2:34" ht="8.2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2:34" ht="10.5" customHeight="1">
      <c r="B240" s="207" t="s">
        <v>1128</v>
      </c>
      <c r="C240" s="208"/>
      <c r="D240" s="207" t="s">
        <v>1125</v>
      </c>
      <c r="E240" s="208"/>
      <c r="F240" s="208"/>
      <c r="G240" s="208"/>
      <c r="H240" s="208"/>
      <c r="I240" s="208"/>
      <c r="J240" s="208"/>
      <c r="K240" s="208"/>
      <c r="L240" s="208"/>
      <c r="M240" s="208"/>
      <c r="N240" s="208"/>
      <c r="O240" s="207" t="s">
        <v>1126</v>
      </c>
      <c r="P240" s="208"/>
      <c r="Q240" s="208"/>
      <c r="R240" s="208"/>
      <c r="S240" s="208"/>
      <c r="T240" s="208"/>
      <c r="U240" s="208"/>
      <c r="V240" s="208"/>
      <c r="W240" s="207" t="s">
        <v>1127</v>
      </c>
      <c r="X240" s="208"/>
      <c r="Y240" s="208"/>
      <c r="Z240" s="208"/>
      <c r="AA240" s="208"/>
      <c r="AB240" s="208"/>
      <c r="AC240" s="207" t="s">
        <v>1126</v>
      </c>
      <c r="AD240" s="208"/>
      <c r="AE240" s="208"/>
      <c r="AF240" s="208"/>
      <c r="AG240" s="208"/>
      <c r="AH240" s="1"/>
    </row>
    <row r="241" spans="2:34" ht="10.5" customHeight="1">
      <c r="B241" s="204" t="s">
        <v>1227</v>
      </c>
      <c r="C241" s="202"/>
      <c r="D241" s="296">
        <v>4369423.6899999995</v>
      </c>
      <c r="E241" s="202"/>
      <c r="F241" s="202"/>
      <c r="G241" s="202"/>
      <c r="H241" s="202"/>
      <c r="I241" s="202"/>
      <c r="J241" s="202"/>
      <c r="K241" s="202"/>
      <c r="L241" s="202"/>
      <c r="M241" s="202"/>
      <c r="N241" s="202"/>
      <c r="O241" s="295">
        <v>0.0032466985605939616</v>
      </c>
      <c r="P241" s="202"/>
      <c r="Q241" s="202"/>
      <c r="R241" s="202"/>
      <c r="S241" s="202"/>
      <c r="T241" s="202"/>
      <c r="U241" s="202"/>
      <c r="V241" s="202"/>
      <c r="W241" s="201">
        <v>186</v>
      </c>
      <c r="X241" s="202"/>
      <c r="Y241" s="202"/>
      <c r="Z241" s="202"/>
      <c r="AA241" s="202"/>
      <c r="AB241" s="202"/>
      <c r="AC241" s="295">
        <v>0.01148928284637717</v>
      </c>
      <c r="AD241" s="202"/>
      <c r="AE241" s="202"/>
      <c r="AF241" s="202"/>
      <c r="AG241" s="202"/>
      <c r="AH241" s="1"/>
    </row>
    <row r="242" spans="2:34" ht="10.5" customHeight="1">
      <c r="B242" s="204" t="s">
        <v>1130</v>
      </c>
      <c r="C242" s="202"/>
      <c r="D242" s="296">
        <v>13211088.319999998</v>
      </c>
      <c r="E242" s="202"/>
      <c r="F242" s="202"/>
      <c r="G242" s="202"/>
      <c r="H242" s="202"/>
      <c r="I242" s="202"/>
      <c r="J242" s="202"/>
      <c r="K242" s="202"/>
      <c r="L242" s="202"/>
      <c r="M242" s="202"/>
      <c r="N242" s="202"/>
      <c r="O242" s="295">
        <v>0.00981649399910305</v>
      </c>
      <c r="P242" s="202"/>
      <c r="Q242" s="202"/>
      <c r="R242" s="202"/>
      <c r="S242" s="202"/>
      <c r="T242" s="202"/>
      <c r="U242" s="202"/>
      <c r="V242" s="202"/>
      <c r="W242" s="201">
        <v>260</v>
      </c>
      <c r="X242" s="202"/>
      <c r="Y242" s="202"/>
      <c r="Z242" s="202"/>
      <c r="AA242" s="202"/>
      <c r="AB242" s="202"/>
      <c r="AC242" s="295">
        <v>0.01606028784977454</v>
      </c>
      <c r="AD242" s="202"/>
      <c r="AE242" s="202"/>
      <c r="AF242" s="202"/>
      <c r="AG242" s="202"/>
      <c r="AH242" s="1"/>
    </row>
    <row r="243" spans="2:34" ht="10.5" customHeight="1">
      <c r="B243" s="204" t="s">
        <v>1131</v>
      </c>
      <c r="C243" s="202"/>
      <c r="D243" s="296">
        <v>15489057.790000001</v>
      </c>
      <c r="E243" s="202"/>
      <c r="F243" s="202"/>
      <c r="G243" s="202"/>
      <c r="H243" s="202"/>
      <c r="I243" s="202"/>
      <c r="J243" s="202"/>
      <c r="K243" s="202"/>
      <c r="L243" s="202"/>
      <c r="M243" s="202"/>
      <c r="N243" s="202"/>
      <c r="O243" s="295">
        <v>0.011509138321111107</v>
      </c>
      <c r="P243" s="202"/>
      <c r="Q243" s="202"/>
      <c r="R243" s="202"/>
      <c r="S243" s="202"/>
      <c r="T243" s="202"/>
      <c r="U243" s="202"/>
      <c r="V243" s="202"/>
      <c r="W243" s="201">
        <v>384</v>
      </c>
      <c r="X243" s="202"/>
      <c r="Y243" s="202"/>
      <c r="Z243" s="202"/>
      <c r="AA243" s="202"/>
      <c r="AB243" s="202"/>
      <c r="AC243" s="295">
        <v>0.023719809747359318</v>
      </c>
      <c r="AD243" s="202"/>
      <c r="AE243" s="202"/>
      <c r="AF243" s="202"/>
      <c r="AG243" s="202"/>
      <c r="AH243" s="1"/>
    </row>
    <row r="244" spans="2:34" ht="10.5" customHeight="1">
      <c r="B244" s="204" t="s">
        <v>1132</v>
      </c>
      <c r="C244" s="202"/>
      <c r="D244" s="296">
        <v>62607040.739999995</v>
      </c>
      <c r="E244" s="202"/>
      <c r="F244" s="202"/>
      <c r="G244" s="202"/>
      <c r="H244" s="202"/>
      <c r="I244" s="202"/>
      <c r="J244" s="202"/>
      <c r="K244" s="202"/>
      <c r="L244" s="202"/>
      <c r="M244" s="202"/>
      <c r="N244" s="202"/>
      <c r="O244" s="295">
        <v>0.04652013708782852</v>
      </c>
      <c r="P244" s="202"/>
      <c r="Q244" s="202"/>
      <c r="R244" s="202"/>
      <c r="S244" s="202"/>
      <c r="T244" s="202"/>
      <c r="U244" s="202"/>
      <c r="V244" s="202"/>
      <c r="W244" s="201">
        <v>1190</v>
      </c>
      <c r="X244" s="202"/>
      <c r="Y244" s="202"/>
      <c r="Z244" s="202"/>
      <c r="AA244" s="202"/>
      <c r="AB244" s="202"/>
      <c r="AC244" s="295">
        <v>0.07350670208166038</v>
      </c>
      <c r="AD244" s="202"/>
      <c r="AE244" s="202"/>
      <c r="AF244" s="202"/>
      <c r="AG244" s="202"/>
      <c r="AH244" s="1"/>
    </row>
    <row r="245" spans="2:34" ht="10.5" customHeight="1">
      <c r="B245" s="204" t="s">
        <v>1133</v>
      </c>
      <c r="C245" s="202"/>
      <c r="D245" s="296">
        <v>213677336.28000003</v>
      </c>
      <c r="E245" s="202"/>
      <c r="F245" s="202"/>
      <c r="G245" s="202"/>
      <c r="H245" s="202"/>
      <c r="I245" s="202"/>
      <c r="J245" s="202"/>
      <c r="K245" s="202"/>
      <c r="L245" s="202"/>
      <c r="M245" s="202"/>
      <c r="N245" s="202"/>
      <c r="O245" s="295">
        <v>0.15877286098840832</v>
      </c>
      <c r="P245" s="202"/>
      <c r="Q245" s="202"/>
      <c r="R245" s="202"/>
      <c r="S245" s="202"/>
      <c r="T245" s="202"/>
      <c r="U245" s="202"/>
      <c r="V245" s="202"/>
      <c r="W245" s="201">
        <v>3732</v>
      </c>
      <c r="X245" s="202"/>
      <c r="Y245" s="202"/>
      <c r="Z245" s="202"/>
      <c r="AA245" s="202"/>
      <c r="AB245" s="202"/>
      <c r="AC245" s="295">
        <v>0.23052690098214837</v>
      </c>
      <c r="AD245" s="202"/>
      <c r="AE245" s="202"/>
      <c r="AF245" s="202"/>
      <c r="AG245" s="202"/>
      <c r="AH245" s="1"/>
    </row>
    <row r="246" spans="2:34" ht="10.5" customHeight="1">
      <c r="B246" s="204" t="s">
        <v>1134</v>
      </c>
      <c r="C246" s="202"/>
      <c r="D246" s="296">
        <v>124872136.39999998</v>
      </c>
      <c r="E246" s="202"/>
      <c r="F246" s="202"/>
      <c r="G246" s="202"/>
      <c r="H246" s="202"/>
      <c r="I246" s="202"/>
      <c r="J246" s="202"/>
      <c r="K246" s="202"/>
      <c r="L246" s="202"/>
      <c r="M246" s="202"/>
      <c r="N246" s="202"/>
      <c r="O246" s="295">
        <v>0.09278619201796218</v>
      </c>
      <c r="P246" s="202"/>
      <c r="Q246" s="202"/>
      <c r="R246" s="202"/>
      <c r="S246" s="202"/>
      <c r="T246" s="202"/>
      <c r="U246" s="202"/>
      <c r="V246" s="202"/>
      <c r="W246" s="201">
        <v>1650</v>
      </c>
      <c r="X246" s="202"/>
      <c r="Y246" s="202"/>
      <c r="Z246" s="202"/>
      <c r="AA246" s="202"/>
      <c r="AB246" s="202"/>
      <c r="AC246" s="295">
        <v>0.10192105750818457</v>
      </c>
      <c r="AD246" s="202"/>
      <c r="AE246" s="202"/>
      <c r="AF246" s="202"/>
      <c r="AG246" s="202"/>
      <c r="AH246" s="1"/>
    </row>
    <row r="247" spans="2:34" ht="10.5" customHeight="1">
      <c r="B247" s="204" t="s">
        <v>1135</v>
      </c>
      <c r="C247" s="202"/>
      <c r="D247" s="296">
        <v>151971011.1900003</v>
      </c>
      <c r="E247" s="202"/>
      <c r="F247" s="202"/>
      <c r="G247" s="202"/>
      <c r="H247" s="202"/>
      <c r="I247" s="202"/>
      <c r="J247" s="202"/>
      <c r="K247" s="202"/>
      <c r="L247" s="202"/>
      <c r="M247" s="202"/>
      <c r="N247" s="202"/>
      <c r="O247" s="295">
        <v>0.11292200031134607</v>
      </c>
      <c r="P247" s="202"/>
      <c r="Q247" s="202"/>
      <c r="R247" s="202"/>
      <c r="S247" s="202"/>
      <c r="T247" s="202"/>
      <c r="U247" s="202"/>
      <c r="V247" s="202"/>
      <c r="W247" s="201">
        <v>1665</v>
      </c>
      <c r="X247" s="202"/>
      <c r="Y247" s="202"/>
      <c r="Z247" s="202"/>
      <c r="AA247" s="202"/>
      <c r="AB247" s="202"/>
      <c r="AC247" s="295">
        <v>0.10284761257644079</v>
      </c>
      <c r="AD247" s="202"/>
      <c r="AE247" s="202"/>
      <c r="AF247" s="202"/>
      <c r="AG247" s="202"/>
      <c r="AH247" s="1"/>
    </row>
    <row r="248" spans="2:34" ht="10.5" customHeight="1">
      <c r="B248" s="204" t="s">
        <v>1136</v>
      </c>
      <c r="C248" s="202"/>
      <c r="D248" s="296">
        <v>54596087.85999999</v>
      </c>
      <c r="E248" s="202"/>
      <c r="F248" s="202"/>
      <c r="G248" s="202"/>
      <c r="H248" s="202"/>
      <c r="I248" s="202"/>
      <c r="J248" s="202"/>
      <c r="K248" s="202"/>
      <c r="L248" s="202"/>
      <c r="M248" s="202"/>
      <c r="N248" s="202"/>
      <c r="O248" s="295">
        <v>0.04056760168962316</v>
      </c>
      <c r="P248" s="202"/>
      <c r="Q248" s="202"/>
      <c r="R248" s="202"/>
      <c r="S248" s="202"/>
      <c r="T248" s="202"/>
      <c r="U248" s="202"/>
      <c r="V248" s="202"/>
      <c r="W248" s="201">
        <v>641</v>
      </c>
      <c r="X248" s="202"/>
      <c r="Y248" s="202"/>
      <c r="Z248" s="202"/>
      <c r="AA248" s="202"/>
      <c r="AB248" s="202"/>
      <c r="AC248" s="295">
        <v>0.03959478658348261</v>
      </c>
      <c r="AD248" s="202"/>
      <c r="AE248" s="202"/>
      <c r="AF248" s="202"/>
      <c r="AG248" s="202"/>
      <c r="AH248" s="1"/>
    </row>
    <row r="249" spans="2:34" ht="10.5" customHeight="1">
      <c r="B249" s="204" t="s">
        <v>1137</v>
      </c>
      <c r="C249" s="202"/>
      <c r="D249" s="296">
        <v>105764289.32999986</v>
      </c>
      <c r="E249" s="202"/>
      <c r="F249" s="202"/>
      <c r="G249" s="202"/>
      <c r="H249" s="202"/>
      <c r="I249" s="202"/>
      <c r="J249" s="202"/>
      <c r="K249" s="202"/>
      <c r="L249" s="202"/>
      <c r="M249" s="202"/>
      <c r="N249" s="202"/>
      <c r="O249" s="295">
        <v>0.07858811374045392</v>
      </c>
      <c r="P249" s="202"/>
      <c r="Q249" s="202"/>
      <c r="R249" s="202"/>
      <c r="S249" s="202"/>
      <c r="T249" s="202"/>
      <c r="U249" s="202"/>
      <c r="V249" s="202"/>
      <c r="W249" s="201">
        <v>1060</v>
      </c>
      <c r="X249" s="202"/>
      <c r="Y249" s="202"/>
      <c r="Z249" s="202"/>
      <c r="AA249" s="202"/>
      <c r="AB249" s="202"/>
      <c r="AC249" s="295">
        <v>0.06547655815677311</v>
      </c>
      <c r="AD249" s="202"/>
      <c r="AE249" s="202"/>
      <c r="AF249" s="202"/>
      <c r="AG249" s="202"/>
      <c r="AH249" s="1"/>
    </row>
    <row r="250" spans="2:34" ht="10.5" customHeight="1">
      <c r="B250" s="204" t="s">
        <v>1138</v>
      </c>
      <c r="C250" s="202"/>
      <c r="D250" s="296">
        <v>238320792.60000005</v>
      </c>
      <c r="E250" s="202"/>
      <c r="F250" s="202"/>
      <c r="G250" s="202"/>
      <c r="H250" s="202"/>
      <c r="I250" s="202"/>
      <c r="J250" s="202"/>
      <c r="K250" s="202"/>
      <c r="L250" s="202"/>
      <c r="M250" s="202"/>
      <c r="N250" s="202"/>
      <c r="O250" s="295">
        <v>0.17708417154987147</v>
      </c>
      <c r="P250" s="202"/>
      <c r="Q250" s="202"/>
      <c r="R250" s="202"/>
      <c r="S250" s="202"/>
      <c r="T250" s="202"/>
      <c r="U250" s="202"/>
      <c r="V250" s="202"/>
      <c r="W250" s="201">
        <v>2175</v>
      </c>
      <c r="X250" s="202"/>
      <c r="Y250" s="202"/>
      <c r="Z250" s="202"/>
      <c r="AA250" s="202"/>
      <c r="AB250" s="202"/>
      <c r="AC250" s="295">
        <v>0.1343504848971524</v>
      </c>
      <c r="AD250" s="202"/>
      <c r="AE250" s="202"/>
      <c r="AF250" s="202"/>
      <c r="AG250" s="202"/>
      <c r="AH250" s="1"/>
    </row>
    <row r="251" spans="2:34" ht="10.5" customHeight="1">
      <c r="B251" s="204" t="s">
        <v>1139</v>
      </c>
      <c r="C251" s="202"/>
      <c r="D251" s="296">
        <v>25552091.220000003</v>
      </c>
      <c r="E251" s="202"/>
      <c r="F251" s="202"/>
      <c r="G251" s="202"/>
      <c r="H251" s="202"/>
      <c r="I251" s="202"/>
      <c r="J251" s="202"/>
      <c r="K251" s="202"/>
      <c r="L251" s="202"/>
      <c r="M251" s="202"/>
      <c r="N251" s="202"/>
      <c r="O251" s="295">
        <v>0.01898647136783836</v>
      </c>
      <c r="P251" s="202"/>
      <c r="Q251" s="202"/>
      <c r="R251" s="202"/>
      <c r="S251" s="202"/>
      <c r="T251" s="202"/>
      <c r="U251" s="202"/>
      <c r="V251" s="202"/>
      <c r="W251" s="201">
        <v>285</v>
      </c>
      <c r="X251" s="202"/>
      <c r="Y251" s="202"/>
      <c r="Z251" s="202"/>
      <c r="AA251" s="202"/>
      <c r="AB251" s="202"/>
      <c r="AC251" s="295">
        <v>0.017604546296868244</v>
      </c>
      <c r="AD251" s="202"/>
      <c r="AE251" s="202"/>
      <c r="AF251" s="202"/>
      <c r="AG251" s="202"/>
      <c r="AH251" s="1"/>
    </row>
    <row r="252" spans="2:34" ht="10.5" customHeight="1">
      <c r="B252" s="204" t="s">
        <v>1140</v>
      </c>
      <c r="C252" s="202"/>
      <c r="D252" s="296">
        <v>45224354.18000003</v>
      </c>
      <c r="E252" s="202"/>
      <c r="F252" s="202"/>
      <c r="G252" s="202"/>
      <c r="H252" s="202"/>
      <c r="I252" s="202"/>
      <c r="J252" s="202"/>
      <c r="K252" s="202"/>
      <c r="L252" s="202"/>
      <c r="M252" s="202"/>
      <c r="N252" s="202"/>
      <c r="O252" s="295">
        <v>0.03360393865123151</v>
      </c>
      <c r="P252" s="202"/>
      <c r="Q252" s="202"/>
      <c r="R252" s="202"/>
      <c r="S252" s="202"/>
      <c r="T252" s="202"/>
      <c r="U252" s="202"/>
      <c r="V252" s="202"/>
      <c r="W252" s="201">
        <v>421</v>
      </c>
      <c r="X252" s="202"/>
      <c r="Y252" s="202"/>
      <c r="Z252" s="202"/>
      <c r="AA252" s="202"/>
      <c r="AB252" s="202"/>
      <c r="AC252" s="295">
        <v>0.026005312249058003</v>
      </c>
      <c r="AD252" s="202"/>
      <c r="AE252" s="202"/>
      <c r="AF252" s="202"/>
      <c r="AG252" s="202"/>
      <c r="AH252" s="1"/>
    </row>
    <row r="253" spans="2:34" ht="10.5" customHeight="1">
      <c r="B253" s="204" t="s">
        <v>1141</v>
      </c>
      <c r="C253" s="202"/>
      <c r="D253" s="296">
        <v>271835152.67</v>
      </c>
      <c r="E253" s="202"/>
      <c r="F253" s="202"/>
      <c r="G253" s="202"/>
      <c r="H253" s="202"/>
      <c r="I253" s="202"/>
      <c r="J253" s="202"/>
      <c r="K253" s="202"/>
      <c r="L253" s="202"/>
      <c r="M253" s="202"/>
      <c r="N253" s="202"/>
      <c r="O253" s="295">
        <v>0.2019870036665016</v>
      </c>
      <c r="P253" s="202"/>
      <c r="Q253" s="202"/>
      <c r="R253" s="202"/>
      <c r="S253" s="202"/>
      <c r="T253" s="202"/>
      <c r="U253" s="202"/>
      <c r="V253" s="202"/>
      <c r="W253" s="201">
        <v>2373</v>
      </c>
      <c r="X253" s="202"/>
      <c r="Y253" s="202"/>
      <c r="Z253" s="202"/>
      <c r="AA253" s="202"/>
      <c r="AB253" s="202"/>
      <c r="AC253" s="295">
        <v>0.14658101179813454</v>
      </c>
      <c r="AD253" s="202"/>
      <c r="AE253" s="202"/>
      <c r="AF253" s="202"/>
      <c r="AG253" s="202"/>
      <c r="AH253" s="1"/>
    </row>
    <row r="254" spans="2:34" ht="10.5" customHeight="1">
      <c r="B254" s="204" t="s">
        <v>1142</v>
      </c>
      <c r="C254" s="202"/>
      <c r="D254" s="296">
        <v>10364140.509999998</v>
      </c>
      <c r="E254" s="202"/>
      <c r="F254" s="202"/>
      <c r="G254" s="202"/>
      <c r="H254" s="202"/>
      <c r="I254" s="202"/>
      <c r="J254" s="202"/>
      <c r="K254" s="202"/>
      <c r="L254" s="202"/>
      <c r="M254" s="202"/>
      <c r="N254" s="202"/>
      <c r="O254" s="295">
        <v>0.007701070544525419</v>
      </c>
      <c r="P254" s="202"/>
      <c r="Q254" s="202"/>
      <c r="R254" s="202"/>
      <c r="S254" s="202"/>
      <c r="T254" s="202"/>
      <c r="U254" s="202"/>
      <c r="V254" s="202"/>
      <c r="W254" s="201">
        <v>100</v>
      </c>
      <c r="X254" s="202"/>
      <c r="Y254" s="202"/>
      <c r="Z254" s="202"/>
      <c r="AA254" s="202"/>
      <c r="AB254" s="202"/>
      <c r="AC254" s="295">
        <v>0.006177033788374822</v>
      </c>
      <c r="AD254" s="202"/>
      <c r="AE254" s="202"/>
      <c r="AF254" s="202"/>
      <c r="AG254" s="202"/>
      <c r="AH254" s="1"/>
    </row>
    <row r="255" spans="2:34" ht="10.5" customHeight="1">
      <c r="B255" s="204" t="s">
        <v>1145</v>
      </c>
      <c r="C255" s="202"/>
      <c r="D255" s="296">
        <v>2085656.4899999998</v>
      </c>
      <c r="E255" s="202"/>
      <c r="F255" s="202"/>
      <c r="G255" s="202"/>
      <c r="H255" s="202"/>
      <c r="I255" s="202"/>
      <c r="J255" s="202"/>
      <c r="K255" s="202"/>
      <c r="L255" s="202"/>
      <c r="M255" s="202"/>
      <c r="N255" s="202"/>
      <c r="O255" s="295">
        <v>0.001549746237581381</v>
      </c>
      <c r="P255" s="202"/>
      <c r="Q255" s="202"/>
      <c r="R255" s="202"/>
      <c r="S255" s="202"/>
      <c r="T255" s="202"/>
      <c r="U255" s="202"/>
      <c r="V255" s="202"/>
      <c r="W255" s="201">
        <v>18</v>
      </c>
      <c r="X255" s="202"/>
      <c r="Y255" s="202"/>
      <c r="Z255" s="202"/>
      <c r="AA255" s="202"/>
      <c r="AB255" s="202"/>
      <c r="AC255" s="295">
        <v>0.001111866081907468</v>
      </c>
      <c r="AD255" s="202"/>
      <c r="AE255" s="202"/>
      <c r="AF255" s="202"/>
      <c r="AG255" s="202"/>
      <c r="AH255" s="1"/>
    </row>
    <row r="256" spans="2:34" ht="10.5" customHeight="1">
      <c r="B256" s="204" t="s">
        <v>1146</v>
      </c>
      <c r="C256" s="202"/>
      <c r="D256" s="296">
        <v>5865505.100000002</v>
      </c>
      <c r="E256" s="202"/>
      <c r="F256" s="202"/>
      <c r="G256" s="202"/>
      <c r="H256" s="202"/>
      <c r="I256" s="202"/>
      <c r="J256" s="202"/>
      <c r="K256" s="202"/>
      <c r="L256" s="202"/>
      <c r="M256" s="202"/>
      <c r="N256" s="202"/>
      <c r="O256" s="295">
        <v>0.004358361266020085</v>
      </c>
      <c r="P256" s="202"/>
      <c r="Q256" s="202"/>
      <c r="R256" s="202"/>
      <c r="S256" s="202"/>
      <c r="T256" s="202"/>
      <c r="U256" s="202"/>
      <c r="V256" s="202"/>
      <c r="W256" s="201">
        <v>49</v>
      </c>
      <c r="X256" s="202"/>
      <c r="Y256" s="202"/>
      <c r="Z256" s="202"/>
      <c r="AA256" s="202"/>
      <c r="AB256" s="202"/>
      <c r="AC256" s="295">
        <v>0.003026746556303663</v>
      </c>
      <c r="AD256" s="202"/>
      <c r="AE256" s="202"/>
      <c r="AF256" s="202"/>
      <c r="AG256" s="202"/>
      <c r="AH256" s="1"/>
    </row>
    <row r="257" spans="2:34" ht="9.75" customHeight="1">
      <c r="B257" s="303"/>
      <c r="C257" s="299"/>
      <c r="D257" s="300">
        <v>1345805164.3700001</v>
      </c>
      <c r="E257" s="299"/>
      <c r="F257" s="299"/>
      <c r="G257" s="299"/>
      <c r="H257" s="299"/>
      <c r="I257" s="299"/>
      <c r="J257" s="299"/>
      <c r="K257" s="299"/>
      <c r="L257" s="299"/>
      <c r="M257" s="299"/>
      <c r="N257" s="299"/>
      <c r="O257" s="301">
        <v>1.000000000000002</v>
      </c>
      <c r="P257" s="299"/>
      <c r="Q257" s="299"/>
      <c r="R257" s="299"/>
      <c r="S257" s="299"/>
      <c r="T257" s="299"/>
      <c r="U257" s="299"/>
      <c r="V257" s="299"/>
      <c r="W257" s="302">
        <v>16189</v>
      </c>
      <c r="X257" s="299"/>
      <c r="Y257" s="299"/>
      <c r="Z257" s="299"/>
      <c r="AA257" s="299"/>
      <c r="AB257" s="299"/>
      <c r="AC257" s="301">
        <v>1</v>
      </c>
      <c r="AD257" s="299"/>
      <c r="AE257" s="299"/>
      <c r="AF257" s="299"/>
      <c r="AG257" s="299"/>
      <c r="AH257" s="1"/>
    </row>
    <row r="258" spans="2:34" ht="9"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2:34" ht="18.75" customHeight="1">
      <c r="B259" s="220" t="s">
        <v>1124</v>
      </c>
      <c r="C259" s="221"/>
      <c r="D259" s="221"/>
      <c r="E259" s="221"/>
      <c r="F259" s="221"/>
      <c r="G259" s="221"/>
      <c r="H259" s="221"/>
      <c r="I259" s="221"/>
      <c r="J259" s="221"/>
      <c r="K259" s="221"/>
      <c r="L259" s="221"/>
      <c r="M259" s="221"/>
      <c r="N259" s="221"/>
      <c r="O259" s="221"/>
      <c r="P259" s="221"/>
      <c r="Q259" s="221"/>
      <c r="R259" s="221"/>
      <c r="S259" s="221"/>
      <c r="T259" s="221"/>
      <c r="U259" s="221"/>
      <c r="V259" s="221"/>
      <c r="W259" s="221"/>
      <c r="X259" s="221"/>
      <c r="Y259" s="221"/>
      <c r="Z259" s="221"/>
      <c r="AA259" s="221"/>
      <c r="AB259" s="221"/>
      <c r="AC259" s="221"/>
      <c r="AD259" s="221"/>
      <c r="AE259" s="221"/>
      <c r="AF259" s="221"/>
      <c r="AG259" s="221"/>
      <c r="AH259" s="222"/>
    </row>
    <row r="260" spans="2:34" ht="8.25"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2:34" ht="12" customHeight="1">
      <c r="B261" s="207" t="s">
        <v>1128</v>
      </c>
      <c r="C261" s="208"/>
      <c r="D261" s="207" t="s">
        <v>1125</v>
      </c>
      <c r="E261" s="208"/>
      <c r="F261" s="208"/>
      <c r="G261" s="208"/>
      <c r="H261" s="208"/>
      <c r="I261" s="208"/>
      <c r="J261" s="208"/>
      <c r="K261" s="208"/>
      <c r="L261" s="208"/>
      <c r="M261" s="208"/>
      <c r="N261" s="208"/>
      <c r="O261" s="207" t="s">
        <v>1126</v>
      </c>
      <c r="P261" s="208"/>
      <c r="Q261" s="208"/>
      <c r="R261" s="208"/>
      <c r="S261" s="208"/>
      <c r="T261" s="208"/>
      <c r="U261" s="208"/>
      <c r="V261" s="208"/>
      <c r="W261" s="207" t="s">
        <v>1127</v>
      </c>
      <c r="X261" s="208"/>
      <c r="Y261" s="208"/>
      <c r="Z261" s="208"/>
      <c r="AA261" s="208"/>
      <c r="AB261" s="208"/>
      <c r="AC261" s="208"/>
      <c r="AD261" s="207" t="s">
        <v>1126</v>
      </c>
      <c r="AE261" s="208"/>
      <c r="AF261" s="208"/>
      <c r="AG261" s="208"/>
      <c r="AH261" s="1"/>
    </row>
    <row r="262" spans="2:34" ht="12" customHeight="1">
      <c r="B262" s="204" t="s">
        <v>1195</v>
      </c>
      <c r="C262" s="202"/>
      <c r="D262" s="296">
        <v>1264118287.9899971</v>
      </c>
      <c r="E262" s="202"/>
      <c r="F262" s="202"/>
      <c r="G262" s="202"/>
      <c r="H262" s="202"/>
      <c r="I262" s="202"/>
      <c r="J262" s="202"/>
      <c r="K262" s="202"/>
      <c r="L262" s="202"/>
      <c r="M262" s="202"/>
      <c r="N262" s="202"/>
      <c r="O262" s="295">
        <v>0.9393025985167477</v>
      </c>
      <c r="P262" s="202"/>
      <c r="Q262" s="202"/>
      <c r="R262" s="202"/>
      <c r="S262" s="202"/>
      <c r="T262" s="202"/>
      <c r="U262" s="202"/>
      <c r="V262" s="202"/>
      <c r="W262" s="201">
        <v>15155</v>
      </c>
      <c r="X262" s="202"/>
      <c r="Y262" s="202"/>
      <c r="Z262" s="202"/>
      <c r="AA262" s="202"/>
      <c r="AB262" s="202"/>
      <c r="AC262" s="202"/>
      <c r="AD262" s="295">
        <v>0.9361294706282043</v>
      </c>
      <c r="AE262" s="202"/>
      <c r="AF262" s="202"/>
      <c r="AG262" s="202"/>
      <c r="AH262" s="1"/>
    </row>
    <row r="263" spans="2:34" ht="12" customHeight="1">
      <c r="B263" s="204" t="s">
        <v>1227</v>
      </c>
      <c r="C263" s="202"/>
      <c r="D263" s="296">
        <v>32375519.019999992</v>
      </c>
      <c r="E263" s="202"/>
      <c r="F263" s="202"/>
      <c r="G263" s="202"/>
      <c r="H263" s="202"/>
      <c r="I263" s="202"/>
      <c r="J263" s="202"/>
      <c r="K263" s="202"/>
      <c r="L263" s="202"/>
      <c r="M263" s="202"/>
      <c r="N263" s="202"/>
      <c r="O263" s="295">
        <v>0.02405661672070914</v>
      </c>
      <c r="P263" s="202"/>
      <c r="Q263" s="202"/>
      <c r="R263" s="202"/>
      <c r="S263" s="202"/>
      <c r="T263" s="202"/>
      <c r="U263" s="202"/>
      <c r="V263" s="202"/>
      <c r="W263" s="201">
        <v>535</v>
      </c>
      <c r="X263" s="202"/>
      <c r="Y263" s="202"/>
      <c r="Z263" s="202"/>
      <c r="AA263" s="202"/>
      <c r="AB263" s="202"/>
      <c r="AC263" s="202"/>
      <c r="AD263" s="295">
        <v>0.0330471307678053</v>
      </c>
      <c r="AE263" s="202"/>
      <c r="AF263" s="202"/>
      <c r="AG263" s="202"/>
      <c r="AH263" s="1"/>
    </row>
    <row r="264" spans="2:34" ht="12" customHeight="1">
      <c r="B264" s="204" t="s">
        <v>1130</v>
      </c>
      <c r="C264" s="202"/>
      <c r="D264" s="296">
        <v>35000391.16</v>
      </c>
      <c r="E264" s="202"/>
      <c r="F264" s="202"/>
      <c r="G264" s="202"/>
      <c r="H264" s="202"/>
      <c r="I264" s="202"/>
      <c r="J264" s="202"/>
      <c r="K264" s="202"/>
      <c r="L264" s="202"/>
      <c r="M264" s="202"/>
      <c r="N264" s="202"/>
      <c r="O264" s="295">
        <v>0.026007026935718807</v>
      </c>
      <c r="P264" s="202"/>
      <c r="Q264" s="202"/>
      <c r="R264" s="202"/>
      <c r="S264" s="202"/>
      <c r="T264" s="202"/>
      <c r="U264" s="202"/>
      <c r="V264" s="202"/>
      <c r="W264" s="201">
        <v>340</v>
      </c>
      <c r="X264" s="202"/>
      <c r="Y264" s="202"/>
      <c r="Z264" s="202"/>
      <c r="AA264" s="202"/>
      <c r="AB264" s="202"/>
      <c r="AC264" s="202"/>
      <c r="AD264" s="295">
        <v>0.021001914880474395</v>
      </c>
      <c r="AE264" s="202"/>
      <c r="AF264" s="202"/>
      <c r="AG264" s="202"/>
      <c r="AH264" s="1"/>
    </row>
    <row r="265" spans="2:34" ht="12" customHeight="1">
      <c r="B265" s="204" t="s">
        <v>1131</v>
      </c>
      <c r="C265" s="202"/>
      <c r="D265" s="296">
        <v>1597750.96</v>
      </c>
      <c r="E265" s="202"/>
      <c r="F265" s="202"/>
      <c r="G265" s="202"/>
      <c r="H265" s="202"/>
      <c r="I265" s="202"/>
      <c r="J265" s="202"/>
      <c r="K265" s="202"/>
      <c r="L265" s="202"/>
      <c r="M265" s="202"/>
      <c r="N265" s="202"/>
      <c r="O265" s="295">
        <v>0.0011872082247120401</v>
      </c>
      <c r="P265" s="202"/>
      <c r="Q265" s="202"/>
      <c r="R265" s="202"/>
      <c r="S265" s="202"/>
      <c r="T265" s="202"/>
      <c r="U265" s="202"/>
      <c r="V265" s="202"/>
      <c r="W265" s="201">
        <v>24</v>
      </c>
      <c r="X265" s="202"/>
      <c r="Y265" s="202"/>
      <c r="Z265" s="202"/>
      <c r="AA265" s="202"/>
      <c r="AB265" s="202"/>
      <c r="AC265" s="202"/>
      <c r="AD265" s="295">
        <v>0.0014824881092099574</v>
      </c>
      <c r="AE265" s="202"/>
      <c r="AF265" s="202"/>
      <c r="AG265" s="202"/>
      <c r="AH265" s="1"/>
    </row>
    <row r="266" spans="2:34" ht="12" customHeight="1">
      <c r="B266" s="204" t="s">
        <v>1132</v>
      </c>
      <c r="C266" s="202"/>
      <c r="D266" s="296">
        <v>6083867.629999999</v>
      </c>
      <c r="E266" s="202"/>
      <c r="F266" s="202"/>
      <c r="G266" s="202"/>
      <c r="H266" s="202"/>
      <c r="I266" s="202"/>
      <c r="J266" s="202"/>
      <c r="K266" s="202"/>
      <c r="L266" s="202"/>
      <c r="M266" s="202"/>
      <c r="N266" s="202"/>
      <c r="O266" s="295">
        <v>0.004520615458366144</v>
      </c>
      <c r="P266" s="202"/>
      <c r="Q266" s="202"/>
      <c r="R266" s="202"/>
      <c r="S266" s="202"/>
      <c r="T266" s="202"/>
      <c r="U266" s="202"/>
      <c r="V266" s="202"/>
      <c r="W266" s="201">
        <v>77</v>
      </c>
      <c r="X266" s="202"/>
      <c r="Y266" s="202"/>
      <c r="Z266" s="202"/>
      <c r="AA266" s="202"/>
      <c r="AB266" s="202"/>
      <c r="AC266" s="202"/>
      <c r="AD266" s="295">
        <v>0.004756316017048613</v>
      </c>
      <c r="AE266" s="202"/>
      <c r="AF266" s="202"/>
      <c r="AG266" s="202"/>
      <c r="AH266" s="1"/>
    </row>
    <row r="267" spans="2:34" ht="12" customHeight="1">
      <c r="B267" s="204" t="s">
        <v>1133</v>
      </c>
      <c r="C267" s="202"/>
      <c r="D267" s="296">
        <v>6629347.610000002</v>
      </c>
      <c r="E267" s="202"/>
      <c r="F267" s="202"/>
      <c r="G267" s="202"/>
      <c r="H267" s="202"/>
      <c r="I267" s="202"/>
      <c r="J267" s="202"/>
      <c r="K267" s="202"/>
      <c r="L267" s="202"/>
      <c r="M267" s="202"/>
      <c r="N267" s="202"/>
      <c r="O267" s="295">
        <v>0.0049259341437461</v>
      </c>
      <c r="P267" s="202"/>
      <c r="Q267" s="202"/>
      <c r="R267" s="202"/>
      <c r="S267" s="202"/>
      <c r="T267" s="202"/>
      <c r="U267" s="202"/>
      <c r="V267" s="202"/>
      <c r="W267" s="201">
        <v>58</v>
      </c>
      <c r="X267" s="202"/>
      <c r="Y267" s="202"/>
      <c r="Z267" s="202"/>
      <c r="AA267" s="202"/>
      <c r="AB267" s="202"/>
      <c r="AC267" s="202"/>
      <c r="AD267" s="295">
        <v>0.003582679597257397</v>
      </c>
      <c r="AE267" s="202"/>
      <c r="AF267" s="202"/>
      <c r="AG267" s="202"/>
      <c r="AH267" s="1"/>
    </row>
    <row r="268" spans="2:33" ht="9.75" customHeight="1">
      <c r="B268" s="303"/>
      <c r="C268" s="299"/>
      <c r="D268" s="300">
        <v>1345805164.3699973</v>
      </c>
      <c r="E268" s="299"/>
      <c r="F268" s="299"/>
      <c r="G268" s="299"/>
      <c r="H268" s="299"/>
      <c r="I268" s="299"/>
      <c r="J268" s="299"/>
      <c r="K268" s="299"/>
      <c r="L268" s="299"/>
      <c r="M268" s="299"/>
      <c r="N268" s="299"/>
      <c r="O268" s="301">
        <v>1.000000000000004</v>
      </c>
      <c r="P268" s="299"/>
      <c r="Q268" s="299"/>
      <c r="R268" s="299"/>
      <c r="S268" s="299"/>
      <c r="T268" s="299"/>
      <c r="U268" s="299"/>
      <c r="V268" s="299"/>
      <c r="W268" s="302">
        <v>16189</v>
      </c>
      <c r="X268" s="299"/>
      <c r="Y268" s="299"/>
      <c r="Z268" s="299"/>
      <c r="AA268" s="299"/>
      <c r="AB268" s="299"/>
      <c r="AC268" s="299"/>
      <c r="AD268" s="301">
        <v>1</v>
      </c>
      <c r="AE268" s="299"/>
      <c r="AF268" s="299"/>
      <c r="AG268" s="299"/>
    </row>
  </sheetData>
  <sheetProtection/>
  <mergeCells count="1079">
    <mergeCell ref="B267:C267"/>
    <mergeCell ref="D267:N267"/>
    <mergeCell ref="O267:V267"/>
    <mergeCell ref="W267:AC267"/>
    <mergeCell ref="AD267:AG267"/>
    <mergeCell ref="B268:C268"/>
    <mergeCell ref="D268:N268"/>
    <mergeCell ref="O268:V268"/>
    <mergeCell ref="W268:AC268"/>
    <mergeCell ref="AD268:AG268"/>
    <mergeCell ref="B265:C265"/>
    <mergeCell ref="D265:N265"/>
    <mergeCell ref="O265:V265"/>
    <mergeCell ref="W265:AC265"/>
    <mergeCell ref="AD265:AG265"/>
    <mergeCell ref="B266:C266"/>
    <mergeCell ref="D266:N266"/>
    <mergeCell ref="O266:V266"/>
    <mergeCell ref="W266:AC266"/>
    <mergeCell ref="AD266:AG266"/>
    <mergeCell ref="B263:C263"/>
    <mergeCell ref="D263:N263"/>
    <mergeCell ref="O263:V263"/>
    <mergeCell ref="W263:AC263"/>
    <mergeCell ref="AD263:AG263"/>
    <mergeCell ref="B264:C264"/>
    <mergeCell ref="D264:N264"/>
    <mergeCell ref="O264:V264"/>
    <mergeCell ref="W264:AC264"/>
    <mergeCell ref="AD264:AG264"/>
    <mergeCell ref="B261:C261"/>
    <mergeCell ref="D261:N261"/>
    <mergeCell ref="O261:V261"/>
    <mergeCell ref="W261:AC261"/>
    <mergeCell ref="AD261:AG261"/>
    <mergeCell ref="B262:C262"/>
    <mergeCell ref="D262:N262"/>
    <mergeCell ref="O262:V262"/>
    <mergeCell ref="W262:AC262"/>
    <mergeCell ref="AD262:AG262"/>
    <mergeCell ref="B256:C256"/>
    <mergeCell ref="D256:N256"/>
    <mergeCell ref="O256:V256"/>
    <mergeCell ref="W256:AB256"/>
    <mergeCell ref="AC256:AG256"/>
    <mergeCell ref="B257:C257"/>
    <mergeCell ref="D257:N257"/>
    <mergeCell ref="O257:V257"/>
    <mergeCell ref="W257:AB257"/>
    <mergeCell ref="AC257:AG257"/>
    <mergeCell ref="B254:C254"/>
    <mergeCell ref="D254:N254"/>
    <mergeCell ref="O254:V254"/>
    <mergeCell ref="W254:AB254"/>
    <mergeCell ref="AC254:AG254"/>
    <mergeCell ref="B255:C255"/>
    <mergeCell ref="D255:N255"/>
    <mergeCell ref="O255:V255"/>
    <mergeCell ref="W255:AB255"/>
    <mergeCell ref="AC255:AG255"/>
    <mergeCell ref="B252:C252"/>
    <mergeCell ref="D252:N252"/>
    <mergeCell ref="O252:V252"/>
    <mergeCell ref="W252:AB252"/>
    <mergeCell ref="AC252:AG252"/>
    <mergeCell ref="B253:C253"/>
    <mergeCell ref="D253:N253"/>
    <mergeCell ref="O253:V253"/>
    <mergeCell ref="W253:AB253"/>
    <mergeCell ref="AC253:AG253"/>
    <mergeCell ref="B250:C250"/>
    <mergeCell ref="D250:N250"/>
    <mergeCell ref="O250:V250"/>
    <mergeCell ref="W250:AB250"/>
    <mergeCell ref="AC250:AG250"/>
    <mergeCell ref="B251:C251"/>
    <mergeCell ref="D251:N251"/>
    <mergeCell ref="O251:V251"/>
    <mergeCell ref="W251:AB251"/>
    <mergeCell ref="AC251:AG251"/>
    <mergeCell ref="B248:C248"/>
    <mergeCell ref="D248:N248"/>
    <mergeCell ref="O248:V248"/>
    <mergeCell ref="W248:AB248"/>
    <mergeCell ref="AC248:AG248"/>
    <mergeCell ref="B249:C249"/>
    <mergeCell ref="D249:N249"/>
    <mergeCell ref="O249:V249"/>
    <mergeCell ref="W249:AB249"/>
    <mergeCell ref="AC249:AG249"/>
    <mergeCell ref="B246:C246"/>
    <mergeCell ref="D246:N246"/>
    <mergeCell ref="O246:V246"/>
    <mergeCell ref="W246:AB246"/>
    <mergeCell ref="AC246:AG246"/>
    <mergeCell ref="B247:C247"/>
    <mergeCell ref="D247:N247"/>
    <mergeCell ref="O247:V247"/>
    <mergeCell ref="W247:AB247"/>
    <mergeCell ref="AC247:AG247"/>
    <mergeCell ref="B244:C244"/>
    <mergeCell ref="D244:N244"/>
    <mergeCell ref="O244:V244"/>
    <mergeCell ref="W244:AB244"/>
    <mergeCell ref="AC244:AG244"/>
    <mergeCell ref="B245:C245"/>
    <mergeCell ref="D245:N245"/>
    <mergeCell ref="O245:V245"/>
    <mergeCell ref="W245:AB245"/>
    <mergeCell ref="AC245:AG245"/>
    <mergeCell ref="B242:C242"/>
    <mergeCell ref="D242:N242"/>
    <mergeCell ref="O242:V242"/>
    <mergeCell ref="W242:AB242"/>
    <mergeCell ref="AC242:AG242"/>
    <mergeCell ref="B243:C243"/>
    <mergeCell ref="D243:N243"/>
    <mergeCell ref="O243:V243"/>
    <mergeCell ref="W243:AB243"/>
    <mergeCell ref="AC243:AG243"/>
    <mergeCell ref="B240:C240"/>
    <mergeCell ref="D240:N240"/>
    <mergeCell ref="O240:V240"/>
    <mergeCell ref="W240:AB240"/>
    <mergeCell ref="AC240:AG240"/>
    <mergeCell ref="B241:C241"/>
    <mergeCell ref="D241:N241"/>
    <mergeCell ref="O241:V241"/>
    <mergeCell ref="W241:AB241"/>
    <mergeCell ref="AC241:AG241"/>
    <mergeCell ref="B235:C235"/>
    <mergeCell ref="D235:N235"/>
    <mergeCell ref="O235:V235"/>
    <mergeCell ref="W235:AB235"/>
    <mergeCell ref="AC235:AG235"/>
    <mergeCell ref="B236:C236"/>
    <mergeCell ref="D236:N236"/>
    <mergeCell ref="O236:V236"/>
    <mergeCell ref="W236:AB236"/>
    <mergeCell ref="AC236:AG236"/>
    <mergeCell ref="B233:C233"/>
    <mergeCell ref="D233:N233"/>
    <mergeCell ref="O233:V233"/>
    <mergeCell ref="W233:AB233"/>
    <mergeCell ref="AC233:AG233"/>
    <mergeCell ref="B234:C234"/>
    <mergeCell ref="D234:N234"/>
    <mergeCell ref="O234:V234"/>
    <mergeCell ref="W234:AB234"/>
    <mergeCell ref="AC234:AG234"/>
    <mergeCell ref="B231:C231"/>
    <mergeCell ref="D231:N231"/>
    <mergeCell ref="O231:V231"/>
    <mergeCell ref="W231:AB231"/>
    <mergeCell ref="AC231:AG231"/>
    <mergeCell ref="B232:C232"/>
    <mergeCell ref="D232:N232"/>
    <mergeCell ref="O232:V232"/>
    <mergeCell ref="W232:AB232"/>
    <mergeCell ref="AC232:AG232"/>
    <mergeCell ref="B229:C229"/>
    <mergeCell ref="D229:N229"/>
    <mergeCell ref="O229:V229"/>
    <mergeCell ref="W229:AB229"/>
    <mergeCell ref="AC229:AG229"/>
    <mergeCell ref="B230:C230"/>
    <mergeCell ref="D230:N230"/>
    <mergeCell ref="O230:V230"/>
    <mergeCell ref="W230:AB230"/>
    <mergeCell ref="AC230:AG230"/>
    <mergeCell ref="B227:C227"/>
    <mergeCell ref="D227:N227"/>
    <mergeCell ref="O227:V227"/>
    <mergeCell ref="W227:AB227"/>
    <mergeCell ref="AC227:AG227"/>
    <mergeCell ref="B228:C228"/>
    <mergeCell ref="D228:N228"/>
    <mergeCell ref="O228:V228"/>
    <mergeCell ref="W228:AB228"/>
    <mergeCell ref="AC228:AG228"/>
    <mergeCell ref="B225:C225"/>
    <mergeCell ref="D225:N225"/>
    <mergeCell ref="O225:V225"/>
    <mergeCell ref="W225:AB225"/>
    <mergeCell ref="AC225:AG225"/>
    <mergeCell ref="B226:C226"/>
    <mergeCell ref="D226:N226"/>
    <mergeCell ref="O226:V226"/>
    <mergeCell ref="W226:AB226"/>
    <mergeCell ref="AC226:AG226"/>
    <mergeCell ref="B223:C223"/>
    <mergeCell ref="D223:N223"/>
    <mergeCell ref="O223:V223"/>
    <mergeCell ref="W223:AB223"/>
    <mergeCell ref="AC223:AG223"/>
    <mergeCell ref="B224:C224"/>
    <mergeCell ref="D224:N224"/>
    <mergeCell ref="O224:V224"/>
    <mergeCell ref="W224:AB224"/>
    <mergeCell ref="AC224:AG224"/>
    <mergeCell ref="B221:C221"/>
    <mergeCell ref="D221:N221"/>
    <mergeCell ref="O221:V221"/>
    <mergeCell ref="W221:AB221"/>
    <mergeCell ref="AC221:AG221"/>
    <mergeCell ref="B222:C222"/>
    <mergeCell ref="D222:N222"/>
    <mergeCell ref="O222:V222"/>
    <mergeCell ref="W222:AB222"/>
    <mergeCell ref="AC222:AG222"/>
    <mergeCell ref="C216:M216"/>
    <mergeCell ref="N216:U216"/>
    <mergeCell ref="V216:AB216"/>
    <mergeCell ref="AC216:AG216"/>
    <mergeCell ref="C217:M217"/>
    <mergeCell ref="N217:U217"/>
    <mergeCell ref="V217:AB217"/>
    <mergeCell ref="AC217:AG217"/>
    <mergeCell ref="C214:M214"/>
    <mergeCell ref="N214:U214"/>
    <mergeCell ref="V214:AB214"/>
    <mergeCell ref="AC214:AG214"/>
    <mergeCell ref="C215:M215"/>
    <mergeCell ref="N215:U215"/>
    <mergeCell ref="V215:AB215"/>
    <mergeCell ref="AC215:AG215"/>
    <mergeCell ref="C212:M212"/>
    <mergeCell ref="N212:U212"/>
    <mergeCell ref="V212:AB212"/>
    <mergeCell ref="AC212:AG212"/>
    <mergeCell ref="C213:M213"/>
    <mergeCell ref="N213:U213"/>
    <mergeCell ref="V213:AB213"/>
    <mergeCell ref="AC213:AG213"/>
    <mergeCell ref="C210:M210"/>
    <mergeCell ref="N210:U210"/>
    <mergeCell ref="V210:AB210"/>
    <mergeCell ref="AC210:AG210"/>
    <mergeCell ref="C211:M211"/>
    <mergeCell ref="N211:U211"/>
    <mergeCell ref="V211:AB211"/>
    <mergeCell ref="AC211:AG211"/>
    <mergeCell ref="C208:M208"/>
    <mergeCell ref="N208:U208"/>
    <mergeCell ref="V208:AB208"/>
    <mergeCell ref="AC208:AG208"/>
    <mergeCell ref="C209:M209"/>
    <mergeCell ref="N209:U209"/>
    <mergeCell ref="V209:AB209"/>
    <mergeCell ref="AC209:AG209"/>
    <mergeCell ref="C206:M206"/>
    <mergeCell ref="N206:U206"/>
    <mergeCell ref="V206:AB206"/>
    <mergeCell ref="AC206:AG206"/>
    <mergeCell ref="C207:M207"/>
    <mergeCell ref="N207:U207"/>
    <mergeCell ref="V207:AB207"/>
    <mergeCell ref="AC207:AG207"/>
    <mergeCell ref="C204:M204"/>
    <mergeCell ref="N204:U204"/>
    <mergeCell ref="V204:AB204"/>
    <mergeCell ref="AC204:AG204"/>
    <mergeCell ref="C205:M205"/>
    <mergeCell ref="N205:U205"/>
    <mergeCell ref="V205:AB205"/>
    <mergeCell ref="AC205:AG205"/>
    <mergeCell ref="C202:M202"/>
    <mergeCell ref="N202:U202"/>
    <mergeCell ref="V202:AB202"/>
    <mergeCell ref="AC202:AG202"/>
    <mergeCell ref="C203:M203"/>
    <mergeCell ref="N203:U203"/>
    <mergeCell ref="V203:AB203"/>
    <mergeCell ref="AC203:AG203"/>
    <mergeCell ref="B197:C197"/>
    <mergeCell ref="D197:N197"/>
    <mergeCell ref="O197:V197"/>
    <mergeCell ref="W197:AC197"/>
    <mergeCell ref="AD197:AG197"/>
    <mergeCell ref="B198:C198"/>
    <mergeCell ref="D198:N198"/>
    <mergeCell ref="O198:V198"/>
    <mergeCell ref="W198:AC198"/>
    <mergeCell ref="AD198:AG198"/>
    <mergeCell ref="B195:C195"/>
    <mergeCell ref="D195:N195"/>
    <mergeCell ref="O195:V195"/>
    <mergeCell ref="W195:AC195"/>
    <mergeCell ref="AD195:AG195"/>
    <mergeCell ref="B196:C196"/>
    <mergeCell ref="D196:N196"/>
    <mergeCell ref="O196:V196"/>
    <mergeCell ref="W196:AC196"/>
    <mergeCell ref="AD196:AG196"/>
    <mergeCell ref="B190:D190"/>
    <mergeCell ref="E190:O190"/>
    <mergeCell ref="P190:W190"/>
    <mergeCell ref="X190:AD190"/>
    <mergeCell ref="AE190:AG190"/>
    <mergeCell ref="B194:C194"/>
    <mergeCell ref="D194:N194"/>
    <mergeCell ref="O194:V194"/>
    <mergeCell ref="W194:AC194"/>
    <mergeCell ref="AD194:AG194"/>
    <mergeCell ref="B188:D188"/>
    <mergeCell ref="E188:O188"/>
    <mergeCell ref="P188:W188"/>
    <mergeCell ref="X188:AD188"/>
    <mergeCell ref="AE188:AG188"/>
    <mergeCell ref="B189:D189"/>
    <mergeCell ref="E189:O189"/>
    <mergeCell ref="P189:W189"/>
    <mergeCell ref="X189:AD189"/>
    <mergeCell ref="AE189:AG189"/>
    <mergeCell ref="B183:E183"/>
    <mergeCell ref="F183:P183"/>
    <mergeCell ref="Q183:X183"/>
    <mergeCell ref="Y183:AD183"/>
    <mergeCell ref="AE183:AG183"/>
    <mergeCell ref="B184:E184"/>
    <mergeCell ref="F184:P184"/>
    <mergeCell ref="Q184:X184"/>
    <mergeCell ref="Y184:AD184"/>
    <mergeCell ref="AE184:AG184"/>
    <mergeCell ref="B181:E181"/>
    <mergeCell ref="F181:P181"/>
    <mergeCell ref="Q181:X181"/>
    <mergeCell ref="Y181:AD181"/>
    <mergeCell ref="AE181:AG181"/>
    <mergeCell ref="B182:E182"/>
    <mergeCell ref="F182:P182"/>
    <mergeCell ref="Q182:X182"/>
    <mergeCell ref="Y182:AD182"/>
    <mergeCell ref="AE182:AG182"/>
    <mergeCell ref="B179:E179"/>
    <mergeCell ref="F179:P179"/>
    <mergeCell ref="Q179:X179"/>
    <mergeCell ref="Y179:AD179"/>
    <mergeCell ref="AE179:AG179"/>
    <mergeCell ref="B180:E180"/>
    <mergeCell ref="F180:P180"/>
    <mergeCell ref="Q180:X180"/>
    <mergeCell ref="Y180:AD180"/>
    <mergeCell ref="AE180:AG180"/>
    <mergeCell ref="B177:E177"/>
    <mergeCell ref="F177:P177"/>
    <mergeCell ref="Q177:X177"/>
    <mergeCell ref="Y177:AD177"/>
    <mergeCell ref="AE177:AG177"/>
    <mergeCell ref="B178:E178"/>
    <mergeCell ref="F178:P178"/>
    <mergeCell ref="Q178:X178"/>
    <mergeCell ref="Y178:AD178"/>
    <mergeCell ref="AE178:AG178"/>
    <mergeCell ref="B175:E175"/>
    <mergeCell ref="F175:P175"/>
    <mergeCell ref="Q175:X175"/>
    <mergeCell ref="Y175:AD175"/>
    <mergeCell ref="AE175:AG175"/>
    <mergeCell ref="B176:E176"/>
    <mergeCell ref="F176:P176"/>
    <mergeCell ref="Q176:X176"/>
    <mergeCell ref="Y176:AD176"/>
    <mergeCell ref="AE176:AG176"/>
    <mergeCell ref="B173:E173"/>
    <mergeCell ref="F173:P173"/>
    <mergeCell ref="Q173:X173"/>
    <mergeCell ref="Y173:AD173"/>
    <mergeCell ref="AE173:AG173"/>
    <mergeCell ref="B174:E174"/>
    <mergeCell ref="F174:P174"/>
    <mergeCell ref="Q174:X174"/>
    <mergeCell ref="Y174:AD174"/>
    <mergeCell ref="AE174:AG174"/>
    <mergeCell ref="B168:E168"/>
    <mergeCell ref="F168:P168"/>
    <mergeCell ref="Q168:X168"/>
    <mergeCell ref="Y168:AD168"/>
    <mergeCell ref="AE168:AG168"/>
    <mergeCell ref="B172:E172"/>
    <mergeCell ref="F172:P172"/>
    <mergeCell ref="Q172:X172"/>
    <mergeCell ref="Y172:AD172"/>
    <mergeCell ref="AE172:AG172"/>
    <mergeCell ref="B166:E166"/>
    <mergeCell ref="F166:P166"/>
    <mergeCell ref="Q166:X166"/>
    <mergeCell ref="Y166:AD166"/>
    <mergeCell ref="AE166:AG166"/>
    <mergeCell ref="B167:E167"/>
    <mergeCell ref="F167:P167"/>
    <mergeCell ref="Q167:X167"/>
    <mergeCell ref="Y167:AD167"/>
    <mergeCell ref="AE167:AG167"/>
    <mergeCell ref="B164:E164"/>
    <mergeCell ref="F164:P164"/>
    <mergeCell ref="Q164:X164"/>
    <mergeCell ref="Y164:AD164"/>
    <mergeCell ref="AE164:AG164"/>
    <mergeCell ref="B165:E165"/>
    <mergeCell ref="F165:P165"/>
    <mergeCell ref="Q165:X165"/>
    <mergeCell ref="Y165:AD165"/>
    <mergeCell ref="AE165:AG165"/>
    <mergeCell ref="B159:F159"/>
    <mergeCell ref="G159:Q159"/>
    <mergeCell ref="R159:Y159"/>
    <mergeCell ref="Z159:AE159"/>
    <mergeCell ref="AF159:AG159"/>
    <mergeCell ref="B160:F160"/>
    <mergeCell ref="G160:Q160"/>
    <mergeCell ref="R160:Y160"/>
    <mergeCell ref="Z160:AE160"/>
    <mergeCell ref="AF160:AG160"/>
    <mergeCell ref="B157:F157"/>
    <mergeCell ref="G157:Q157"/>
    <mergeCell ref="R157:Y157"/>
    <mergeCell ref="Z157:AE157"/>
    <mergeCell ref="AF157:AG157"/>
    <mergeCell ref="B158:F158"/>
    <mergeCell ref="G158:Q158"/>
    <mergeCell ref="R158:Y158"/>
    <mergeCell ref="Z158:AE158"/>
    <mergeCell ref="AF158:AG158"/>
    <mergeCell ref="B155:F155"/>
    <mergeCell ref="G155:Q155"/>
    <mergeCell ref="R155:Y155"/>
    <mergeCell ref="Z155:AE155"/>
    <mergeCell ref="AF155:AG155"/>
    <mergeCell ref="B156:F156"/>
    <mergeCell ref="G156:Q156"/>
    <mergeCell ref="R156:Y156"/>
    <mergeCell ref="Z156:AE156"/>
    <mergeCell ref="AF156:AG156"/>
    <mergeCell ref="B153:F153"/>
    <mergeCell ref="G153:Q153"/>
    <mergeCell ref="R153:Y153"/>
    <mergeCell ref="Z153:AE153"/>
    <mergeCell ref="AF153:AG153"/>
    <mergeCell ref="B154:F154"/>
    <mergeCell ref="G154:Q154"/>
    <mergeCell ref="R154:Y154"/>
    <mergeCell ref="Z154:AE154"/>
    <mergeCell ref="AF154:AG154"/>
    <mergeCell ref="B151:F151"/>
    <mergeCell ref="G151:Q151"/>
    <mergeCell ref="R151:Y151"/>
    <mergeCell ref="Z151:AE151"/>
    <mergeCell ref="AF151:AG151"/>
    <mergeCell ref="B152:F152"/>
    <mergeCell ref="G152:Q152"/>
    <mergeCell ref="R152:Y152"/>
    <mergeCell ref="Z152:AE152"/>
    <mergeCell ref="AF152:AG152"/>
    <mergeCell ref="B149:F149"/>
    <mergeCell ref="G149:Q149"/>
    <mergeCell ref="R149:Y149"/>
    <mergeCell ref="Z149:AE149"/>
    <mergeCell ref="AF149:AG149"/>
    <mergeCell ref="B150:F150"/>
    <mergeCell ref="G150:Q150"/>
    <mergeCell ref="R150:Y150"/>
    <mergeCell ref="Z150:AE150"/>
    <mergeCell ref="AF150:AG150"/>
    <mergeCell ref="B147:F147"/>
    <mergeCell ref="G147:Q147"/>
    <mergeCell ref="R147:Y147"/>
    <mergeCell ref="Z147:AE147"/>
    <mergeCell ref="AF147:AG147"/>
    <mergeCell ref="B148:F148"/>
    <mergeCell ref="G148:Q148"/>
    <mergeCell ref="R148:Y148"/>
    <mergeCell ref="Z148:AE148"/>
    <mergeCell ref="AF148:AG148"/>
    <mergeCell ref="B145:F145"/>
    <mergeCell ref="G145:Q145"/>
    <mergeCell ref="R145:Y145"/>
    <mergeCell ref="Z145:AE145"/>
    <mergeCell ref="AF145:AG145"/>
    <mergeCell ref="B146:F146"/>
    <mergeCell ref="G146:Q146"/>
    <mergeCell ref="R146:Y146"/>
    <mergeCell ref="Z146:AE146"/>
    <mergeCell ref="AF146:AG146"/>
    <mergeCell ref="B140:G140"/>
    <mergeCell ref="H140:R140"/>
    <mergeCell ref="S140:Z140"/>
    <mergeCell ref="AA140:AD140"/>
    <mergeCell ref="AE140:AG140"/>
    <mergeCell ref="B141:G141"/>
    <mergeCell ref="H141:R141"/>
    <mergeCell ref="S141:Z141"/>
    <mergeCell ref="AA141:AD141"/>
    <mergeCell ref="AE141:AG141"/>
    <mergeCell ref="B138:G138"/>
    <mergeCell ref="H138:R138"/>
    <mergeCell ref="S138:Z138"/>
    <mergeCell ref="AA138:AD138"/>
    <mergeCell ref="AE138:AG138"/>
    <mergeCell ref="B139:G139"/>
    <mergeCell ref="H139:R139"/>
    <mergeCell ref="S139:Z139"/>
    <mergeCell ref="AA139:AD139"/>
    <mergeCell ref="AE139:AG139"/>
    <mergeCell ref="B136:G136"/>
    <mergeCell ref="H136:R136"/>
    <mergeCell ref="S136:Z136"/>
    <mergeCell ref="AA136:AD136"/>
    <mergeCell ref="AE136:AG136"/>
    <mergeCell ref="B137:G137"/>
    <mergeCell ref="H137:R137"/>
    <mergeCell ref="S137:Z137"/>
    <mergeCell ref="AA137:AD137"/>
    <mergeCell ref="AE137:AG137"/>
    <mergeCell ref="B131:H131"/>
    <mergeCell ref="I131:Q131"/>
    <mergeCell ref="R131:Z131"/>
    <mergeCell ref="AA131:AC131"/>
    <mergeCell ref="AD131:AG131"/>
    <mergeCell ref="B135:G135"/>
    <mergeCell ref="H135:R135"/>
    <mergeCell ref="S135:Z135"/>
    <mergeCell ref="AA135:AD135"/>
    <mergeCell ref="AE135:AG135"/>
    <mergeCell ref="B129:H129"/>
    <mergeCell ref="I129:Q129"/>
    <mergeCell ref="R129:Z129"/>
    <mergeCell ref="AA129:AC129"/>
    <mergeCell ref="AD129:AG129"/>
    <mergeCell ref="B130:H130"/>
    <mergeCell ref="I130:Q130"/>
    <mergeCell ref="R130:Z130"/>
    <mergeCell ref="AA130:AC130"/>
    <mergeCell ref="AD130:AG130"/>
    <mergeCell ref="B127:H127"/>
    <mergeCell ref="I127:Q127"/>
    <mergeCell ref="R127:Z127"/>
    <mergeCell ref="AA127:AC127"/>
    <mergeCell ref="AD127:AG127"/>
    <mergeCell ref="B128:H128"/>
    <mergeCell ref="I128:Q128"/>
    <mergeCell ref="R128:Z128"/>
    <mergeCell ref="AA128:AC128"/>
    <mergeCell ref="AD128:AG128"/>
    <mergeCell ref="B125:H125"/>
    <mergeCell ref="I125:Q125"/>
    <mergeCell ref="R125:Z125"/>
    <mergeCell ref="AA125:AC125"/>
    <mergeCell ref="AD125:AG125"/>
    <mergeCell ref="B126:H126"/>
    <mergeCell ref="I126:Q126"/>
    <mergeCell ref="R126:Z126"/>
    <mergeCell ref="AA126:AC126"/>
    <mergeCell ref="AD126:AG126"/>
    <mergeCell ref="B123:H123"/>
    <mergeCell ref="I123:Q123"/>
    <mergeCell ref="R123:Z123"/>
    <mergeCell ref="AA123:AC123"/>
    <mergeCell ref="AD123:AG123"/>
    <mergeCell ref="B124:H124"/>
    <mergeCell ref="I124:Q124"/>
    <mergeCell ref="R124:Z124"/>
    <mergeCell ref="AA124:AC124"/>
    <mergeCell ref="AD124:AG124"/>
    <mergeCell ref="B121:H121"/>
    <mergeCell ref="I121:Q121"/>
    <mergeCell ref="R121:Z121"/>
    <mergeCell ref="AA121:AC121"/>
    <mergeCell ref="AD121:AG121"/>
    <mergeCell ref="B122:H122"/>
    <mergeCell ref="I122:Q122"/>
    <mergeCell ref="R122:Z122"/>
    <mergeCell ref="AA122:AC122"/>
    <mergeCell ref="AD122:AG122"/>
    <mergeCell ref="B119:H119"/>
    <mergeCell ref="I119:Q119"/>
    <mergeCell ref="R119:Z119"/>
    <mergeCell ref="AA119:AC119"/>
    <mergeCell ref="AD119:AG119"/>
    <mergeCell ref="B120:H120"/>
    <mergeCell ref="I120:Q120"/>
    <mergeCell ref="R120:Z120"/>
    <mergeCell ref="AA120:AC120"/>
    <mergeCell ref="AD120:AG120"/>
    <mergeCell ref="B117:H117"/>
    <mergeCell ref="I117:Q117"/>
    <mergeCell ref="R117:Z117"/>
    <mergeCell ref="AA117:AC117"/>
    <mergeCell ref="AD117:AG117"/>
    <mergeCell ref="B118:H118"/>
    <mergeCell ref="I118:Q118"/>
    <mergeCell ref="R118:Z118"/>
    <mergeCell ref="AA118:AC118"/>
    <mergeCell ref="AD118:AG118"/>
    <mergeCell ref="AD115:AG115"/>
    <mergeCell ref="B116:H116"/>
    <mergeCell ref="I116:Q116"/>
    <mergeCell ref="R116:Z116"/>
    <mergeCell ref="AA116:AC116"/>
    <mergeCell ref="AD116:AG116"/>
    <mergeCell ref="B110:H110"/>
    <mergeCell ref="I110:S110"/>
    <mergeCell ref="T110:AA110"/>
    <mergeCell ref="AB110:AD110"/>
    <mergeCell ref="AE110:AG110"/>
    <mergeCell ref="B111:H111"/>
    <mergeCell ref="I111:S111"/>
    <mergeCell ref="T111:AA111"/>
    <mergeCell ref="AB111:AD111"/>
    <mergeCell ref="AE111:AG111"/>
    <mergeCell ref="B108:H108"/>
    <mergeCell ref="I108:S108"/>
    <mergeCell ref="T108:AA108"/>
    <mergeCell ref="AB108:AD108"/>
    <mergeCell ref="AE108:AG108"/>
    <mergeCell ref="B109:H109"/>
    <mergeCell ref="I109:S109"/>
    <mergeCell ref="T109:AA109"/>
    <mergeCell ref="AB109:AD109"/>
    <mergeCell ref="AE109:AG109"/>
    <mergeCell ref="B106:H106"/>
    <mergeCell ref="I106:S106"/>
    <mergeCell ref="T106:AA106"/>
    <mergeCell ref="AB106:AD106"/>
    <mergeCell ref="AE106:AG106"/>
    <mergeCell ref="B107:H107"/>
    <mergeCell ref="I107:S107"/>
    <mergeCell ref="T107:AA107"/>
    <mergeCell ref="AB107:AD107"/>
    <mergeCell ref="AE107:AG107"/>
    <mergeCell ref="B104:H104"/>
    <mergeCell ref="I104:S104"/>
    <mergeCell ref="T104:AA104"/>
    <mergeCell ref="AB104:AD104"/>
    <mergeCell ref="AE104:AG104"/>
    <mergeCell ref="B105:H105"/>
    <mergeCell ref="I105:S105"/>
    <mergeCell ref="T105:AA105"/>
    <mergeCell ref="AB105:AD105"/>
    <mergeCell ref="AE105:AG105"/>
    <mergeCell ref="B102:H102"/>
    <mergeCell ref="I102:S102"/>
    <mergeCell ref="T102:AA102"/>
    <mergeCell ref="AB102:AD102"/>
    <mergeCell ref="AE102:AG102"/>
    <mergeCell ref="B103:H103"/>
    <mergeCell ref="I103:S103"/>
    <mergeCell ref="T103:AA103"/>
    <mergeCell ref="AB103:AD103"/>
    <mergeCell ref="AE103:AG103"/>
    <mergeCell ref="B100:H100"/>
    <mergeCell ref="I100:S100"/>
    <mergeCell ref="T100:AA100"/>
    <mergeCell ref="AB100:AD100"/>
    <mergeCell ref="AE100:AG100"/>
    <mergeCell ref="B101:H101"/>
    <mergeCell ref="I101:S101"/>
    <mergeCell ref="T101:AA101"/>
    <mergeCell ref="AB101:AD101"/>
    <mergeCell ref="AE101:AG101"/>
    <mergeCell ref="B98:H98"/>
    <mergeCell ref="I98:S98"/>
    <mergeCell ref="T98:AA98"/>
    <mergeCell ref="AB98:AD98"/>
    <mergeCell ref="AE98:AG98"/>
    <mergeCell ref="B99:H99"/>
    <mergeCell ref="I99:S99"/>
    <mergeCell ref="T99:AA99"/>
    <mergeCell ref="AB99:AD99"/>
    <mergeCell ref="AE99:AG99"/>
    <mergeCell ref="B96:H96"/>
    <mergeCell ref="I96:S96"/>
    <mergeCell ref="T96:AA96"/>
    <mergeCell ref="AB96:AD96"/>
    <mergeCell ref="AE96:AG96"/>
    <mergeCell ref="B97:H97"/>
    <mergeCell ref="I97:S97"/>
    <mergeCell ref="T97:AA97"/>
    <mergeCell ref="AB97:AD97"/>
    <mergeCell ref="AE97:AG97"/>
    <mergeCell ref="B94:H94"/>
    <mergeCell ref="I94:S94"/>
    <mergeCell ref="T94:AA94"/>
    <mergeCell ref="AB94:AD94"/>
    <mergeCell ref="AE94:AG94"/>
    <mergeCell ref="B95:H95"/>
    <mergeCell ref="I95:S95"/>
    <mergeCell ref="T95:AA95"/>
    <mergeCell ref="AB95:AD95"/>
    <mergeCell ref="AE95:AG95"/>
    <mergeCell ref="B92:H92"/>
    <mergeCell ref="I92:S92"/>
    <mergeCell ref="T92:AA92"/>
    <mergeCell ref="AB92:AD92"/>
    <mergeCell ref="AE92:AG92"/>
    <mergeCell ref="B93:H93"/>
    <mergeCell ref="I93:S93"/>
    <mergeCell ref="T93:AA93"/>
    <mergeCell ref="AB93:AD93"/>
    <mergeCell ref="AE93:AG93"/>
    <mergeCell ref="B90:H90"/>
    <mergeCell ref="I90:S90"/>
    <mergeCell ref="T90:AA90"/>
    <mergeCell ref="AB90:AD90"/>
    <mergeCell ref="AE90:AG90"/>
    <mergeCell ref="B91:H91"/>
    <mergeCell ref="I91:S91"/>
    <mergeCell ref="T91:AA91"/>
    <mergeCell ref="AB91:AD91"/>
    <mergeCell ref="AE91:AG91"/>
    <mergeCell ref="B88:H88"/>
    <mergeCell ref="I88:S88"/>
    <mergeCell ref="T88:AA88"/>
    <mergeCell ref="AB88:AD88"/>
    <mergeCell ref="AE88:AG88"/>
    <mergeCell ref="B89:H89"/>
    <mergeCell ref="I89:S89"/>
    <mergeCell ref="T89:AA89"/>
    <mergeCell ref="AB89:AD89"/>
    <mergeCell ref="AE89:AG89"/>
    <mergeCell ref="B86:H86"/>
    <mergeCell ref="I86:S86"/>
    <mergeCell ref="T86:AA86"/>
    <mergeCell ref="AB86:AD86"/>
    <mergeCell ref="AE86:AG86"/>
    <mergeCell ref="B87:H87"/>
    <mergeCell ref="I87:S87"/>
    <mergeCell ref="T87:AA87"/>
    <mergeCell ref="AB87:AD87"/>
    <mergeCell ref="AE87:AG87"/>
    <mergeCell ref="B84:H84"/>
    <mergeCell ref="I84:S84"/>
    <mergeCell ref="T84:AA84"/>
    <mergeCell ref="AB84:AD84"/>
    <mergeCell ref="AE84:AG84"/>
    <mergeCell ref="B85:H85"/>
    <mergeCell ref="I85:S85"/>
    <mergeCell ref="T85:AA85"/>
    <mergeCell ref="AB85:AD85"/>
    <mergeCell ref="AE85:AG85"/>
    <mergeCell ref="B82:H82"/>
    <mergeCell ref="I82:S82"/>
    <mergeCell ref="T82:AA82"/>
    <mergeCell ref="AB82:AD82"/>
    <mergeCell ref="AE82:AG82"/>
    <mergeCell ref="B83:H83"/>
    <mergeCell ref="I83:S83"/>
    <mergeCell ref="T83:AA83"/>
    <mergeCell ref="AB83:AD83"/>
    <mergeCell ref="AE83:AG83"/>
    <mergeCell ref="B80:H80"/>
    <mergeCell ref="I80:S80"/>
    <mergeCell ref="T80:AA80"/>
    <mergeCell ref="AB80:AD80"/>
    <mergeCell ref="AE80:AG80"/>
    <mergeCell ref="B81:H81"/>
    <mergeCell ref="I81:S81"/>
    <mergeCell ref="T81:AA81"/>
    <mergeCell ref="AB81:AD81"/>
    <mergeCell ref="AE81:AG81"/>
    <mergeCell ref="B75:I75"/>
    <mergeCell ref="J75:T75"/>
    <mergeCell ref="U75:AA75"/>
    <mergeCell ref="AB75:AD75"/>
    <mergeCell ref="AE75:AH75"/>
    <mergeCell ref="B76:I76"/>
    <mergeCell ref="J76:T76"/>
    <mergeCell ref="U76:AA76"/>
    <mergeCell ref="AB76:AD76"/>
    <mergeCell ref="AE76:AH76"/>
    <mergeCell ref="B73:I73"/>
    <mergeCell ref="J73:T73"/>
    <mergeCell ref="U73:AA73"/>
    <mergeCell ref="AB73:AD73"/>
    <mergeCell ref="AE73:AH73"/>
    <mergeCell ref="B74:I74"/>
    <mergeCell ref="J74:T74"/>
    <mergeCell ref="U74:AA74"/>
    <mergeCell ref="AB74:AD74"/>
    <mergeCell ref="AE74:AH74"/>
    <mergeCell ref="B71:I71"/>
    <mergeCell ref="J71:T71"/>
    <mergeCell ref="U71:AA71"/>
    <mergeCell ref="AB71:AD71"/>
    <mergeCell ref="AE71:AH71"/>
    <mergeCell ref="B72:I72"/>
    <mergeCell ref="J72:T72"/>
    <mergeCell ref="U72:AA72"/>
    <mergeCell ref="AB72:AD72"/>
    <mergeCell ref="AE72:AH72"/>
    <mergeCell ref="B69:I69"/>
    <mergeCell ref="J69:T69"/>
    <mergeCell ref="U69:AA69"/>
    <mergeCell ref="AB69:AD69"/>
    <mergeCell ref="AE69:AH69"/>
    <mergeCell ref="B70:I70"/>
    <mergeCell ref="J70:T70"/>
    <mergeCell ref="U70:AA70"/>
    <mergeCell ref="AB70:AD70"/>
    <mergeCell ref="AE70:AH70"/>
    <mergeCell ref="B67:I67"/>
    <mergeCell ref="J67:T67"/>
    <mergeCell ref="U67:AA67"/>
    <mergeCell ref="AB67:AD67"/>
    <mergeCell ref="AE67:AH67"/>
    <mergeCell ref="B68:I68"/>
    <mergeCell ref="J68:T68"/>
    <mergeCell ref="U68:AA68"/>
    <mergeCell ref="AB68:AD68"/>
    <mergeCell ref="AE68:AH68"/>
    <mergeCell ref="B65:I65"/>
    <mergeCell ref="J65:T65"/>
    <mergeCell ref="U65:AA65"/>
    <mergeCell ref="AB65:AD65"/>
    <mergeCell ref="AE65:AH65"/>
    <mergeCell ref="B66:I66"/>
    <mergeCell ref="J66:T66"/>
    <mergeCell ref="U66:AA66"/>
    <mergeCell ref="AB66:AD66"/>
    <mergeCell ref="AE66:AH66"/>
    <mergeCell ref="B63:I63"/>
    <mergeCell ref="J63:T63"/>
    <mergeCell ref="U63:AA63"/>
    <mergeCell ref="AB63:AD63"/>
    <mergeCell ref="AE63:AH63"/>
    <mergeCell ref="B64:I64"/>
    <mergeCell ref="J64:T64"/>
    <mergeCell ref="U64:AA64"/>
    <mergeCell ref="AB64:AD64"/>
    <mergeCell ref="AE64:AH64"/>
    <mergeCell ref="B61:I61"/>
    <mergeCell ref="J61:T61"/>
    <mergeCell ref="U61:AA61"/>
    <mergeCell ref="AB61:AD61"/>
    <mergeCell ref="AE61:AH61"/>
    <mergeCell ref="B62:I62"/>
    <mergeCell ref="J62:T62"/>
    <mergeCell ref="U62:AA62"/>
    <mergeCell ref="AB62:AD62"/>
    <mergeCell ref="AE62:AH62"/>
    <mergeCell ref="B59:I59"/>
    <mergeCell ref="J59:T59"/>
    <mergeCell ref="U59:AA59"/>
    <mergeCell ref="AB59:AD59"/>
    <mergeCell ref="AE59:AH59"/>
    <mergeCell ref="B60:I60"/>
    <mergeCell ref="J60:T60"/>
    <mergeCell ref="U60:AA60"/>
    <mergeCell ref="AB60:AD60"/>
    <mergeCell ref="AE60:AH60"/>
    <mergeCell ref="B57:I57"/>
    <mergeCell ref="J57:T57"/>
    <mergeCell ref="U57:AA57"/>
    <mergeCell ref="AB57:AD57"/>
    <mergeCell ref="AE57:AH57"/>
    <mergeCell ref="B58:I58"/>
    <mergeCell ref="J58:T58"/>
    <mergeCell ref="U58:AA58"/>
    <mergeCell ref="AB58:AD58"/>
    <mergeCell ref="AE58:AH58"/>
    <mergeCell ref="B55:I55"/>
    <mergeCell ref="J55:T55"/>
    <mergeCell ref="U55:AA55"/>
    <mergeCell ref="AB55:AD55"/>
    <mergeCell ref="AE55:AH55"/>
    <mergeCell ref="B56:I56"/>
    <mergeCell ref="J56:T56"/>
    <mergeCell ref="U56:AA56"/>
    <mergeCell ref="AB56:AD56"/>
    <mergeCell ref="AE56:AH56"/>
    <mergeCell ref="B53:I53"/>
    <mergeCell ref="J53:T53"/>
    <mergeCell ref="U53:AA53"/>
    <mergeCell ref="AB53:AD53"/>
    <mergeCell ref="AE53:AH53"/>
    <mergeCell ref="B54:I54"/>
    <mergeCell ref="J54:T54"/>
    <mergeCell ref="U54:AA54"/>
    <mergeCell ref="AB54:AD54"/>
    <mergeCell ref="AE54:AH54"/>
    <mergeCell ref="B51:I51"/>
    <mergeCell ref="J51:T51"/>
    <mergeCell ref="U51:AA51"/>
    <mergeCell ref="AB51:AD51"/>
    <mergeCell ref="AE51:AH51"/>
    <mergeCell ref="B52:I52"/>
    <mergeCell ref="J52:T52"/>
    <mergeCell ref="U52:AA52"/>
    <mergeCell ref="AB52:AD52"/>
    <mergeCell ref="AE52:AH52"/>
    <mergeCell ref="B49:I49"/>
    <mergeCell ref="J49:T49"/>
    <mergeCell ref="U49:AA49"/>
    <mergeCell ref="AB49:AD49"/>
    <mergeCell ref="AE49:AH49"/>
    <mergeCell ref="B50:I50"/>
    <mergeCell ref="J50:T50"/>
    <mergeCell ref="U50:AA50"/>
    <mergeCell ref="AB50:AD50"/>
    <mergeCell ref="AE50:AH50"/>
    <mergeCell ref="B47:I47"/>
    <mergeCell ref="J47:T47"/>
    <mergeCell ref="U47:AA47"/>
    <mergeCell ref="AB47:AD47"/>
    <mergeCell ref="AE47:AH47"/>
    <mergeCell ref="B48:I48"/>
    <mergeCell ref="J48:T48"/>
    <mergeCell ref="U48:AA48"/>
    <mergeCell ref="AB48:AD48"/>
    <mergeCell ref="AE48:AH48"/>
    <mergeCell ref="B45:I45"/>
    <mergeCell ref="J45:T45"/>
    <mergeCell ref="U45:AA45"/>
    <mergeCell ref="AB45:AD45"/>
    <mergeCell ref="AE45:AH45"/>
    <mergeCell ref="B46:I46"/>
    <mergeCell ref="J46:T46"/>
    <mergeCell ref="U46:AA46"/>
    <mergeCell ref="AB46:AD46"/>
    <mergeCell ref="AE46:AH46"/>
    <mergeCell ref="B40:I40"/>
    <mergeCell ref="J40:T40"/>
    <mergeCell ref="U40:AA40"/>
    <mergeCell ref="AB40:AE40"/>
    <mergeCell ref="AF40:AG40"/>
    <mergeCell ref="B41:I41"/>
    <mergeCell ref="J41:T41"/>
    <mergeCell ref="U41:AA41"/>
    <mergeCell ref="AB41:AE41"/>
    <mergeCell ref="AF41:AG41"/>
    <mergeCell ref="B38:I38"/>
    <mergeCell ref="J38:T38"/>
    <mergeCell ref="U38:AA38"/>
    <mergeCell ref="AB38:AE38"/>
    <mergeCell ref="AF38:AG38"/>
    <mergeCell ref="B39:I39"/>
    <mergeCell ref="J39:T39"/>
    <mergeCell ref="U39:AA39"/>
    <mergeCell ref="AB39:AE39"/>
    <mergeCell ref="AF39:AG39"/>
    <mergeCell ref="B36:I36"/>
    <mergeCell ref="J36:T36"/>
    <mergeCell ref="U36:AA36"/>
    <mergeCell ref="AB36:AE36"/>
    <mergeCell ref="AF36:AG36"/>
    <mergeCell ref="B37:I37"/>
    <mergeCell ref="J37:T37"/>
    <mergeCell ref="U37:AA37"/>
    <mergeCell ref="AB37:AE37"/>
    <mergeCell ref="AF37:AG37"/>
    <mergeCell ref="B34:I34"/>
    <mergeCell ref="J34:T34"/>
    <mergeCell ref="U34:AA34"/>
    <mergeCell ref="AB34:AE34"/>
    <mergeCell ref="AF34:AG34"/>
    <mergeCell ref="B35:I35"/>
    <mergeCell ref="J35:T35"/>
    <mergeCell ref="U35:AA35"/>
    <mergeCell ref="AB35:AE35"/>
    <mergeCell ref="AF35:AG35"/>
    <mergeCell ref="B32:I32"/>
    <mergeCell ref="J32:T32"/>
    <mergeCell ref="U32:AA32"/>
    <mergeCell ref="AB32:AE32"/>
    <mergeCell ref="AF32:AG32"/>
    <mergeCell ref="B33:I33"/>
    <mergeCell ref="J33:T33"/>
    <mergeCell ref="U33:AA33"/>
    <mergeCell ref="AB33:AE33"/>
    <mergeCell ref="AF33:AG33"/>
    <mergeCell ref="B30:I30"/>
    <mergeCell ref="J30:T30"/>
    <mergeCell ref="U30:AA30"/>
    <mergeCell ref="AB30:AE30"/>
    <mergeCell ref="AF30:AG30"/>
    <mergeCell ref="B31:I31"/>
    <mergeCell ref="J31:T31"/>
    <mergeCell ref="U31:AA31"/>
    <mergeCell ref="AB31:AE31"/>
    <mergeCell ref="AF31:AG31"/>
    <mergeCell ref="B28:I28"/>
    <mergeCell ref="J28:T28"/>
    <mergeCell ref="U28:AA28"/>
    <mergeCell ref="AB28:AE28"/>
    <mergeCell ref="AF28:AG28"/>
    <mergeCell ref="B29:I29"/>
    <mergeCell ref="J29:T29"/>
    <mergeCell ref="U29:AA29"/>
    <mergeCell ref="AB29:AE29"/>
    <mergeCell ref="AF29:AG29"/>
    <mergeCell ref="B26:I26"/>
    <mergeCell ref="J26:T26"/>
    <mergeCell ref="U26:AA26"/>
    <mergeCell ref="AB26:AE26"/>
    <mergeCell ref="AF26:AG26"/>
    <mergeCell ref="B27:I27"/>
    <mergeCell ref="J27:T27"/>
    <mergeCell ref="U27:AA27"/>
    <mergeCell ref="AB27:AE27"/>
    <mergeCell ref="AF27:AG27"/>
    <mergeCell ref="B21:H21"/>
    <mergeCell ref="I21:T21"/>
    <mergeCell ref="U21:AA21"/>
    <mergeCell ref="AB21:AF21"/>
    <mergeCell ref="B25:I25"/>
    <mergeCell ref="J25:T25"/>
    <mergeCell ref="U25:AA25"/>
    <mergeCell ref="AB25:AE25"/>
    <mergeCell ref="AF25:AG25"/>
    <mergeCell ref="B19:H19"/>
    <mergeCell ref="I19:T19"/>
    <mergeCell ref="U19:AA19"/>
    <mergeCell ref="AB19:AF19"/>
    <mergeCell ref="B20:H20"/>
    <mergeCell ref="I20:T20"/>
    <mergeCell ref="U20:AA20"/>
    <mergeCell ref="AB20:AF20"/>
    <mergeCell ref="B17:H17"/>
    <mergeCell ref="I17:T17"/>
    <mergeCell ref="U17:AA17"/>
    <mergeCell ref="AB17:AF17"/>
    <mergeCell ref="B18:H18"/>
    <mergeCell ref="I18:T18"/>
    <mergeCell ref="U18:AA18"/>
    <mergeCell ref="AB18:AF18"/>
    <mergeCell ref="B15:H15"/>
    <mergeCell ref="I15:T15"/>
    <mergeCell ref="U15:AA15"/>
    <mergeCell ref="AB15:AF15"/>
    <mergeCell ref="B16:H16"/>
    <mergeCell ref="I16:T16"/>
    <mergeCell ref="U16:AA16"/>
    <mergeCell ref="AB16:AF16"/>
    <mergeCell ref="B13:H13"/>
    <mergeCell ref="I13:T13"/>
    <mergeCell ref="U13:AA13"/>
    <mergeCell ref="AB13:AF13"/>
    <mergeCell ref="B14:H14"/>
    <mergeCell ref="I14:T14"/>
    <mergeCell ref="U14:AA14"/>
    <mergeCell ref="AB14:AF14"/>
    <mergeCell ref="B11:H11"/>
    <mergeCell ref="I11:T11"/>
    <mergeCell ref="U11:AA11"/>
    <mergeCell ref="AB11:AF11"/>
    <mergeCell ref="B12:H12"/>
    <mergeCell ref="I12:T12"/>
    <mergeCell ref="U12:AA12"/>
    <mergeCell ref="AB12:AF12"/>
    <mergeCell ref="B192:AH192"/>
    <mergeCell ref="B200:AH200"/>
    <mergeCell ref="B219:AH219"/>
    <mergeCell ref="B238:AH238"/>
    <mergeCell ref="B259:AH259"/>
    <mergeCell ref="L5:T5"/>
    <mergeCell ref="B9:H9"/>
    <mergeCell ref="I9:T9"/>
    <mergeCell ref="U9:AA9"/>
    <mergeCell ref="AB9:AF9"/>
    <mergeCell ref="B113:AH113"/>
    <mergeCell ref="B133:AH133"/>
    <mergeCell ref="B143:AH143"/>
    <mergeCell ref="B162:AH162"/>
    <mergeCell ref="B170:AH170"/>
    <mergeCell ref="B186:AH186"/>
    <mergeCell ref="B115:H115"/>
    <mergeCell ref="I115:Q115"/>
    <mergeCell ref="R115:Z115"/>
    <mergeCell ref="AA115:AC115"/>
    <mergeCell ref="B3:AH3"/>
    <mergeCell ref="B5:J6"/>
    <mergeCell ref="B7:AH7"/>
    <mergeCell ref="B23:AH23"/>
    <mergeCell ref="B43:AH43"/>
    <mergeCell ref="B78:AH78"/>
    <mergeCell ref="B10:H10"/>
    <mergeCell ref="I10:T10"/>
    <mergeCell ref="U10:AA10"/>
    <mergeCell ref="AB10:AF10"/>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42" max="255" man="1"/>
    <brk id="76" max="255" man="1"/>
    <brk id="142" max="255" man="1"/>
    <brk id="199" max="255" man="1"/>
  </rowBreaks>
</worksheet>
</file>

<file path=xl/worksheets/sheet12.xml><?xml version="1.0" encoding="utf-8"?>
<worksheet xmlns="http://schemas.openxmlformats.org/spreadsheetml/2006/main" xmlns:r="http://schemas.openxmlformats.org/officeDocument/2006/relationships">
  <dimension ref="A2:Q53"/>
  <sheetViews>
    <sheetView showGridLines="0" zoomScalePageLayoutView="0" workbookViewId="0" topLeftCell="A8">
      <selection activeCell="R13" sqref="R13"/>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193" t="s">
        <v>1109</v>
      </c>
      <c r="C4" s="194"/>
      <c r="D4" s="194"/>
      <c r="E4" s="194"/>
      <c r="F4" s="194"/>
      <c r="G4" s="194"/>
      <c r="H4" s="194"/>
      <c r="I4" s="194"/>
      <c r="J4" s="194"/>
      <c r="K4" s="194"/>
      <c r="L4" s="194"/>
      <c r="M4" s="194"/>
      <c r="N4" s="194"/>
      <c r="O4" s="194"/>
      <c r="P4" s="194"/>
      <c r="Q4" s="194"/>
    </row>
    <row r="5" spans="1:17" ht="6.75" customHeight="1">
      <c r="A5" s="1"/>
      <c r="B5" s="1"/>
      <c r="C5" s="1"/>
      <c r="D5" s="1"/>
      <c r="E5" s="1"/>
      <c r="F5" s="1"/>
      <c r="G5" s="1"/>
      <c r="H5" s="1"/>
      <c r="I5" s="1"/>
      <c r="J5" s="1"/>
      <c r="K5" s="1"/>
      <c r="L5" s="1"/>
      <c r="M5" s="1"/>
      <c r="N5" s="1"/>
      <c r="O5" s="1"/>
      <c r="P5" s="1"/>
      <c r="Q5" s="1"/>
    </row>
    <row r="6" spans="1:17" ht="5.25" customHeight="1">
      <c r="A6" s="1"/>
      <c r="B6" s="269" t="s">
        <v>1072</v>
      </c>
      <c r="C6" s="270"/>
      <c r="D6" s="270"/>
      <c r="E6" s="270"/>
      <c r="F6" s="270"/>
      <c r="G6" s="270"/>
      <c r="H6" s="1"/>
      <c r="I6" s="1"/>
      <c r="J6" s="1"/>
      <c r="K6" s="1"/>
      <c r="L6" s="1"/>
      <c r="M6" s="1"/>
      <c r="N6" s="1"/>
      <c r="O6" s="1"/>
      <c r="P6" s="1"/>
      <c r="Q6" s="1"/>
    </row>
    <row r="7" spans="1:17" ht="24" customHeight="1">
      <c r="A7" s="1"/>
      <c r="B7" s="270"/>
      <c r="C7" s="270"/>
      <c r="D7" s="270"/>
      <c r="E7" s="270"/>
      <c r="F7" s="270"/>
      <c r="G7" s="270"/>
      <c r="H7" s="1"/>
      <c r="I7" s="272">
        <v>42825</v>
      </c>
      <c r="J7" s="217"/>
      <c r="K7" s="1"/>
      <c r="L7" s="1"/>
      <c r="M7" s="1"/>
      <c r="N7" s="1"/>
      <c r="O7" s="1"/>
      <c r="P7" s="1"/>
      <c r="Q7" s="1"/>
    </row>
    <row r="8" spans="1:17" ht="21" customHeight="1">
      <c r="A8" s="1"/>
      <c r="B8" s="220" t="s">
        <v>1110</v>
      </c>
      <c r="C8" s="221"/>
      <c r="D8" s="221"/>
      <c r="E8" s="221"/>
      <c r="F8" s="221"/>
      <c r="G8" s="221"/>
      <c r="H8" s="221"/>
      <c r="I8" s="221"/>
      <c r="J8" s="221"/>
      <c r="K8" s="221"/>
      <c r="L8" s="221"/>
      <c r="M8" s="221"/>
      <c r="N8" s="221"/>
      <c r="O8" s="221"/>
      <c r="P8" s="221"/>
      <c r="Q8" s="222"/>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220" t="s">
        <v>1111</v>
      </c>
      <c r="C12" s="221"/>
      <c r="D12" s="221"/>
      <c r="E12" s="221"/>
      <c r="F12" s="221"/>
      <c r="G12" s="221"/>
      <c r="H12" s="221"/>
      <c r="I12" s="221"/>
      <c r="J12" s="221"/>
      <c r="K12" s="221"/>
      <c r="L12" s="221"/>
      <c r="M12" s="221"/>
      <c r="N12" s="221"/>
      <c r="O12" s="221"/>
      <c r="P12" s="221"/>
      <c r="Q12" s="222"/>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220" t="s">
        <v>1112</v>
      </c>
      <c r="C15" s="221"/>
      <c r="D15" s="221"/>
      <c r="E15" s="221"/>
      <c r="F15" s="221"/>
      <c r="G15" s="221"/>
      <c r="H15" s="221"/>
      <c r="I15" s="221"/>
      <c r="J15" s="221"/>
      <c r="K15" s="221"/>
      <c r="L15" s="221"/>
      <c r="M15" s="221"/>
      <c r="N15" s="221"/>
      <c r="O15" s="221"/>
      <c r="P15" s="221"/>
      <c r="Q15" s="222"/>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220" t="s">
        <v>1113</v>
      </c>
      <c r="C18" s="221"/>
      <c r="D18" s="221"/>
      <c r="E18" s="221"/>
      <c r="F18" s="221"/>
      <c r="G18" s="221"/>
      <c r="H18" s="221"/>
      <c r="I18" s="221"/>
      <c r="J18" s="221"/>
      <c r="K18" s="221"/>
      <c r="L18" s="221"/>
      <c r="M18" s="221"/>
      <c r="N18" s="221"/>
      <c r="O18" s="221"/>
      <c r="P18" s="221"/>
      <c r="Q18" s="222"/>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220" t="s">
        <v>1114</v>
      </c>
      <c r="C21" s="221"/>
      <c r="D21" s="221"/>
      <c r="E21" s="221"/>
      <c r="F21" s="221"/>
      <c r="G21" s="221"/>
      <c r="H21" s="221"/>
      <c r="I21" s="221"/>
      <c r="J21" s="221"/>
      <c r="K21" s="221"/>
      <c r="L21" s="221"/>
      <c r="M21" s="221"/>
      <c r="N21" s="221"/>
      <c r="O21" s="221"/>
      <c r="P21" s="221"/>
      <c r="Q21" s="222"/>
    </row>
    <row r="22" spans="1:17" ht="334.5" customHeight="1">
      <c r="A22" s="1"/>
      <c r="B22" s="1"/>
      <c r="C22" s="1"/>
      <c r="D22" s="1"/>
      <c r="E22" s="1"/>
      <c r="F22" s="1"/>
      <c r="G22" s="1"/>
      <c r="H22" s="1"/>
      <c r="I22" s="1"/>
      <c r="J22" s="1"/>
      <c r="K22" s="1"/>
      <c r="L22" s="1"/>
      <c r="M22" s="1"/>
      <c r="N22" s="1"/>
      <c r="O22" s="1"/>
      <c r="P22" s="1"/>
      <c r="Q22" s="1"/>
    </row>
    <row r="23" spans="1:17" ht="21.75" customHeight="1">
      <c r="A23" s="1"/>
      <c r="B23" s="220" t="s">
        <v>1115</v>
      </c>
      <c r="C23" s="221"/>
      <c r="D23" s="221"/>
      <c r="E23" s="221"/>
      <c r="F23" s="221"/>
      <c r="G23" s="221"/>
      <c r="H23" s="221"/>
      <c r="I23" s="221"/>
      <c r="J23" s="221"/>
      <c r="K23" s="221"/>
      <c r="L23" s="221"/>
      <c r="M23" s="221"/>
      <c r="N23" s="221"/>
      <c r="O23" s="221"/>
      <c r="P23" s="221"/>
      <c r="Q23" s="222"/>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220" t="s">
        <v>1116</v>
      </c>
      <c r="C26" s="221"/>
      <c r="D26" s="221"/>
      <c r="E26" s="221"/>
      <c r="F26" s="221"/>
      <c r="G26" s="221"/>
      <c r="H26" s="221"/>
      <c r="I26" s="221"/>
      <c r="J26" s="221"/>
      <c r="K26" s="221"/>
      <c r="L26" s="221"/>
      <c r="M26" s="221"/>
      <c r="N26" s="221"/>
      <c r="O26" s="221"/>
      <c r="P26" s="221"/>
      <c r="Q26" s="222"/>
    </row>
    <row r="27" spans="1:17" ht="254.25" customHeight="1">
      <c r="A27" s="1"/>
      <c r="B27" s="1"/>
      <c r="C27" s="1"/>
      <c r="D27" s="1"/>
      <c r="E27" s="1"/>
      <c r="F27" s="1"/>
      <c r="G27" s="1"/>
      <c r="H27" s="1"/>
      <c r="I27" s="1"/>
      <c r="J27" s="1"/>
      <c r="K27" s="1"/>
      <c r="L27" s="1"/>
      <c r="M27" s="1"/>
      <c r="N27" s="1"/>
      <c r="O27" s="1"/>
      <c r="P27" s="1"/>
      <c r="Q27" s="1"/>
    </row>
    <row r="28" spans="1:17" ht="18.75" customHeight="1">
      <c r="A28" s="1"/>
      <c r="B28" s="220" t="s">
        <v>1117</v>
      </c>
      <c r="C28" s="221"/>
      <c r="D28" s="221"/>
      <c r="E28" s="221"/>
      <c r="F28" s="221"/>
      <c r="G28" s="221"/>
      <c r="H28" s="221"/>
      <c r="I28" s="221"/>
      <c r="J28" s="221"/>
      <c r="K28" s="221"/>
      <c r="L28" s="221"/>
      <c r="M28" s="221"/>
      <c r="N28" s="221"/>
      <c r="O28" s="221"/>
      <c r="P28" s="221"/>
      <c r="Q28" s="222"/>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220" t="s">
        <v>1118</v>
      </c>
      <c r="C31" s="221"/>
      <c r="D31" s="221"/>
      <c r="E31" s="221"/>
      <c r="F31" s="221"/>
      <c r="G31" s="221"/>
      <c r="H31" s="221"/>
      <c r="I31" s="221"/>
      <c r="J31" s="221"/>
      <c r="K31" s="221"/>
      <c r="L31" s="221"/>
      <c r="M31" s="221"/>
      <c r="N31" s="221"/>
      <c r="O31" s="221"/>
      <c r="P31" s="221"/>
      <c r="Q31" s="222"/>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220" t="s">
        <v>1119</v>
      </c>
      <c r="C35" s="221"/>
      <c r="D35" s="221"/>
      <c r="E35" s="221"/>
      <c r="F35" s="221"/>
      <c r="G35" s="221"/>
      <c r="H35" s="221"/>
      <c r="I35" s="221"/>
      <c r="J35" s="221"/>
      <c r="K35" s="221"/>
      <c r="L35" s="221"/>
      <c r="M35" s="221"/>
      <c r="N35" s="221"/>
      <c r="O35" s="221"/>
      <c r="P35" s="221"/>
      <c r="Q35" s="222"/>
    </row>
    <row r="36" spans="1:17" ht="177.75" customHeight="1">
      <c r="A36" s="1"/>
      <c r="B36" s="1"/>
      <c r="C36" s="1"/>
      <c r="D36" s="1"/>
      <c r="E36" s="1"/>
      <c r="F36" s="1"/>
      <c r="G36" s="1"/>
      <c r="H36" s="1"/>
      <c r="I36" s="1"/>
      <c r="J36" s="1"/>
      <c r="K36" s="1"/>
      <c r="L36" s="1"/>
      <c r="M36" s="1"/>
      <c r="N36" s="1"/>
      <c r="O36" s="1"/>
      <c r="P36" s="1"/>
      <c r="Q36" s="1"/>
    </row>
    <row r="37" spans="1:17" ht="21.75" customHeight="1">
      <c r="A37" s="1"/>
      <c r="B37" s="220" t="s">
        <v>1120</v>
      </c>
      <c r="C37" s="221"/>
      <c r="D37" s="221"/>
      <c r="E37" s="221"/>
      <c r="F37" s="221"/>
      <c r="G37" s="221"/>
      <c r="H37" s="221"/>
      <c r="I37" s="221"/>
      <c r="J37" s="221"/>
      <c r="K37" s="221"/>
      <c r="L37" s="221"/>
      <c r="M37" s="221"/>
      <c r="N37" s="221"/>
      <c r="O37" s="221"/>
      <c r="P37" s="221"/>
      <c r="Q37" s="222"/>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220" t="s">
        <v>1121</v>
      </c>
      <c r="C41" s="221"/>
      <c r="D41" s="221"/>
      <c r="E41" s="221"/>
      <c r="F41" s="221"/>
      <c r="G41" s="221"/>
      <c r="H41" s="221"/>
      <c r="I41" s="221"/>
      <c r="J41" s="221"/>
      <c r="K41" s="221"/>
      <c r="L41" s="221"/>
      <c r="M41" s="221"/>
      <c r="N41" s="221"/>
      <c r="O41" s="221"/>
      <c r="P41" s="221"/>
      <c r="Q41" s="222"/>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220" t="s">
        <v>1122</v>
      </c>
      <c r="C45" s="221"/>
      <c r="D45" s="221"/>
      <c r="E45" s="221"/>
      <c r="F45" s="221"/>
      <c r="G45" s="221"/>
      <c r="H45" s="221"/>
      <c r="I45" s="221"/>
      <c r="J45" s="221"/>
      <c r="K45" s="221"/>
      <c r="L45" s="221"/>
      <c r="M45" s="221"/>
      <c r="N45" s="221"/>
      <c r="O45" s="221"/>
      <c r="P45" s="221"/>
      <c r="Q45" s="222"/>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220" t="s">
        <v>1123</v>
      </c>
      <c r="C48" s="221"/>
      <c r="D48" s="221"/>
      <c r="E48" s="221"/>
      <c r="F48" s="221"/>
      <c r="G48" s="221"/>
      <c r="H48" s="221"/>
      <c r="I48" s="221"/>
      <c r="J48" s="221"/>
      <c r="K48" s="221"/>
      <c r="L48" s="221"/>
      <c r="M48" s="221"/>
      <c r="N48" s="221"/>
      <c r="O48" s="221"/>
      <c r="P48" s="221"/>
      <c r="Q48" s="222"/>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220" t="s">
        <v>1124</v>
      </c>
      <c r="C52" s="221"/>
      <c r="D52" s="221"/>
      <c r="E52" s="221"/>
      <c r="F52" s="221"/>
      <c r="G52" s="221"/>
      <c r="H52" s="221"/>
      <c r="I52" s="221"/>
      <c r="J52" s="221"/>
      <c r="K52" s="221"/>
      <c r="L52" s="221"/>
      <c r="M52" s="221"/>
      <c r="N52" s="221"/>
      <c r="O52" s="221"/>
      <c r="P52" s="221"/>
      <c r="Q52" s="222"/>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7:Q37"/>
    <mergeCell ref="B41:Q41"/>
    <mergeCell ref="B45:Q45"/>
    <mergeCell ref="B48:Q48"/>
    <mergeCell ref="B52:Q52"/>
    <mergeCell ref="I7:J7"/>
    <mergeCell ref="B21:Q21"/>
    <mergeCell ref="B23:Q23"/>
    <mergeCell ref="B26:Q26"/>
    <mergeCell ref="B28:Q28"/>
    <mergeCell ref="B31:Q31"/>
    <mergeCell ref="B35:Q35"/>
    <mergeCell ref="B4:Q4"/>
    <mergeCell ref="B6:G7"/>
    <mergeCell ref="B8:Q8"/>
    <mergeCell ref="B12:Q12"/>
    <mergeCell ref="B15:Q15"/>
    <mergeCell ref="B18:Q18"/>
  </mergeCells>
  <printOptions/>
  <pageMargins left="0.44196078431372554" right="0.44196078431372554" top="0.44196078431372554" bottom="0.39529411764705885" header="0.5098039215686275" footer="0.5098039215686275"/>
  <pageSetup horizontalDpi="600" verticalDpi="600" orientation="portrait" paperSize="9" scale="89" r:id="rId2"/>
  <rowBreaks count="3" manualBreakCount="3">
    <brk id="14" max="255" man="1"/>
    <brk id="25" max="255" man="1"/>
    <brk id="44" max="255" man="1"/>
  </rowBreaks>
  <drawing r:id="rId1"/>
</worksheet>
</file>

<file path=xl/worksheets/sheet13.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A1" sqref="A1"/>
    </sheetView>
  </sheetViews>
  <sheetFormatPr defaultColWidth="9.140625" defaultRowHeight="12.75"/>
  <sheetData>
    <row r="1" ht="12.75">
      <c r="B1" t="s">
        <v>1228</v>
      </c>
    </row>
    <row r="2" spans="1:4" ht="12.75">
      <c r="A2" t="s">
        <v>520</v>
      </c>
      <c r="B2">
        <v>29620751.189999994</v>
      </c>
      <c r="C2">
        <v>368</v>
      </c>
      <c r="D2">
        <v>0.022731484341219348</v>
      </c>
    </row>
    <row r="3" spans="1:4" ht="12.75">
      <c r="A3" t="s">
        <v>587</v>
      </c>
      <c r="B3">
        <v>41892841.33999999</v>
      </c>
      <c r="C3">
        <v>553</v>
      </c>
      <c r="D3">
        <v>0.03415899684971277</v>
      </c>
    </row>
    <row r="4" spans="1:4" ht="12.75">
      <c r="A4" t="s">
        <v>585</v>
      </c>
      <c r="B4">
        <v>70883916.31000006</v>
      </c>
      <c r="C4">
        <v>752</v>
      </c>
      <c r="D4">
        <v>0.04645129408857866</v>
      </c>
    </row>
    <row r="5" spans="1:4" ht="12.75">
      <c r="A5" t="s">
        <v>583</v>
      </c>
      <c r="B5">
        <v>76969186.45999993</v>
      </c>
      <c r="C5">
        <v>979</v>
      </c>
      <c r="D5">
        <v>0.06047316078818951</v>
      </c>
    </row>
    <row r="6" spans="1:4" ht="12.75">
      <c r="A6" t="s">
        <v>579</v>
      </c>
      <c r="B6">
        <v>84653014.52999999</v>
      </c>
      <c r="C6">
        <v>1218</v>
      </c>
      <c r="D6">
        <v>0.07523627154240534</v>
      </c>
    </row>
    <row r="7" spans="1:4" ht="12.75">
      <c r="A7" t="s">
        <v>581</v>
      </c>
      <c r="B7">
        <v>100578475.78999996</v>
      </c>
      <c r="C7">
        <v>1349</v>
      </c>
      <c r="D7">
        <v>0.08332818580517636</v>
      </c>
    </row>
    <row r="8" spans="1:4" ht="12.75">
      <c r="A8" t="s">
        <v>577</v>
      </c>
      <c r="B8">
        <v>138804690.1900001</v>
      </c>
      <c r="C8">
        <v>1840</v>
      </c>
      <c r="D8">
        <v>0.11365742170609673</v>
      </c>
    </row>
    <row r="9" spans="1:4" ht="12.75">
      <c r="A9" t="s">
        <v>575</v>
      </c>
      <c r="B9">
        <v>169540857.67000014</v>
      </c>
      <c r="C9">
        <v>1502</v>
      </c>
      <c r="D9">
        <v>0.09277904750138984</v>
      </c>
    </row>
    <row r="10" spans="1:4" ht="12.75">
      <c r="A10" t="s">
        <v>571</v>
      </c>
      <c r="B10">
        <v>192976970.74000016</v>
      </c>
      <c r="C10">
        <v>2204</v>
      </c>
      <c r="D10">
        <v>0.1361418246957811</v>
      </c>
    </row>
    <row r="11" spans="1:4" ht="12.75">
      <c r="A11" t="s">
        <v>573</v>
      </c>
      <c r="B11">
        <v>201494779.2500003</v>
      </c>
      <c r="C11">
        <v>2597</v>
      </c>
      <c r="D11">
        <v>0.16041756748409414</v>
      </c>
    </row>
    <row r="12" spans="1:4" ht="12.75">
      <c r="A12" t="s">
        <v>569</v>
      </c>
      <c r="B12">
        <v>238389680.90000042</v>
      </c>
      <c r="C12">
        <v>2827</v>
      </c>
      <c r="D12">
        <v>0.17462474519735624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16"/>
  <sheetViews>
    <sheetView showGridLines="0" zoomScalePageLayoutView="0" workbookViewId="0" topLeftCell="A1">
      <selection activeCell="A1" sqref="A1"/>
    </sheetView>
  </sheetViews>
  <sheetFormatPr defaultColWidth="9.140625" defaultRowHeight="12.75"/>
  <sheetData>
    <row r="2" spans="1:2" ht="12.75">
      <c r="A2" t="s">
        <v>1129</v>
      </c>
      <c r="B2">
        <v>0.05656189853130356</v>
      </c>
    </row>
    <row r="3" spans="1:2" ht="12.75">
      <c r="A3" t="s">
        <v>1130</v>
      </c>
      <c r="B3">
        <v>0.7136558743476078</v>
      </c>
    </row>
    <row r="4" spans="1:2" ht="12.75">
      <c r="A4" t="s">
        <v>1131</v>
      </c>
      <c r="B4">
        <v>0.18958180420524548</v>
      </c>
    </row>
    <row r="5" spans="1:2" ht="12.75">
      <c r="A5" t="s">
        <v>1132</v>
      </c>
      <c r="B5">
        <v>0.013616843674826204</v>
      </c>
    </row>
    <row r="6" spans="1:2" ht="12.75">
      <c r="A6" t="s">
        <v>1133</v>
      </c>
      <c r="B6">
        <v>0.002759513084301848</v>
      </c>
    </row>
    <row r="7" spans="1:2" ht="12.75">
      <c r="A7" t="s">
        <v>1134</v>
      </c>
      <c r="B7">
        <v>0.0025260984725017422</v>
      </c>
    </row>
    <row r="8" spans="1:2" ht="12.75">
      <c r="A8" t="s">
        <v>1135</v>
      </c>
      <c r="B8">
        <v>0.006924586928868359</v>
      </c>
    </row>
    <row r="9" spans="1:2" ht="12.75">
      <c r="A9" t="s">
        <v>1136</v>
      </c>
      <c r="B9">
        <v>0.007368567235839251</v>
      </c>
    </row>
    <row r="10" spans="1:2" ht="12.75">
      <c r="A10" t="s">
        <v>1137</v>
      </c>
      <c r="B10">
        <v>0.0010242553874024445</v>
      </c>
    </row>
    <row r="11" spans="1:2" ht="12.75">
      <c r="A11" t="s">
        <v>1138</v>
      </c>
      <c r="B11">
        <v>0.0007808242216784201</v>
      </c>
    </row>
    <row r="12" spans="1:2" ht="12.75">
      <c r="A12" t="s">
        <v>1139</v>
      </c>
      <c r="B12">
        <v>0.0007430235865294132</v>
      </c>
    </row>
    <row r="13" spans="1:2" ht="12.75">
      <c r="A13" t="s">
        <v>1140</v>
      </c>
      <c r="B13">
        <v>0.00253305916060728</v>
      </c>
    </row>
    <row r="14" spans="1:2" ht="12.75">
      <c r="A14" t="s">
        <v>1141</v>
      </c>
      <c r="B14">
        <v>0.0016439589166205222</v>
      </c>
    </row>
    <row r="15" spans="1:2" ht="12.75">
      <c r="A15" t="s">
        <v>1142</v>
      </c>
      <c r="B15">
        <v>0.0002728779096132496</v>
      </c>
    </row>
    <row r="16" spans="1:2" ht="12.75">
      <c r="A16" t="s">
        <v>1143</v>
      </c>
      <c r="B16">
        <v>6.814337054720002E-06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1144</v>
      </c>
      <c r="B2">
        <v>0</v>
      </c>
    </row>
    <row r="3" spans="1:2" ht="12.75">
      <c r="A3" t="s">
        <v>1129</v>
      </c>
      <c r="B3">
        <v>0.0002692425914189614</v>
      </c>
    </row>
    <row r="4" spans="1:2" ht="12.75">
      <c r="A4" t="s">
        <v>1130</v>
      </c>
      <c r="B4">
        <v>0.00150297925996359</v>
      </c>
    </row>
    <row r="5" spans="1:2" ht="12.75">
      <c r="A5" t="s">
        <v>1131</v>
      </c>
      <c r="B5">
        <v>0.002362808223795583</v>
      </c>
    </row>
    <row r="6" spans="1:2" ht="12.75">
      <c r="A6" t="s">
        <v>1132</v>
      </c>
      <c r="B6">
        <v>0.007502516684669274</v>
      </c>
    </row>
    <row r="7" spans="1:2" ht="12.75">
      <c r="A7" t="s">
        <v>1133</v>
      </c>
      <c r="B7">
        <v>0.004754329608324267</v>
      </c>
    </row>
    <row r="8" spans="1:2" ht="12.75">
      <c r="A8" t="s">
        <v>1134</v>
      </c>
      <c r="B8">
        <v>0.006914557720809587</v>
      </c>
    </row>
    <row r="9" spans="1:2" ht="12.75">
      <c r="A9" t="s">
        <v>1135</v>
      </c>
      <c r="B9">
        <v>0.013769616472437043</v>
      </c>
    </row>
    <row r="10" spans="1:2" ht="12.75">
      <c r="A10" t="s">
        <v>1136</v>
      </c>
      <c r="B10">
        <v>0.05250014918249714</v>
      </c>
    </row>
    <row r="11" spans="1:2" ht="12.75">
      <c r="A11" t="s">
        <v>1137</v>
      </c>
      <c r="B11">
        <v>0.12419457068159093</v>
      </c>
    </row>
    <row r="12" spans="1:2" ht="12.75">
      <c r="A12" t="s">
        <v>1138</v>
      </c>
      <c r="B12">
        <v>0.019509089818577657</v>
      </c>
    </row>
    <row r="13" spans="1:2" ht="12.75">
      <c r="A13" t="s">
        <v>1139</v>
      </c>
      <c r="B13">
        <v>0.03482353674273409</v>
      </c>
    </row>
    <row r="14" spans="1:2" ht="12.75">
      <c r="A14" t="s">
        <v>1140</v>
      </c>
      <c r="B14">
        <v>0.06551430892396228</v>
      </c>
    </row>
    <row r="15" spans="1:2" ht="12.75">
      <c r="A15" t="s">
        <v>1141</v>
      </c>
      <c r="B15">
        <v>0.027563621876399234</v>
      </c>
    </row>
    <row r="16" spans="1:2" ht="12.75">
      <c r="A16" t="s">
        <v>1142</v>
      </c>
      <c r="B16">
        <v>0.09463926555789584</v>
      </c>
    </row>
    <row r="17" spans="1:2" ht="12.75">
      <c r="A17" t="s">
        <v>1145</v>
      </c>
      <c r="B17">
        <v>0.015129249945724068</v>
      </c>
    </row>
    <row r="18" spans="1:2" ht="12.75">
      <c r="A18" t="s">
        <v>1146</v>
      </c>
      <c r="B18">
        <v>0.02319473366310991</v>
      </c>
    </row>
    <row r="19" spans="1:2" ht="12.75">
      <c r="A19" t="s">
        <v>1147</v>
      </c>
      <c r="B19">
        <v>0.059249018736918624</v>
      </c>
    </row>
    <row r="20" spans="1:2" ht="12.75">
      <c r="A20" t="s">
        <v>1143</v>
      </c>
      <c r="B20">
        <v>0.041624314583622035</v>
      </c>
    </row>
    <row r="21" spans="1:2" ht="12.75">
      <c r="A21" t="s">
        <v>1148</v>
      </c>
      <c r="B21">
        <v>0.13866880344255555</v>
      </c>
    </row>
    <row r="22" spans="1:2" ht="12.75">
      <c r="A22" t="s">
        <v>1149</v>
      </c>
      <c r="B22">
        <v>0.011770118267762166</v>
      </c>
    </row>
    <row r="23" spans="1:2" ht="12.75">
      <c r="A23" t="s">
        <v>1150</v>
      </c>
      <c r="B23">
        <v>0.01134498537694893</v>
      </c>
    </row>
    <row r="24" spans="1:2" ht="12.75">
      <c r="A24" t="s">
        <v>1151</v>
      </c>
      <c r="B24">
        <v>0.02206549187519374</v>
      </c>
    </row>
    <row r="25" spans="1:2" ht="12.75">
      <c r="A25" t="s">
        <v>1152</v>
      </c>
      <c r="B25">
        <v>0.05852200383468502</v>
      </c>
    </row>
    <row r="26" spans="1:2" ht="12.75">
      <c r="A26" t="s">
        <v>1153</v>
      </c>
      <c r="B26">
        <v>0.14641218896811078</v>
      </c>
    </row>
    <row r="27" spans="1:2" ht="12.75">
      <c r="A27" t="s">
        <v>1154</v>
      </c>
      <c r="B27">
        <v>0.010264422708220611</v>
      </c>
    </row>
    <row r="28" spans="1:2" ht="12.75">
      <c r="A28" t="s">
        <v>1155</v>
      </c>
      <c r="B28">
        <v>0.00044437668678434404</v>
      </c>
    </row>
    <row r="29" spans="1:2" ht="12.75">
      <c r="A29" t="s">
        <v>1156</v>
      </c>
      <c r="B29">
        <v>0.0004995240082279668</v>
      </c>
    </row>
    <row r="30" spans="1:2" ht="12.75">
      <c r="A30" t="s">
        <v>1157</v>
      </c>
      <c r="B30">
        <v>0.0017648367407713489</v>
      </c>
    </row>
    <row r="31" spans="1:2" ht="12.75">
      <c r="A31" t="s">
        <v>1158</v>
      </c>
      <c r="B31">
        <v>0.0032253378162893018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1130</v>
      </c>
      <c r="B2">
        <v>0.0002461818387768594</v>
      </c>
    </row>
    <row r="3" spans="1:2" ht="12.75">
      <c r="A3" t="s">
        <v>1131</v>
      </c>
      <c r="B3">
        <v>0.0005907421081803975</v>
      </c>
    </row>
    <row r="4" spans="1:2" ht="12.75">
      <c r="A4" t="s">
        <v>1132</v>
      </c>
      <c r="B4">
        <v>0.0008627622784785051</v>
      </c>
    </row>
    <row r="5" spans="1:2" ht="12.75">
      <c r="A5" t="s">
        <v>1133</v>
      </c>
      <c r="B5">
        <v>0.00721980917984401</v>
      </c>
    </row>
    <row r="6" spans="1:2" ht="12.75">
      <c r="A6" t="s">
        <v>1134</v>
      </c>
      <c r="B6">
        <v>0.0036659021681712156</v>
      </c>
    </row>
    <row r="7" spans="1:2" ht="12.75">
      <c r="A7" t="s">
        <v>1135</v>
      </c>
      <c r="B7">
        <v>0.004001793277796737</v>
      </c>
    </row>
    <row r="8" spans="1:2" ht="12.75">
      <c r="A8" t="s">
        <v>1136</v>
      </c>
      <c r="B8">
        <v>0.009197422983433401</v>
      </c>
    </row>
    <row r="9" spans="1:2" ht="12.75">
      <c r="A9" t="s">
        <v>1137</v>
      </c>
      <c r="B9">
        <v>0.011649319251452775</v>
      </c>
    </row>
    <row r="10" spans="1:2" ht="12.75">
      <c r="A10" t="s">
        <v>1138</v>
      </c>
      <c r="B10">
        <v>0.13634465339260082</v>
      </c>
    </row>
    <row r="11" spans="1:2" ht="12.75">
      <c r="A11" t="s">
        <v>1139</v>
      </c>
      <c r="B11">
        <v>0.04586670101603909</v>
      </c>
    </row>
    <row r="12" spans="1:2" ht="12.75">
      <c r="A12" t="s">
        <v>1140</v>
      </c>
      <c r="B12">
        <v>0.021450471646476264</v>
      </c>
    </row>
    <row r="13" spans="1:2" ht="12.75">
      <c r="A13" t="s">
        <v>1141</v>
      </c>
      <c r="B13">
        <v>0.08282012994962508</v>
      </c>
    </row>
    <row r="14" spans="1:2" ht="12.75">
      <c r="A14" t="s">
        <v>1142</v>
      </c>
      <c r="B14">
        <v>0.0060796786835263785</v>
      </c>
    </row>
    <row r="15" spans="1:2" ht="12.75">
      <c r="A15" t="s">
        <v>1145</v>
      </c>
      <c r="B15">
        <v>0.12155814957552322</v>
      </c>
    </row>
    <row r="16" spans="1:2" ht="12.75">
      <c r="A16" t="s">
        <v>1146</v>
      </c>
      <c r="B16">
        <v>0.0035562835815394285</v>
      </c>
    </row>
    <row r="17" spans="1:2" ht="12.75">
      <c r="A17" t="s">
        <v>1147</v>
      </c>
      <c r="B17">
        <v>0.012961334316298034</v>
      </c>
    </row>
    <row r="18" spans="1:2" ht="12.75">
      <c r="A18" t="s">
        <v>1143</v>
      </c>
      <c r="B18">
        <v>0.0693483532392963</v>
      </c>
    </row>
    <row r="19" spans="1:2" ht="12.75">
      <c r="A19" t="s">
        <v>1148</v>
      </c>
      <c r="B19">
        <v>0.009364919814303067</v>
      </c>
    </row>
    <row r="20" spans="1:2" ht="12.75">
      <c r="A20" t="s">
        <v>1149</v>
      </c>
      <c r="B20">
        <v>0.18422801178361053</v>
      </c>
    </row>
    <row r="21" spans="1:2" ht="12.75">
      <c r="A21" t="s">
        <v>1150</v>
      </c>
      <c r="B21">
        <v>0.0042308825012314895</v>
      </c>
    </row>
    <row r="22" spans="1:2" ht="12.75">
      <c r="A22" t="s">
        <v>1151</v>
      </c>
      <c r="B22">
        <v>0.007448854927446186</v>
      </c>
    </row>
    <row r="23" spans="1:2" ht="12.75">
      <c r="A23" t="s">
        <v>1152</v>
      </c>
      <c r="B23">
        <v>0.015839315076472293</v>
      </c>
    </row>
    <row r="24" spans="1:2" ht="12.75">
      <c r="A24" t="s">
        <v>1153</v>
      </c>
      <c r="B24">
        <v>0.019705234481258875</v>
      </c>
    </row>
    <row r="25" spans="1:2" ht="12.75">
      <c r="A25" t="s">
        <v>1154</v>
      </c>
      <c r="B25">
        <v>0.20786531734031144</v>
      </c>
    </row>
    <row r="26" spans="1:2" ht="12.75">
      <c r="A26" t="s">
        <v>1155</v>
      </c>
      <c r="B26">
        <v>0.0037825877807379582</v>
      </c>
    </row>
    <row r="27" spans="1:2" ht="12.75">
      <c r="A27" t="s">
        <v>1156</v>
      </c>
      <c r="B27">
        <v>0.00030095869797735846</v>
      </c>
    </row>
    <row r="28" spans="1:2" ht="12.75">
      <c r="A28" t="s">
        <v>1157</v>
      </c>
      <c r="B28">
        <v>0.0006990545622110201</v>
      </c>
    </row>
    <row r="29" spans="1:2" ht="12.75">
      <c r="A29" t="s">
        <v>1158</v>
      </c>
      <c r="B29">
        <v>0.0007655243026818674</v>
      </c>
    </row>
    <row r="30" spans="1:2" ht="12.75">
      <c r="A30" t="s">
        <v>1159</v>
      </c>
      <c r="B30">
        <v>0.008324577447467656</v>
      </c>
    </row>
    <row r="31" spans="1:2" ht="12.75">
      <c r="A31" t="s">
        <v>1160</v>
      </c>
      <c r="B31">
        <v>2.5072797231979617E-05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16"/>
  <sheetViews>
    <sheetView showGridLines="0" zoomScalePageLayoutView="0" workbookViewId="0" topLeftCell="A1">
      <selection activeCell="A1" sqref="A1"/>
    </sheetView>
  </sheetViews>
  <sheetFormatPr defaultColWidth="9.140625" defaultRowHeight="12.75"/>
  <sheetData>
    <row r="2" spans="1:2" ht="12.75">
      <c r="A2">
        <v>1999</v>
      </c>
      <c r="B2">
        <v>6.814337054719987E-06</v>
      </c>
    </row>
    <row r="3" spans="1:2" ht="12.75">
      <c r="A3">
        <v>2003</v>
      </c>
      <c r="B3">
        <v>0.000210637644664339</v>
      </c>
    </row>
    <row r="4" spans="1:2" ht="12.75">
      <c r="A4">
        <v>2004</v>
      </c>
      <c r="B4">
        <v>0.00119649367726553</v>
      </c>
    </row>
    <row r="5" spans="1:2" ht="12.75">
      <c r="A5">
        <v>2005</v>
      </c>
      <c r="B5">
        <v>0.002508412011912813</v>
      </c>
    </row>
    <row r="6" spans="1:2" ht="12.75">
      <c r="A6">
        <v>2006</v>
      </c>
      <c r="B6">
        <v>0.0011012810615077474</v>
      </c>
    </row>
    <row r="7" spans="1:2" ht="12.75">
      <c r="A7">
        <v>2007</v>
      </c>
      <c r="B7">
        <v>0.0006779171711880664</v>
      </c>
    </row>
    <row r="8" spans="1:2" ht="12.75">
      <c r="A8">
        <v>2008</v>
      </c>
      <c r="B8">
        <v>0.0009586276558865318</v>
      </c>
    </row>
    <row r="9" spans="1:2" ht="12.75">
      <c r="A9">
        <v>2009</v>
      </c>
      <c r="B9">
        <v>0.0038042244565146023</v>
      </c>
    </row>
    <row r="10" spans="1:2" ht="12.75">
      <c r="A10">
        <v>2010</v>
      </c>
      <c r="B10">
        <v>0.008652840320650204</v>
      </c>
    </row>
    <row r="11" spans="1:2" ht="12.75">
      <c r="A11">
        <v>2011</v>
      </c>
      <c r="B11">
        <v>0.004282445782334286</v>
      </c>
    </row>
    <row r="12" spans="1:2" ht="12.75">
      <c r="A12">
        <v>2012</v>
      </c>
      <c r="B12">
        <v>0.0018456846843523487</v>
      </c>
    </row>
    <row r="13" spans="1:2" ht="12.75">
      <c r="A13">
        <v>2013</v>
      </c>
      <c r="B13">
        <v>0.011940065104091239</v>
      </c>
    </row>
    <row r="14" spans="1:2" ht="12.75">
      <c r="A14">
        <v>2014</v>
      </c>
      <c r="B14">
        <v>0.1030274339635988</v>
      </c>
    </row>
    <row r="15" spans="1:2" ht="12.75">
      <c r="A15">
        <v>2015</v>
      </c>
      <c r="B15">
        <v>0.7680017787150046</v>
      </c>
    </row>
    <row r="16" spans="1:2" ht="12.75">
      <c r="A16">
        <v>2016</v>
      </c>
      <c r="B16">
        <v>0.09178534341397403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1229</v>
      </c>
      <c r="C1" t="s">
        <v>1230</v>
      </c>
    </row>
    <row r="2" spans="1:3" ht="12.75">
      <c r="A2" t="s">
        <v>1164</v>
      </c>
      <c r="B2">
        <v>0.19079310554600196</v>
      </c>
      <c r="C2">
        <v>0.457701081027472</v>
      </c>
    </row>
    <row r="3" spans="1:3" ht="12.75">
      <c r="A3" t="s">
        <v>1165</v>
      </c>
      <c r="B3">
        <v>0.37085254145508956</v>
      </c>
      <c r="C3">
        <v>0.3412674799166915</v>
      </c>
    </row>
    <row r="4" spans="1:3" ht="12.75">
      <c r="A4" t="s">
        <v>1166</v>
      </c>
      <c r="B4">
        <v>0.26962948370752254</v>
      </c>
      <c r="C4">
        <v>0.14985619359317665</v>
      </c>
    </row>
    <row r="5" spans="1:3" ht="12.75">
      <c r="A5" t="s">
        <v>1167</v>
      </c>
      <c r="B5">
        <v>0.07851131904331955</v>
      </c>
      <c r="C5">
        <v>0.03064564117822077</v>
      </c>
    </row>
    <row r="6" spans="1:3" ht="12.75">
      <c r="A6" t="s">
        <v>1168</v>
      </c>
      <c r="B6">
        <v>0.09021355024806632</v>
      </c>
      <c r="C6">
        <v>0.020529604284439156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1169</v>
      </c>
      <c r="B2">
        <v>0.0014744767092114133</v>
      </c>
    </row>
    <row r="3" spans="1:2" ht="12.75">
      <c r="A3" t="s">
        <v>1170</v>
      </c>
      <c r="B3">
        <v>0.00514711496388312</v>
      </c>
    </row>
    <row r="4" spans="1:2" ht="12.75">
      <c r="A4" t="s">
        <v>1171</v>
      </c>
      <c r="B4">
        <v>0.028680954198945296</v>
      </c>
    </row>
    <row r="5" spans="1:2" ht="12.75">
      <c r="A5" t="s">
        <v>1172</v>
      </c>
      <c r="B5">
        <v>0.539758492731039</v>
      </c>
    </row>
    <row r="6" spans="1:2" ht="12.75">
      <c r="A6" t="s">
        <v>1173</v>
      </c>
      <c r="B6">
        <v>0.22949338024318053</v>
      </c>
    </row>
    <row r="7" spans="1:2" ht="12.75">
      <c r="A7" t="s">
        <v>1174</v>
      </c>
      <c r="B7">
        <v>0.14747501357145518</v>
      </c>
    </row>
    <row r="8" spans="1:2" ht="12.75">
      <c r="A8" t="s">
        <v>1175</v>
      </c>
      <c r="B8">
        <v>0.03379531172425771</v>
      </c>
    </row>
    <row r="9" spans="1:2" ht="12.75">
      <c r="A9" t="s">
        <v>1176</v>
      </c>
      <c r="B9">
        <v>0.00994945698270386</v>
      </c>
    </row>
    <row r="10" spans="1:2" ht="12.75">
      <c r="A10" t="s">
        <v>1177</v>
      </c>
      <c r="B10">
        <v>0.0030468457385653728</v>
      </c>
    </row>
    <row r="11" spans="1:2" ht="12.75">
      <c r="A11" t="s">
        <v>1178</v>
      </c>
      <c r="B11">
        <v>0.0007976383866103782</v>
      </c>
    </row>
    <row r="12" spans="1:2" ht="12.75">
      <c r="A12" t="s">
        <v>1179</v>
      </c>
      <c r="B12">
        <v>0.00032409111032366853</v>
      </c>
    </row>
    <row r="13" spans="1:2" ht="12.75">
      <c r="A13" t="s">
        <v>1180</v>
      </c>
      <c r="B13">
        <v>4.914307193267475E-05</v>
      </c>
    </row>
    <row r="14" spans="1:2" ht="12.75">
      <c r="A14" t="s">
        <v>1181</v>
      </c>
      <c r="B14">
        <v>7.060702582790469E-06</v>
      </c>
    </row>
    <row r="15" spans="1:2" ht="12.75">
      <c r="A15" t="s">
        <v>1182</v>
      </c>
      <c r="B15">
        <v>1.019865309138204E-06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C4">
      <selection activeCell="F4" sqref="F4"/>
    </sheetView>
  </sheetViews>
  <sheetFormatPr defaultColWidth="8.8515625" defaultRowHeight="12.75" outlineLevelRow="1"/>
  <cols>
    <col min="1" max="1" width="13.28125" style="58" customWidth="1"/>
    <col min="2" max="2" width="60.7109375" style="58" customWidth="1"/>
    <col min="3" max="3" width="49.28125" style="58" customWidth="1"/>
    <col min="4" max="4" width="40.7109375" style="58" customWidth="1"/>
    <col min="5" max="5" width="6.7109375" style="58" customWidth="1"/>
    <col min="6" max="6" width="41.7109375" style="58" customWidth="1"/>
    <col min="7" max="7" width="41.7109375" style="57" customWidth="1"/>
    <col min="8" max="8" width="7.28125" style="58" customWidth="1"/>
    <col min="9" max="9" width="71.8515625" style="58" customWidth="1"/>
    <col min="10" max="11" width="47.7109375" style="58" customWidth="1"/>
    <col min="12" max="12" width="7.28125" style="58" customWidth="1"/>
    <col min="13" max="13" width="25.7109375" style="58" customWidth="1"/>
    <col min="14" max="14" width="25.7109375" style="57" customWidth="1"/>
    <col min="15" max="16384" width="8.8515625" style="56" customWidth="1"/>
  </cols>
  <sheetData>
    <row r="1" spans="1:13" ht="31.5">
      <c r="A1" s="117" t="s">
        <v>0</v>
      </c>
      <c r="B1" s="117"/>
      <c r="C1" s="57"/>
      <c r="D1" s="57"/>
      <c r="E1" s="57"/>
      <c r="F1" s="96"/>
      <c r="H1" s="57"/>
      <c r="I1" s="117"/>
      <c r="J1" s="57"/>
      <c r="K1" s="57"/>
      <c r="L1" s="57"/>
      <c r="M1" s="57"/>
    </row>
    <row r="2" spans="1:13" ht="15.75" thickBot="1">
      <c r="A2" s="57"/>
      <c r="B2" s="116"/>
      <c r="C2" s="116"/>
      <c r="D2" s="57"/>
      <c r="E2" s="57"/>
      <c r="F2" s="57"/>
      <c r="H2" s="57"/>
      <c r="L2" s="57"/>
      <c r="M2" s="57"/>
    </row>
    <row r="3" spans="1:13" ht="27" thickBot="1">
      <c r="A3" s="113"/>
      <c r="B3" s="115" t="s">
        <v>1</v>
      </c>
      <c r="C3" s="114" t="s">
        <v>2</v>
      </c>
      <c r="D3" s="113"/>
      <c r="E3" s="113"/>
      <c r="F3" s="112">
        <f>IF(AND('B1. HTT Mortgage Assets'!C258=1,SUM(C194:C206)=0),"","Let op: volgorde van de rijen vermoedelijk fout. Zet dit juist")</f>
      </c>
      <c r="G3" s="111"/>
      <c r="H3" s="110"/>
      <c r="L3" s="57"/>
      <c r="M3" s="57"/>
    </row>
    <row r="4" spans="8:13" ht="15.75" thickBot="1">
      <c r="H4" s="57"/>
      <c r="L4" s="57"/>
      <c r="M4" s="57"/>
    </row>
    <row r="5" spans="1:13" ht="18.75">
      <c r="A5" s="66"/>
      <c r="B5" s="109" t="s">
        <v>3</v>
      </c>
      <c r="C5" s="66"/>
      <c r="E5" s="65"/>
      <c r="F5" s="65"/>
      <c r="H5" s="57"/>
      <c r="L5" s="57"/>
      <c r="M5" s="57"/>
    </row>
    <row r="6" spans="2:13" ht="15">
      <c r="B6" s="107" t="s">
        <v>4</v>
      </c>
      <c r="H6" s="57"/>
      <c r="L6" s="57"/>
      <c r="M6" s="57"/>
    </row>
    <row r="7" spans="2:13" ht="15">
      <c r="B7" s="108" t="s">
        <v>1893</v>
      </c>
      <c r="H7" s="57"/>
      <c r="L7" s="57"/>
      <c r="M7" s="57"/>
    </row>
    <row r="8" spans="2:13" ht="15">
      <c r="B8" s="108" t="s">
        <v>5</v>
      </c>
      <c r="H8" s="57"/>
      <c r="L8" s="57"/>
      <c r="M8" s="57"/>
    </row>
    <row r="9" spans="2:13" ht="15">
      <c r="B9" s="107" t="s">
        <v>1905</v>
      </c>
      <c r="H9" s="57"/>
      <c r="L9" s="57"/>
      <c r="M9" s="57"/>
    </row>
    <row r="10" spans="2:13" ht="15">
      <c r="B10" s="107" t="s">
        <v>370</v>
      </c>
      <c r="H10" s="57"/>
      <c r="L10" s="57"/>
      <c r="M10" s="57"/>
    </row>
    <row r="11" spans="2:13" ht="15.75" thickBot="1">
      <c r="B11" s="106" t="s">
        <v>379</v>
      </c>
      <c r="H11" s="57"/>
      <c r="L11" s="57"/>
      <c r="M11" s="57"/>
    </row>
    <row r="12" spans="2:13" ht="15">
      <c r="B12" s="105"/>
      <c r="H12" s="57"/>
      <c r="L12" s="57"/>
      <c r="M12" s="57"/>
    </row>
    <row r="13" spans="1:13" ht="37.5">
      <c r="A13" s="69" t="s">
        <v>6</v>
      </c>
      <c r="B13" s="69" t="s">
        <v>4</v>
      </c>
      <c r="C13" s="68"/>
      <c r="D13" s="68"/>
      <c r="E13" s="68"/>
      <c r="F13" s="68"/>
      <c r="G13" s="67"/>
      <c r="H13" s="57"/>
      <c r="L13" s="57"/>
      <c r="M13" s="57"/>
    </row>
    <row r="14" spans="1:13" ht="15">
      <c r="A14" s="58" t="s">
        <v>1904</v>
      </c>
      <c r="B14" s="90" t="s">
        <v>7</v>
      </c>
      <c r="C14" s="58" t="s">
        <v>8</v>
      </c>
      <c r="E14" s="65"/>
      <c r="F14" s="65"/>
      <c r="H14" s="57"/>
      <c r="L14" s="57"/>
      <c r="M14" s="57"/>
    </row>
    <row r="15" spans="1:13" ht="15">
      <c r="A15" s="58" t="s">
        <v>9</v>
      </c>
      <c r="B15" s="90" t="s">
        <v>10</v>
      </c>
      <c r="C15" s="58" t="s">
        <v>1903</v>
      </c>
      <c r="E15" s="65"/>
      <c r="F15" s="65"/>
      <c r="H15" s="57"/>
      <c r="L15" s="57"/>
      <c r="M15" s="57"/>
    </row>
    <row r="16" spans="1:13" ht="30">
      <c r="A16" s="58" t="s">
        <v>1902</v>
      </c>
      <c r="B16" s="90" t="s">
        <v>11</v>
      </c>
      <c r="C16" s="70" t="s">
        <v>12</v>
      </c>
      <c r="E16" s="65"/>
      <c r="F16" s="65"/>
      <c r="H16" s="57"/>
      <c r="L16" s="57"/>
      <c r="M16" s="57"/>
    </row>
    <row r="17" spans="1:13" ht="15">
      <c r="A17" s="58" t="s">
        <v>13</v>
      </c>
      <c r="B17" s="90" t="s">
        <v>14</v>
      </c>
      <c r="C17" s="104">
        <v>42825</v>
      </c>
      <c r="E17" s="65"/>
      <c r="F17" s="65"/>
      <c r="H17" s="57"/>
      <c r="L17" s="57"/>
      <c r="M17" s="57"/>
    </row>
    <row r="18" spans="1:13" ht="15" hidden="1" outlineLevel="1">
      <c r="A18" s="58" t="s">
        <v>15</v>
      </c>
      <c r="B18" s="60" t="s">
        <v>1901</v>
      </c>
      <c r="C18" s="70" t="s">
        <v>1900</v>
      </c>
      <c r="E18" s="65"/>
      <c r="F18" s="65"/>
      <c r="H18" s="57"/>
      <c r="L18" s="57"/>
      <c r="M18" s="57"/>
    </row>
    <row r="19" spans="1:13" ht="15" hidden="1" outlineLevel="1">
      <c r="A19" s="58" t="s">
        <v>16</v>
      </c>
      <c r="B19" s="60" t="s">
        <v>1899</v>
      </c>
      <c r="C19" s="58" t="s">
        <v>1898</v>
      </c>
      <c r="E19" s="65"/>
      <c r="F19" s="65"/>
      <c r="H19" s="57"/>
      <c r="L19" s="57"/>
      <c r="M19" s="57"/>
    </row>
    <row r="20" spans="1:13" ht="15" hidden="1" outlineLevel="1">
      <c r="A20" s="58" t="s">
        <v>1897</v>
      </c>
      <c r="B20" s="60"/>
      <c r="E20" s="65"/>
      <c r="F20" s="65"/>
      <c r="H20" s="57"/>
      <c r="L20" s="57"/>
      <c r="M20" s="57"/>
    </row>
    <row r="21" spans="1:13" ht="15" hidden="1" outlineLevel="1">
      <c r="A21" s="58" t="s">
        <v>17</v>
      </c>
      <c r="B21" s="60"/>
      <c r="E21" s="65"/>
      <c r="F21" s="65"/>
      <c r="H21" s="57"/>
      <c r="L21" s="57"/>
      <c r="M21" s="57"/>
    </row>
    <row r="22" spans="1:13" ht="15" hidden="1" outlineLevel="1">
      <c r="A22" s="58" t="s">
        <v>18</v>
      </c>
      <c r="B22" s="60"/>
      <c r="E22" s="65"/>
      <c r="F22" s="65"/>
      <c r="H22" s="57"/>
      <c r="L22" s="57"/>
      <c r="M22" s="57"/>
    </row>
    <row r="23" spans="1:13" ht="15" hidden="1" outlineLevel="1">
      <c r="A23" s="58" t="s">
        <v>1896</v>
      </c>
      <c r="B23" s="60"/>
      <c r="E23" s="65"/>
      <c r="F23" s="65"/>
      <c r="H23" s="57"/>
      <c r="L23" s="57"/>
      <c r="M23" s="57"/>
    </row>
    <row r="24" spans="1:13" ht="15" hidden="1" outlineLevel="1">
      <c r="A24" s="58" t="s">
        <v>1895</v>
      </c>
      <c r="B24" s="60"/>
      <c r="E24" s="65"/>
      <c r="F24" s="65"/>
      <c r="H24" s="57"/>
      <c r="L24" s="57"/>
      <c r="M24" s="57"/>
    </row>
    <row r="25" spans="1:13" ht="15" hidden="1" outlineLevel="1">
      <c r="A25" s="58" t="s">
        <v>1894</v>
      </c>
      <c r="B25" s="60"/>
      <c r="E25" s="65"/>
      <c r="F25" s="65"/>
      <c r="H25" s="57"/>
      <c r="L25" s="57"/>
      <c r="M25" s="57"/>
    </row>
    <row r="26" spans="1:13" ht="18.75" collapsed="1">
      <c r="A26" s="68"/>
      <c r="B26" s="69" t="s">
        <v>1893</v>
      </c>
      <c r="C26" s="68"/>
      <c r="D26" s="68"/>
      <c r="E26" s="68"/>
      <c r="F26" s="68"/>
      <c r="G26" s="67"/>
      <c r="H26" s="57"/>
      <c r="L26" s="57"/>
      <c r="M26" s="57"/>
    </row>
    <row r="27" spans="1:13" ht="15">
      <c r="A27" s="58" t="s">
        <v>19</v>
      </c>
      <c r="B27" s="103" t="s">
        <v>20</v>
      </c>
      <c r="C27" s="58" t="s">
        <v>21</v>
      </c>
      <c r="D27" s="79"/>
      <c r="E27" s="79"/>
      <c r="F27" s="79"/>
      <c r="H27" s="57"/>
      <c r="L27" s="57"/>
      <c r="M27" s="57"/>
    </row>
    <row r="28" spans="1:13" ht="15">
      <c r="A28" s="58" t="s">
        <v>22</v>
      </c>
      <c r="B28" s="103" t="s">
        <v>23</v>
      </c>
      <c r="C28" s="58" t="s">
        <v>21</v>
      </c>
      <c r="D28" s="79"/>
      <c r="E28" s="79"/>
      <c r="F28" s="79"/>
      <c r="H28" s="57"/>
      <c r="L28" s="57"/>
      <c r="M28" s="57"/>
    </row>
    <row r="29" spans="1:13" ht="15">
      <c r="A29" s="58" t="s">
        <v>1892</v>
      </c>
      <c r="B29" s="103" t="s">
        <v>24</v>
      </c>
      <c r="C29" s="70" t="s">
        <v>1854</v>
      </c>
      <c r="E29" s="79"/>
      <c r="F29" s="79"/>
      <c r="H29" s="57"/>
      <c r="L29" s="57"/>
      <c r="M29" s="57"/>
    </row>
    <row r="30" spans="1:13" ht="15" hidden="1" outlineLevel="1">
      <c r="A30" s="58" t="s">
        <v>25</v>
      </c>
      <c r="B30" s="103"/>
      <c r="E30" s="79"/>
      <c r="F30" s="79"/>
      <c r="H30" s="57"/>
      <c r="L30" s="57"/>
      <c r="M30" s="57"/>
    </row>
    <row r="31" spans="1:13" ht="15" hidden="1" outlineLevel="1">
      <c r="A31" s="58" t="s">
        <v>26</v>
      </c>
      <c r="B31" s="103"/>
      <c r="E31" s="79"/>
      <c r="F31" s="79"/>
      <c r="H31" s="57"/>
      <c r="L31" s="57"/>
      <c r="M31" s="57"/>
    </row>
    <row r="32" spans="1:13" ht="15" hidden="1" outlineLevel="1">
      <c r="A32" s="58" t="s">
        <v>27</v>
      </c>
      <c r="B32" s="103"/>
      <c r="E32" s="79"/>
      <c r="F32" s="79"/>
      <c r="H32" s="57"/>
      <c r="L32" s="57"/>
      <c r="M32" s="57"/>
    </row>
    <row r="33" spans="1:13" ht="15" hidden="1" outlineLevel="1">
      <c r="A33" s="58" t="s">
        <v>28</v>
      </c>
      <c r="B33" s="103"/>
      <c r="E33" s="79"/>
      <c r="F33" s="79"/>
      <c r="H33" s="57"/>
      <c r="L33" s="57"/>
      <c r="M33" s="57"/>
    </row>
    <row r="34" spans="1:13" ht="15" hidden="1" outlineLevel="1">
      <c r="A34" s="58" t="s">
        <v>29</v>
      </c>
      <c r="B34" s="103"/>
      <c r="E34" s="79"/>
      <c r="F34" s="79"/>
      <c r="H34" s="57"/>
      <c r="L34" s="57"/>
      <c r="M34" s="57"/>
    </row>
    <row r="35" spans="1:13" ht="15" hidden="1" outlineLevel="1">
      <c r="A35" s="58" t="s">
        <v>1891</v>
      </c>
      <c r="B35" s="102"/>
      <c r="E35" s="79"/>
      <c r="F35" s="79"/>
      <c r="H35" s="57"/>
      <c r="L35" s="57"/>
      <c r="M35" s="57"/>
    </row>
    <row r="36" spans="1:13" ht="18.75" collapsed="1">
      <c r="A36" s="69"/>
      <c r="B36" s="69" t="s">
        <v>5</v>
      </c>
      <c r="C36" s="69"/>
      <c r="D36" s="68"/>
      <c r="E36" s="68"/>
      <c r="F36" s="68"/>
      <c r="G36" s="67"/>
      <c r="H36" s="57"/>
      <c r="I36" s="101"/>
      <c r="L36" s="57"/>
      <c r="M36" s="57"/>
    </row>
    <row r="37" spans="1:13" ht="15" customHeight="1">
      <c r="A37" s="63"/>
      <c r="B37" s="64" t="s">
        <v>30</v>
      </c>
      <c r="C37" s="63" t="s">
        <v>49</v>
      </c>
      <c r="D37" s="63"/>
      <c r="E37" s="62"/>
      <c r="F37" s="61"/>
      <c r="G37" s="61"/>
      <c r="H37" s="57"/>
      <c r="L37" s="57"/>
      <c r="M37" s="57"/>
    </row>
    <row r="38" spans="1:13" ht="14.25" customHeight="1">
      <c r="A38" s="58" t="s">
        <v>31</v>
      </c>
      <c r="B38" s="79" t="s">
        <v>1890</v>
      </c>
      <c r="C38" s="84">
        <v>1345.8051643699969</v>
      </c>
      <c r="F38" s="79"/>
      <c r="H38" s="57"/>
      <c r="L38" s="57"/>
      <c r="M38" s="57"/>
    </row>
    <row r="39" spans="1:13" ht="15" customHeight="1">
      <c r="A39" s="58" t="s">
        <v>32</v>
      </c>
      <c r="B39" s="79" t="s">
        <v>33</v>
      </c>
      <c r="C39" s="84">
        <v>1000</v>
      </c>
      <c r="F39" s="79"/>
      <c r="H39" s="57"/>
      <c r="L39" s="57"/>
      <c r="M39" s="57"/>
    </row>
    <row r="40" spans="1:13" ht="14.25" customHeight="1" hidden="1" outlineLevel="1">
      <c r="A40" s="58" t="s">
        <v>34</v>
      </c>
      <c r="B40" s="71" t="s">
        <v>35</v>
      </c>
      <c r="C40" s="84">
        <v>1523.2901487394302</v>
      </c>
      <c r="F40" s="79"/>
      <c r="H40" s="57"/>
      <c r="L40" s="57"/>
      <c r="M40" s="57"/>
    </row>
    <row r="41" spans="1:13" ht="14.25" customHeight="1" hidden="1" outlineLevel="1">
      <c r="A41" s="58" t="s">
        <v>36</v>
      </c>
      <c r="B41" s="71" t="s">
        <v>37</v>
      </c>
      <c r="C41" s="84">
        <v>1003.1084069873865</v>
      </c>
      <c r="F41" s="79"/>
      <c r="H41" s="57"/>
      <c r="L41" s="57"/>
      <c r="M41" s="57"/>
    </row>
    <row r="42" spans="1:13" ht="13.5" customHeight="1" hidden="1" outlineLevel="1">
      <c r="A42" s="58" t="s">
        <v>38</v>
      </c>
      <c r="B42" s="79"/>
      <c r="F42" s="79"/>
      <c r="H42" s="57"/>
      <c r="L42" s="57"/>
      <c r="M42" s="57"/>
    </row>
    <row r="43" spans="1:13" ht="13.5" customHeight="1" hidden="1" outlineLevel="1">
      <c r="A43" s="58" t="s">
        <v>1889</v>
      </c>
      <c r="B43" s="79"/>
      <c r="F43" s="79"/>
      <c r="H43" s="57"/>
      <c r="L43" s="57"/>
      <c r="M43" s="57"/>
    </row>
    <row r="44" spans="1:13" ht="15" customHeight="1" collapsed="1">
      <c r="A44" s="63"/>
      <c r="B44" s="64" t="s">
        <v>1888</v>
      </c>
      <c r="C44" s="92" t="s">
        <v>1887</v>
      </c>
      <c r="D44" s="63" t="s">
        <v>39</v>
      </c>
      <c r="E44" s="62"/>
      <c r="F44" s="61" t="s">
        <v>40</v>
      </c>
      <c r="G44" s="61" t="s">
        <v>41</v>
      </c>
      <c r="H44" s="57"/>
      <c r="L44" s="57"/>
      <c r="M44" s="57"/>
    </row>
    <row r="45" spans="1:13" ht="15" customHeight="1">
      <c r="A45" s="58" t="s">
        <v>42</v>
      </c>
      <c r="B45" s="100" t="s">
        <v>43</v>
      </c>
      <c r="C45" s="75">
        <v>0.05</v>
      </c>
      <c r="D45" s="75">
        <v>0.34580516437000275</v>
      </c>
      <c r="F45" s="75">
        <v>0.05</v>
      </c>
      <c r="G45" s="75" t="s">
        <v>44</v>
      </c>
      <c r="H45" s="57"/>
      <c r="L45" s="57"/>
      <c r="M45" s="57"/>
    </row>
    <row r="46" spans="1:13" ht="15" customHeight="1" hidden="1" outlineLevel="1">
      <c r="A46" s="58" t="s">
        <v>45</v>
      </c>
      <c r="B46" s="60" t="s">
        <v>1886</v>
      </c>
      <c r="G46" s="58"/>
      <c r="H46" s="57"/>
      <c r="L46" s="57"/>
      <c r="M46" s="57"/>
    </row>
    <row r="47" spans="1:13" ht="15" customHeight="1" hidden="1" outlineLevel="1">
      <c r="A47" s="58" t="s">
        <v>46</v>
      </c>
      <c r="B47" s="60" t="s">
        <v>1885</v>
      </c>
      <c r="G47" s="58"/>
      <c r="H47" s="57"/>
      <c r="L47" s="57"/>
      <c r="M47" s="57"/>
    </row>
    <row r="48" spans="1:13" ht="15" customHeight="1" hidden="1" outlineLevel="1">
      <c r="A48" s="58" t="s">
        <v>47</v>
      </c>
      <c r="B48" s="60"/>
      <c r="G48" s="58"/>
      <c r="H48" s="57"/>
      <c r="L48" s="57"/>
      <c r="M48" s="57"/>
    </row>
    <row r="49" spans="1:13" ht="15" customHeight="1" hidden="1" outlineLevel="1">
      <c r="A49" s="58" t="s">
        <v>48</v>
      </c>
      <c r="B49" s="60"/>
      <c r="G49" s="58"/>
      <c r="H49" s="57"/>
      <c r="L49" s="57"/>
      <c r="M49" s="57"/>
    </row>
    <row r="50" spans="1:13" ht="15" customHeight="1" hidden="1" outlineLevel="1">
      <c r="A50" s="58" t="s">
        <v>1884</v>
      </c>
      <c r="B50" s="60"/>
      <c r="G50" s="58"/>
      <c r="H50" s="57"/>
      <c r="L50" s="57"/>
      <c r="M50" s="57"/>
    </row>
    <row r="51" spans="1:13" ht="15" customHeight="1" hidden="1" outlineLevel="1">
      <c r="A51" s="58" t="s">
        <v>1883</v>
      </c>
      <c r="B51" s="60"/>
      <c r="G51" s="58"/>
      <c r="H51" s="57"/>
      <c r="L51" s="57"/>
      <c r="M51" s="57"/>
    </row>
    <row r="52" spans="1:13" ht="15" customHeight="1" collapsed="1">
      <c r="A52" s="63"/>
      <c r="B52" s="64" t="s">
        <v>1882</v>
      </c>
      <c r="C52" s="63" t="s">
        <v>49</v>
      </c>
      <c r="D52" s="63"/>
      <c r="E52" s="62"/>
      <c r="F52" s="61" t="s">
        <v>266</v>
      </c>
      <c r="G52" s="61"/>
      <c r="H52" s="57"/>
      <c r="L52" s="57"/>
      <c r="M52" s="57"/>
    </row>
    <row r="53" spans="1:13" ht="15" customHeight="1">
      <c r="A53" s="58" t="s">
        <v>50</v>
      </c>
      <c r="B53" s="79" t="s">
        <v>51</v>
      </c>
      <c r="C53" s="84">
        <v>1345.8051643700028</v>
      </c>
      <c r="E53" s="88"/>
      <c r="F53" s="99">
        <v>0.9962985039353681</v>
      </c>
      <c r="G53" s="81"/>
      <c r="H53" s="57"/>
      <c r="L53" s="57"/>
      <c r="M53" s="57"/>
    </row>
    <row r="54" spans="1:13" ht="15">
      <c r="A54" s="58" t="s">
        <v>52</v>
      </c>
      <c r="B54" s="79" t="s">
        <v>53</v>
      </c>
      <c r="C54" s="84" t="s">
        <v>54</v>
      </c>
      <c r="E54" s="88"/>
      <c r="F54" s="99" t="s">
        <v>55</v>
      </c>
      <c r="G54" s="81"/>
      <c r="H54" s="57"/>
      <c r="L54" s="57"/>
      <c r="M54" s="57"/>
    </row>
    <row r="55" spans="1:13" ht="15">
      <c r="A55" s="58" t="s">
        <v>56</v>
      </c>
      <c r="B55" s="79" t="s">
        <v>57</v>
      </c>
      <c r="C55" s="84" t="s">
        <v>54</v>
      </c>
      <c r="E55" s="88"/>
      <c r="F55" s="99" t="s">
        <v>55</v>
      </c>
      <c r="G55" s="81"/>
      <c r="H55" s="57"/>
      <c r="L55" s="57"/>
      <c r="M55" s="57"/>
    </row>
    <row r="56" spans="1:13" ht="15">
      <c r="A56" s="58" t="s">
        <v>58</v>
      </c>
      <c r="B56" s="79" t="s">
        <v>59</v>
      </c>
      <c r="C56" s="84">
        <v>5</v>
      </c>
      <c r="E56" s="88"/>
      <c r="F56" s="99">
        <v>0.0037014960646318913</v>
      </c>
      <c r="G56" s="81"/>
      <c r="H56" s="57"/>
      <c r="L56" s="57"/>
      <c r="M56" s="57"/>
    </row>
    <row r="57" spans="1:13" ht="15">
      <c r="A57" s="58" t="s">
        <v>60</v>
      </c>
      <c r="B57" s="58" t="s">
        <v>61</v>
      </c>
      <c r="C57" s="84">
        <v>0</v>
      </c>
      <c r="E57" s="88"/>
      <c r="F57" s="99" t="s">
        <v>55</v>
      </c>
      <c r="G57" s="81"/>
      <c r="H57" s="57"/>
      <c r="L57" s="57"/>
      <c r="M57" s="57"/>
    </row>
    <row r="58" spans="1:13" ht="15">
      <c r="A58" s="58" t="s">
        <v>62</v>
      </c>
      <c r="B58" s="87" t="s">
        <v>63</v>
      </c>
      <c r="C58" s="84">
        <v>1350.8051643700028</v>
      </c>
      <c r="D58" s="88"/>
      <c r="E58" s="88"/>
      <c r="F58" s="99" t="s">
        <v>64</v>
      </c>
      <c r="G58" s="81"/>
      <c r="H58" s="57"/>
      <c r="L58" s="57"/>
      <c r="M58" s="57"/>
    </row>
    <row r="59" spans="1:13" ht="15" hidden="1" outlineLevel="1">
      <c r="A59" s="58" t="s">
        <v>65</v>
      </c>
      <c r="B59" s="59" t="s">
        <v>151</v>
      </c>
      <c r="E59" s="88"/>
      <c r="F59" s="81"/>
      <c r="G59" s="81"/>
      <c r="H59" s="57"/>
      <c r="L59" s="57"/>
      <c r="M59" s="57"/>
    </row>
    <row r="60" spans="1:13" ht="15" hidden="1" outlineLevel="1">
      <c r="A60" s="58" t="s">
        <v>66</v>
      </c>
      <c r="B60" s="59" t="s">
        <v>151</v>
      </c>
      <c r="E60" s="88"/>
      <c r="F60" s="81"/>
      <c r="G60" s="81"/>
      <c r="H60" s="57"/>
      <c r="L60" s="57"/>
      <c r="M60" s="57"/>
    </row>
    <row r="61" spans="1:13" ht="15" hidden="1" outlineLevel="1">
      <c r="A61" s="58" t="s">
        <v>67</v>
      </c>
      <c r="B61" s="59" t="s">
        <v>151</v>
      </c>
      <c r="E61" s="88"/>
      <c r="F61" s="81"/>
      <c r="G61" s="81"/>
      <c r="H61" s="57"/>
      <c r="L61" s="57"/>
      <c r="M61" s="57"/>
    </row>
    <row r="62" spans="1:13" ht="15" hidden="1" outlineLevel="1">
      <c r="A62" s="58" t="s">
        <v>68</v>
      </c>
      <c r="B62" s="59" t="s">
        <v>151</v>
      </c>
      <c r="E62" s="88"/>
      <c r="F62" s="81"/>
      <c r="G62" s="81"/>
      <c r="H62" s="57"/>
      <c r="L62" s="57"/>
      <c r="M62" s="57"/>
    </row>
    <row r="63" spans="1:13" ht="15" hidden="1" outlineLevel="1">
      <c r="A63" s="58" t="s">
        <v>69</v>
      </c>
      <c r="B63" s="59" t="s">
        <v>151</v>
      </c>
      <c r="E63" s="88"/>
      <c r="F63" s="81"/>
      <c r="G63" s="81"/>
      <c r="H63" s="57"/>
      <c r="L63" s="57"/>
      <c r="M63" s="57"/>
    </row>
    <row r="64" spans="1:13" ht="15" hidden="1" outlineLevel="1">
      <c r="A64" s="58" t="s">
        <v>70</v>
      </c>
      <c r="B64" s="59" t="s">
        <v>151</v>
      </c>
      <c r="C64" s="56"/>
      <c r="D64" s="56"/>
      <c r="E64" s="56"/>
      <c r="F64" s="81"/>
      <c r="G64" s="86"/>
      <c r="H64" s="57"/>
      <c r="L64" s="57"/>
      <c r="M64" s="57"/>
    </row>
    <row r="65" spans="1:13" ht="15" customHeight="1" collapsed="1">
      <c r="A65" s="63"/>
      <c r="B65" s="64" t="s">
        <v>71</v>
      </c>
      <c r="C65" s="92" t="s">
        <v>1881</v>
      </c>
      <c r="D65" s="92" t="s">
        <v>1880</v>
      </c>
      <c r="E65" s="62"/>
      <c r="F65" s="61" t="s">
        <v>72</v>
      </c>
      <c r="G65" s="98" t="s">
        <v>73</v>
      </c>
      <c r="H65" s="57"/>
      <c r="L65" s="57"/>
      <c r="M65" s="57"/>
    </row>
    <row r="66" spans="1:13" ht="15">
      <c r="A66" s="58" t="s">
        <v>74</v>
      </c>
      <c r="B66" s="79" t="s">
        <v>75</v>
      </c>
      <c r="C66" s="94">
        <v>8.157693950189866</v>
      </c>
      <c r="D66" s="94" t="s">
        <v>44</v>
      </c>
      <c r="E66" s="90"/>
      <c r="F66" s="97"/>
      <c r="G66" s="96"/>
      <c r="H66" s="57"/>
      <c r="L66" s="57"/>
      <c r="M66" s="57"/>
    </row>
    <row r="67" spans="2:13" ht="13.5" customHeight="1">
      <c r="B67" s="79"/>
      <c r="E67" s="90"/>
      <c r="F67" s="97"/>
      <c r="G67" s="96"/>
      <c r="H67" s="57"/>
      <c r="L67" s="57"/>
      <c r="M67" s="57"/>
    </row>
    <row r="68" spans="2:13" ht="15">
      <c r="B68" s="79" t="s">
        <v>76</v>
      </c>
      <c r="C68" s="90"/>
      <c r="D68" s="90"/>
      <c r="E68" s="90"/>
      <c r="F68" s="96"/>
      <c r="G68" s="96"/>
      <c r="H68" s="57"/>
      <c r="L68" s="57"/>
      <c r="M68" s="57"/>
    </row>
    <row r="69" spans="2:13" ht="15">
      <c r="B69" s="79" t="s">
        <v>77</v>
      </c>
      <c r="E69" s="90"/>
      <c r="F69" s="96"/>
      <c r="G69" s="96"/>
      <c r="H69" s="57"/>
      <c r="L69" s="57"/>
      <c r="M69" s="57"/>
    </row>
    <row r="70" spans="1:13" ht="15">
      <c r="A70" s="58" t="s">
        <v>78</v>
      </c>
      <c r="B70" s="85" t="s">
        <v>106</v>
      </c>
      <c r="C70" s="84">
        <v>4.36942369</v>
      </c>
      <c r="D70" s="84" t="s">
        <v>44</v>
      </c>
      <c r="E70" s="85"/>
      <c r="F70" s="81">
        <f aca="true" t="shared" si="0" ref="F70:F76">IF($C$77=0,"",IF(C70="[for completion]","",C70/$C$77))</f>
        <v>0.0032466985605939702</v>
      </c>
      <c r="G70" s="81"/>
      <c r="H70" s="57"/>
      <c r="L70" s="57"/>
      <c r="M70" s="57"/>
    </row>
    <row r="71" spans="1:13" ht="15">
      <c r="A71" s="58" t="s">
        <v>79</v>
      </c>
      <c r="B71" s="85" t="s">
        <v>108</v>
      </c>
      <c r="C71" s="84">
        <v>13.211088319999998</v>
      </c>
      <c r="D71" s="84" t="s">
        <v>44</v>
      </c>
      <c r="E71" s="85"/>
      <c r="F71" s="81">
        <f t="shared" si="0"/>
        <v>0.009816493999103074</v>
      </c>
      <c r="G71" s="81"/>
      <c r="H71" s="57"/>
      <c r="L71" s="57"/>
      <c r="M71" s="57"/>
    </row>
    <row r="72" spans="1:13" ht="15">
      <c r="A72" s="58" t="s">
        <v>80</v>
      </c>
      <c r="B72" s="85" t="s">
        <v>110</v>
      </c>
      <c r="C72" s="84">
        <v>15.48905779</v>
      </c>
      <c r="D72" s="84" t="s">
        <v>44</v>
      </c>
      <c r="E72" s="85"/>
      <c r="F72" s="81">
        <f t="shared" si="0"/>
        <v>0.011509138321111136</v>
      </c>
      <c r="G72" s="81"/>
      <c r="H72" s="57"/>
      <c r="L72" s="57"/>
      <c r="M72" s="57"/>
    </row>
    <row r="73" spans="1:13" ht="15">
      <c r="A73" s="58" t="s">
        <v>81</v>
      </c>
      <c r="B73" s="85" t="s">
        <v>112</v>
      </c>
      <c r="C73" s="84">
        <v>62.607040739999995</v>
      </c>
      <c r="D73" s="84" t="s">
        <v>44</v>
      </c>
      <c r="E73" s="85"/>
      <c r="F73" s="81">
        <f t="shared" si="0"/>
        <v>0.046520137087828636</v>
      </c>
      <c r="G73" s="81"/>
      <c r="H73" s="57"/>
      <c r="L73" s="57"/>
      <c r="M73" s="57"/>
    </row>
    <row r="74" spans="1:13" ht="15">
      <c r="A74" s="58" t="s">
        <v>82</v>
      </c>
      <c r="B74" s="85" t="s">
        <v>114</v>
      </c>
      <c r="C74" s="84">
        <v>213.67733628000002</v>
      </c>
      <c r="D74" s="84" t="s">
        <v>44</v>
      </c>
      <c r="E74" s="85"/>
      <c r="F74" s="81">
        <f t="shared" si="0"/>
        <v>0.1587728609884087</v>
      </c>
      <c r="G74" s="81"/>
      <c r="H74" s="57"/>
      <c r="L74" s="57"/>
      <c r="M74" s="57"/>
    </row>
    <row r="75" spans="1:13" ht="15">
      <c r="A75" s="58" t="s">
        <v>83</v>
      </c>
      <c r="B75" s="85" t="s">
        <v>116</v>
      </c>
      <c r="C75" s="84">
        <v>675.5243173799965</v>
      </c>
      <c r="D75" s="84" t="s">
        <v>44</v>
      </c>
      <c r="E75" s="85"/>
      <c r="F75" s="81">
        <f t="shared" si="0"/>
        <v>0.5019480793092553</v>
      </c>
      <c r="G75" s="81"/>
      <c r="H75" s="57"/>
      <c r="L75" s="57"/>
      <c r="M75" s="57"/>
    </row>
    <row r="76" spans="1:13" ht="14.25" customHeight="1">
      <c r="A76" s="58" t="s">
        <v>84</v>
      </c>
      <c r="B76" s="85" t="s">
        <v>117</v>
      </c>
      <c r="C76" s="84">
        <v>360.92690016999984</v>
      </c>
      <c r="D76" s="84" t="s">
        <v>44</v>
      </c>
      <c r="E76" s="85"/>
      <c r="F76" s="81">
        <f t="shared" si="0"/>
        <v>0.2681865917336989</v>
      </c>
      <c r="G76" s="81"/>
      <c r="H76" s="57"/>
      <c r="L76" s="57"/>
      <c r="M76" s="57"/>
    </row>
    <row r="77" spans="1:13" ht="14.25" customHeight="1">
      <c r="A77" s="58" t="s">
        <v>1879</v>
      </c>
      <c r="B77" s="83" t="s">
        <v>63</v>
      </c>
      <c r="C77" s="84">
        <v>1345.8051643699966</v>
      </c>
      <c r="D77" s="84" t="s">
        <v>86</v>
      </c>
      <c r="E77" s="79"/>
      <c r="F77" s="86">
        <f>SUM(F70:F76)</f>
        <v>0.9999999999999998</v>
      </c>
      <c r="G77" s="86">
        <f>SUM(G70:G76)</f>
        <v>0</v>
      </c>
      <c r="H77" s="57"/>
      <c r="L77" s="57"/>
      <c r="M77" s="57"/>
    </row>
    <row r="78" spans="1:13" ht="14.25" customHeight="1" hidden="1" outlineLevel="1">
      <c r="A78" s="58" t="s">
        <v>1878</v>
      </c>
      <c r="B78" s="95" t="s">
        <v>88</v>
      </c>
      <c r="C78" s="88"/>
      <c r="D78" s="88"/>
      <c r="E78" s="79"/>
      <c r="F78" s="81"/>
      <c r="G78" s="81"/>
      <c r="H78" s="57"/>
      <c r="L78" s="57"/>
      <c r="M78" s="57"/>
    </row>
    <row r="79" spans="1:13" ht="14.25" customHeight="1" hidden="1" outlineLevel="1">
      <c r="A79" s="58" t="s">
        <v>1877</v>
      </c>
      <c r="B79" s="95" t="s">
        <v>90</v>
      </c>
      <c r="C79" s="88"/>
      <c r="D79" s="88"/>
      <c r="E79" s="79"/>
      <c r="F79" s="81"/>
      <c r="G79" s="81"/>
      <c r="H79" s="57"/>
      <c r="L79" s="57"/>
      <c r="M79" s="57"/>
    </row>
    <row r="80" spans="1:13" ht="14.25" customHeight="1" hidden="1" outlineLevel="1">
      <c r="A80" s="58" t="s">
        <v>1876</v>
      </c>
      <c r="B80" s="95" t="s">
        <v>1866</v>
      </c>
      <c r="C80" s="88"/>
      <c r="D80" s="88"/>
      <c r="E80" s="79"/>
      <c r="F80" s="81"/>
      <c r="G80" s="81"/>
      <c r="H80" s="57"/>
      <c r="L80" s="57"/>
      <c r="M80" s="57"/>
    </row>
    <row r="81" spans="1:13" ht="14.25" customHeight="1" hidden="1" outlineLevel="1">
      <c r="A81" s="58" t="s">
        <v>1875</v>
      </c>
      <c r="B81" s="95" t="s">
        <v>93</v>
      </c>
      <c r="C81" s="88"/>
      <c r="D81" s="88"/>
      <c r="E81" s="79"/>
      <c r="F81" s="81"/>
      <c r="G81" s="81"/>
      <c r="H81" s="57"/>
      <c r="L81" s="57"/>
      <c r="M81" s="57"/>
    </row>
    <row r="82" spans="1:13" ht="14.25" customHeight="1" hidden="1" outlineLevel="1">
      <c r="A82" s="58" t="s">
        <v>1874</v>
      </c>
      <c r="B82" s="95" t="s">
        <v>1865</v>
      </c>
      <c r="C82" s="88"/>
      <c r="D82" s="88"/>
      <c r="E82" s="79"/>
      <c r="F82" s="81"/>
      <c r="G82" s="81"/>
      <c r="H82" s="57"/>
      <c r="L82" s="57"/>
      <c r="M82" s="57"/>
    </row>
    <row r="83" spans="1:13" ht="14.25" customHeight="1" hidden="1" outlineLevel="1">
      <c r="A83" s="58" t="s">
        <v>1873</v>
      </c>
      <c r="B83" s="95"/>
      <c r="C83" s="88"/>
      <c r="D83" s="88"/>
      <c r="E83" s="79"/>
      <c r="F83" s="81"/>
      <c r="G83" s="81"/>
      <c r="H83" s="57"/>
      <c r="L83" s="57"/>
      <c r="M83" s="57"/>
    </row>
    <row r="84" spans="1:13" ht="14.25" customHeight="1" hidden="1" outlineLevel="1">
      <c r="A84" s="58" t="s">
        <v>1872</v>
      </c>
      <c r="B84" s="95"/>
      <c r="C84" s="88"/>
      <c r="D84" s="88"/>
      <c r="E84" s="79"/>
      <c r="F84" s="81"/>
      <c r="G84" s="81"/>
      <c r="H84" s="57"/>
      <c r="L84" s="57"/>
      <c r="M84" s="57"/>
    </row>
    <row r="85" spans="1:13" ht="14.25" customHeight="1" hidden="1" outlineLevel="1">
      <c r="A85" s="58" t="s">
        <v>1871</v>
      </c>
      <c r="B85" s="95"/>
      <c r="C85" s="88"/>
      <c r="D85" s="88"/>
      <c r="E85" s="79"/>
      <c r="F85" s="81"/>
      <c r="G85" s="81"/>
      <c r="H85" s="57"/>
      <c r="L85" s="57"/>
      <c r="M85" s="57"/>
    </row>
    <row r="86" spans="1:13" ht="14.25" customHeight="1" hidden="1" outlineLevel="1">
      <c r="A86" s="58" t="s">
        <v>1870</v>
      </c>
      <c r="B86" s="83"/>
      <c r="C86" s="88"/>
      <c r="D86" s="88"/>
      <c r="E86" s="79"/>
      <c r="F86" s="81"/>
      <c r="G86" s="81"/>
      <c r="H86" s="57"/>
      <c r="L86" s="57"/>
      <c r="M86" s="57"/>
    </row>
    <row r="87" spans="1:13" ht="15" hidden="1" outlineLevel="1">
      <c r="A87" s="58" t="s">
        <v>1869</v>
      </c>
      <c r="B87" s="95"/>
      <c r="C87" s="88"/>
      <c r="D87" s="88"/>
      <c r="E87" s="79"/>
      <c r="F87" s="81"/>
      <c r="G87" s="81"/>
      <c r="H87" s="57"/>
      <c r="L87" s="57"/>
      <c r="M87" s="57"/>
    </row>
    <row r="88" spans="1:13" ht="15" customHeight="1" collapsed="1">
      <c r="A88" s="63"/>
      <c r="B88" s="64" t="s">
        <v>99</v>
      </c>
      <c r="C88" s="92" t="s">
        <v>1868</v>
      </c>
      <c r="D88" s="92" t="s">
        <v>100</v>
      </c>
      <c r="E88" s="62"/>
      <c r="F88" s="61" t="s">
        <v>1867</v>
      </c>
      <c r="G88" s="63" t="s">
        <v>101</v>
      </c>
      <c r="H88" s="57"/>
      <c r="L88" s="57"/>
      <c r="M88" s="57"/>
    </row>
    <row r="89" spans="1:13" ht="15">
      <c r="A89" s="58" t="s">
        <v>102</v>
      </c>
      <c r="B89" s="79" t="s">
        <v>75</v>
      </c>
      <c r="C89" s="84">
        <v>7.028767123287672</v>
      </c>
      <c r="D89" s="84">
        <v>8.028767123287672</v>
      </c>
      <c r="E89" s="90"/>
      <c r="F89" s="97"/>
      <c r="G89" s="96"/>
      <c r="H89" s="57"/>
      <c r="L89" s="57"/>
      <c r="M89" s="57"/>
    </row>
    <row r="90" spans="2:13" ht="15">
      <c r="B90" s="79"/>
      <c r="E90" s="90"/>
      <c r="F90" s="97"/>
      <c r="G90" s="96"/>
      <c r="H90" s="57"/>
      <c r="L90" s="57"/>
      <c r="M90" s="57"/>
    </row>
    <row r="91" spans="2:13" ht="15">
      <c r="B91" s="79" t="s">
        <v>103</v>
      </c>
      <c r="C91" s="90"/>
      <c r="D91" s="90"/>
      <c r="E91" s="90"/>
      <c r="F91" s="96"/>
      <c r="G91" s="96"/>
      <c r="H91" s="57"/>
      <c r="L91" s="57"/>
      <c r="M91" s="57"/>
    </row>
    <row r="92" spans="1:13" ht="15">
      <c r="A92" s="58" t="s">
        <v>104</v>
      </c>
      <c r="B92" s="79" t="s">
        <v>77</v>
      </c>
      <c r="E92" s="90"/>
      <c r="F92" s="96"/>
      <c r="G92" s="96"/>
      <c r="H92" s="57"/>
      <c r="L92" s="57"/>
      <c r="M92" s="57"/>
    </row>
    <row r="93" spans="1:13" ht="15">
      <c r="A93" s="58" t="s">
        <v>105</v>
      </c>
      <c r="B93" s="85" t="s">
        <v>106</v>
      </c>
      <c r="C93" s="58">
        <v>0</v>
      </c>
      <c r="D93" s="58">
        <v>0</v>
      </c>
      <c r="E93" s="85"/>
      <c r="F93" s="81">
        <f aca="true" t="shared" si="1" ref="F93:F99">IF($C$100=0,"",IF(C93="[for completion]","",C93/$C$100))</f>
        <v>0</v>
      </c>
      <c r="G93" s="81">
        <f aca="true" t="shared" si="2" ref="G93:G99">IF($D$100=0,"",IF(D93="[Mark as ND1 if not relevant]","",D93/$D$100))</f>
        <v>0</v>
      </c>
      <c r="H93" s="57"/>
      <c r="L93" s="57"/>
      <c r="M93" s="57"/>
    </row>
    <row r="94" spans="1:13" ht="15">
      <c r="A94" s="58" t="s">
        <v>107</v>
      </c>
      <c r="B94" s="85" t="s">
        <v>108</v>
      </c>
      <c r="C94" s="58">
        <v>0</v>
      </c>
      <c r="D94" s="58">
        <v>0</v>
      </c>
      <c r="E94" s="85"/>
      <c r="F94" s="81">
        <f t="shared" si="1"/>
        <v>0</v>
      </c>
      <c r="G94" s="81">
        <f t="shared" si="2"/>
        <v>0</v>
      </c>
      <c r="H94" s="57"/>
      <c r="L94" s="57"/>
      <c r="M94" s="57"/>
    </row>
    <row r="95" spans="1:13" ht="15">
      <c r="A95" s="58" t="s">
        <v>109</v>
      </c>
      <c r="B95" s="85" t="s">
        <v>110</v>
      </c>
      <c r="C95" s="58">
        <v>0</v>
      </c>
      <c r="D95" s="58">
        <v>0</v>
      </c>
      <c r="E95" s="85"/>
      <c r="F95" s="81">
        <f t="shared" si="1"/>
        <v>0</v>
      </c>
      <c r="G95" s="81">
        <f t="shared" si="2"/>
        <v>0</v>
      </c>
      <c r="H95" s="57"/>
      <c r="L95" s="57"/>
      <c r="M95" s="57"/>
    </row>
    <row r="96" spans="1:13" ht="15">
      <c r="A96" s="58" t="s">
        <v>111</v>
      </c>
      <c r="B96" s="85" t="s">
        <v>112</v>
      </c>
      <c r="C96" s="58">
        <v>0</v>
      </c>
      <c r="D96" s="58">
        <v>0</v>
      </c>
      <c r="E96" s="85"/>
      <c r="F96" s="81">
        <f t="shared" si="1"/>
        <v>0</v>
      </c>
      <c r="G96" s="81">
        <f t="shared" si="2"/>
        <v>0</v>
      </c>
      <c r="H96" s="57"/>
      <c r="L96" s="57"/>
      <c r="M96" s="57"/>
    </row>
    <row r="97" spans="1:13" ht="15">
      <c r="A97" s="58" t="s">
        <v>113</v>
      </c>
      <c r="B97" s="85" t="s">
        <v>114</v>
      </c>
      <c r="C97" s="58">
        <v>0</v>
      </c>
      <c r="D97" s="58">
        <v>0</v>
      </c>
      <c r="E97" s="85"/>
      <c r="F97" s="81">
        <f t="shared" si="1"/>
        <v>0</v>
      </c>
      <c r="G97" s="81">
        <f t="shared" si="2"/>
        <v>0</v>
      </c>
      <c r="H97" s="57"/>
      <c r="L97" s="57"/>
      <c r="M97" s="57"/>
    </row>
    <row r="98" spans="1:13" ht="15">
      <c r="A98" s="58" t="s">
        <v>115</v>
      </c>
      <c r="B98" s="85" t="s">
        <v>116</v>
      </c>
      <c r="C98" s="84">
        <v>1000</v>
      </c>
      <c r="D98" s="84">
        <v>1000</v>
      </c>
      <c r="E98" s="85"/>
      <c r="F98" s="81">
        <f t="shared" si="1"/>
        <v>1</v>
      </c>
      <c r="G98" s="81">
        <f t="shared" si="2"/>
        <v>1</v>
      </c>
      <c r="H98" s="57"/>
      <c r="L98" s="57"/>
      <c r="M98" s="57"/>
    </row>
    <row r="99" spans="1:13" ht="15">
      <c r="A99" s="58" t="s">
        <v>85</v>
      </c>
      <c r="B99" s="85" t="s">
        <v>117</v>
      </c>
      <c r="C99" s="58">
        <v>0</v>
      </c>
      <c r="D99" s="58">
        <v>0</v>
      </c>
      <c r="E99" s="85"/>
      <c r="F99" s="81">
        <f t="shared" si="1"/>
        <v>0</v>
      </c>
      <c r="G99" s="81">
        <f t="shared" si="2"/>
        <v>0</v>
      </c>
      <c r="H99" s="57"/>
      <c r="L99" s="57"/>
      <c r="M99" s="57"/>
    </row>
    <row r="100" spans="1:13" ht="15">
      <c r="A100" s="58" t="s">
        <v>118</v>
      </c>
      <c r="B100" s="83" t="s">
        <v>63</v>
      </c>
      <c r="C100" s="84">
        <v>1000</v>
      </c>
      <c r="D100" s="84">
        <v>1000</v>
      </c>
      <c r="E100" s="79"/>
      <c r="F100" s="86">
        <f>SUM(F93:F99)</f>
        <v>1</v>
      </c>
      <c r="G100" s="86">
        <f>SUM(G93:G99)</f>
        <v>1</v>
      </c>
      <c r="H100" s="57"/>
      <c r="L100" s="57"/>
      <c r="M100" s="57"/>
    </row>
    <row r="101" spans="1:13" ht="15" hidden="1" outlineLevel="1">
      <c r="A101" s="58" t="s">
        <v>87</v>
      </c>
      <c r="B101" s="95" t="s">
        <v>88</v>
      </c>
      <c r="C101" s="88"/>
      <c r="D101" s="88"/>
      <c r="E101" s="79"/>
      <c r="F101" s="81">
        <f>IF($C$100=0,"",IF(C101="[for completion]","",C101/$C$100))</f>
        <v>0</v>
      </c>
      <c r="G101" s="81">
        <f>IF($D$100=0,"",IF(D101="[for completion]","",D101/$D$100))</f>
        <v>0</v>
      </c>
      <c r="H101" s="57"/>
      <c r="L101" s="57"/>
      <c r="M101" s="57"/>
    </row>
    <row r="102" spans="1:13" ht="15" hidden="1" outlineLevel="1">
      <c r="A102" s="58" t="s">
        <v>89</v>
      </c>
      <c r="B102" s="95" t="s">
        <v>90</v>
      </c>
      <c r="C102" s="88"/>
      <c r="D102" s="88"/>
      <c r="E102" s="79"/>
      <c r="F102" s="81">
        <f>IF($C$100=0,"",IF(C102="[for completion]","",C102/$C$100))</f>
        <v>0</v>
      </c>
      <c r="G102" s="81">
        <f>IF($D$100=0,"",IF(D102="[for completion]","",D102/$D$100))</f>
        <v>0</v>
      </c>
      <c r="H102" s="57"/>
      <c r="L102" s="57"/>
      <c r="M102" s="57"/>
    </row>
    <row r="103" spans="1:13" ht="15" hidden="1" outlineLevel="1">
      <c r="A103" s="58" t="s">
        <v>91</v>
      </c>
      <c r="B103" s="95" t="s">
        <v>1866</v>
      </c>
      <c r="C103" s="88"/>
      <c r="D103" s="88"/>
      <c r="E103" s="79"/>
      <c r="F103" s="81">
        <f>IF($C$100=0,"",IF(C103="[for completion]","",C103/$C$100))</f>
        <v>0</v>
      </c>
      <c r="G103" s="81">
        <f>IF($D$100=0,"",IF(D103="[for completion]","",D103/$D$100))</f>
        <v>0</v>
      </c>
      <c r="H103" s="57"/>
      <c r="L103" s="57"/>
      <c r="M103" s="57"/>
    </row>
    <row r="104" spans="1:13" ht="15" hidden="1" outlineLevel="1">
      <c r="A104" s="58" t="s">
        <v>92</v>
      </c>
      <c r="B104" s="95" t="s">
        <v>93</v>
      </c>
      <c r="C104" s="88"/>
      <c r="D104" s="88"/>
      <c r="E104" s="79"/>
      <c r="F104" s="81">
        <f>IF($C$100=0,"",IF(C104="[for completion]","",C104/$C$100))</f>
        <v>0</v>
      </c>
      <c r="G104" s="81">
        <f>IF($D$100=0,"",IF(D104="[for completion]","",D104/$D$100))</f>
        <v>0</v>
      </c>
      <c r="H104" s="57"/>
      <c r="L104" s="57"/>
      <c r="M104" s="57"/>
    </row>
    <row r="105" spans="1:13" ht="15" hidden="1" outlineLevel="1">
      <c r="A105" s="58" t="s">
        <v>94</v>
      </c>
      <c r="B105" s="95" t="s">
        <v>1865</v>
      </c>
      <c r="C105" s="88"/>
      <c r="D105" s="88"/>
      <c r="E105" s="79"/>
      <c r="F105" s="81">
        <f>IF($C$100=0,"",IF(C105="[for completion]","",C105/$C$100))</f>
        <v>0</v>
      </c>
      <c r="G105" s="81">
        <f>IF($D$100=0,"",IF(D105="[for completion]","",D105/$D$100))</f>
        <v>0</v>
      </c>
      <c r="H105" s="57"/>
      <c r="L105" s="57"/>
      <c r="M105" s="57"/>
    </row>
    <row r="106" spans="1:13" ht="15" hidden="1" outlineLevel="1">
      <c r="A106" s="58" t="s">
        <v>95</v>
      </c>
      <c r="B106" s="95"/>
      <c r="C106" s="88"/>
      <c r="D106" s="88"/>
      <c r="E106" s="79"/>
      <c r="F106" s="81"/>
      <c r="G106" s="81"/>
      <c r="H106" s="57"/>
      <c r="L106" s="57"/>
      <c r="M106" s="57"/>
    </row>
    <row r="107" spans="1:13" ht="15" hidden="1" outlineLevel="1">
      <c r="A107" s="58" t="s">
        <v>96</v>
      </c>
      <c r="B107" s="95"/>
      <c r="C107" s="88"/>
      <c r="D107" s="88"/>
      <c r="E107" s="79"/>
      <c r="F107" s="81"/>
      <c r="G107" s="81"/>
      <c r="H107" s="57"/>
      <c r="L107" s="57"/>
      <c r="M107" s="57"/>
    </row>
    <row r="108" spans="1:13" ht="15" hidden="1" outlineLevel="1">
      <c r="A108" s="58" t="s">
        <v>97</v>
      </c>
      <c r="B108" s="83"/>
      <c r="C108" s="88"/>
      <c r="D108" s="88"/>
      <c r="E108" s="79"/>
      <c r="F108" s="81">
        <f>IF($C$100=0,"",IF(C108="[for completion]","",C108/$C$100))</f>
        <v>0</v>
      </c>
      <c r="G108" s="81">
        <f>IF($D$100=0,"",IF(D108="[for completion]","",D108/$D$100))</f>
        <v>0</v>
      </c>
      <c r="H108" s="57"/>
      <c r="L108" s="57"/>
      <c r="M108" s="57"/>
    </row>
    <row r="109" spans="1:13" ht="15" hidden="1" outlineLevel="1">
      <c r="A109" s="58" t="s">
        <v>98</v>
      </c>
      <c r="B109" s="95"/>
      <c r="C109" s="88"/>
      <c r="D109" s="88"/>
      <c r="E109" s="79"/>
      <c r="F109" s="81">
        <f>IF($C$100=0,"",IF(C109="[for completion]","",C109/$C$100))</f>
        <v>0</v>
      </c>
      <c r="G109" s="81">
        <f>IF($D$100=0,"",IF(D109="[for completion]","",D109/$D$100))</f>
        <v>0</v>
      </c>
      <c r="H109" s="57"/>
      <c r="L109" s="57"/>
      <c r="M109" s="57"/>
    </row>
    <row r="110" spans="1:13" ht="15" hidden="1" outlineLevel="1">
      <c r="A110" s="58" t="s">
        <v>119</v>
      </c>
      <c r="B110" s="95"/>
      <c r="C110" s="88"/>
      <c r="D110" s="88"/>
      <c r="E110" s="79"/>
      <c r="F110" s="81">
        <f>IF($C$100=0,"",IF(C110="[for completion]","",C110/$C$100))</f>
        <v>0</v>
      </c>
      <c r="G110" s="81">
        <f>IF($D$100=0,"",IF(D110="[for completion]","",D110/$D$100))</f>
        <v>0</v>
      </c>
      <c r="H110" s="57"/>
      <c r="L110" s="57"/>
      <c r="M110" s="57"/>
    </row>
    <row r="111" spans="1:13" ht="15" customHeight="1" collapsed="1">
      <c r="A111" s="63"/>
      <c r="B111" s="64" t="s">
        <v>120</v>
      </c>
      <c r="C111" s="61" t="s">
        <v>121</v>
      </c>
      <c r="D111" s="61" t="s">
        <v>122</v>
      </c>
      <c r="E111" s="62"/>
      <c r="F111" s="61" t="s">
        <v>123</v>
      </c>
      <c r="G111" s="61" t="s">
        <v>124</v>
      </c>
      <c r="H111" s="57"/>
      <c r="L111" s="57"/>
      <c r="M111" s="57"/>
    </row>
    <row r="112" spans="1:14" s="93" customFormat="1" ht="15">
      <c r="A112" s="58" t="s">
        <v>125</v>
      </c>
      <c r="B112" s="79" t="s">
        <v>2</v>
      </c>
      <c r="C112" s="84">
        <v>1345.8051643700028</v>
      </c>
      <c r="D112" s="84"/>
      <c r="E112" s="81"/>
      <c r="F112" s="81">
        <f aca="true" t="shared" si="3" ref="F112:F126">IF($C$127=0,"",IF(C112="[for completion]","",C112/$C$127))</f>
        <v>1</v>
      </c>
      <c r="G112" s="81">
        <f aca="true" t="shared" si="4" ref="G112:G123">IF($D$127=0,"",IF(D112="[for completion]","",D112/$D$127))</f>
      </c>
      <c r="H112" s="57"/>
      <c r="I112" s="58"/>
      <c r="J112" s="58"/>
      <c r="K112" s="58"/>
      <c r="L112" s="57"/>
      <c r="M112" s="57"/>
      <c r="N112" s="57"/>
    </row>
    <row r="113" spans="1:14" s="93" customFormat="1" ht="15">
      <c r="A113" s="58" t="s">
        <v>127</v>
      </c>
      <c r="B113" s="79" t="s">
        <v>1864</v>
      </c>
      <c r="C113" s="84">
        <v>0</v>
      </c>
      <c r="D113" s="84"/>
      <c r="E113" s="81"/>
      <c r="F113" s="81">
        <f t="shared" si="3"/>
        <v>0</v>
      </c>
      <c r="G113" s="81">
        <f t="shared" si="4"/>
      </c>
      <c r="H113" s="57"/>
      <c r="I113" s="58"/>
      <c r="J113" s="58"/>
      <c r="K113" s="58"/>
      <c r="L113" s="57"/>
      <c r="M113" s="57"/>
      <c r="N113" s="57"/>
    </row>
    <row r="114" spans="1:14" s="93" customFormat="1" ht="15">
      <c r="A114" s="58" t="s">
        <v>128</v>
      </c>
      <c r="B114" s="79" t="s">
        <v>1863</v>
      </c>
      <c r="C114" s="84">
        <v>0</v>
      </c>
      <c r="D114" s="84"/>
      <c r="E114" s="81"/>
      <c r="F114" s="81">
        <f t="shared" si="3"/>
        <v>0</v>
      </c>
      <c r="G114" s="81">
        <f t="shared" si="4"/>
      </c>
      <c r="H114" s="57"/>
      <c r="I114" s="58"/>
      <c r="J114" s="58"/>
      <c r="K114" s="58"/>
      <c r="L114" s="57"/>
      <c r="M114" s="57"/>
      <c r="N114" s="57"/>
    </row>
    <row r="115" spans="1:14" s="93" customFormat="1" ht="15">
      <c r="A115" s="58" t="s">
        <v>129</v>
      </c>
      <c r="B115" s="79" t="s">
        <v>130</v>
      </c>
      <c r="C115" s="84">
        <v>0</v>
      </c>
      <c r="D115" s="84"/>
      <c r="E115" s="81"/>
      <c r="F115" s="81">
        <f t="shared" si="3"/>
        <v>0</v>
      </c>
      <c r="G115" s="81">
        <f t="shared" si="4"/>
      </c>
      <c r="H115" s="57"/>
      <c r="I115" s="58"/>
      <c r="J115" s="58"/>
      <c r="K115" s="58"/>
      <c r="L115" s="57"/>
      <c r="M115" s="57"/>
      <c r="N115" s="57"/>
    </row>
    <row r="116" spans="1:14" s="93" customFormat="1" ht="15">
      <c r="A116" s="58" t="s">
        <v>131</v>
      </c>
      <c r="B116" s="79" t="s">
        <v>1862</v>
      </c>
      <c r="C116" s="84">
        <v>0</v>
      </c>
      <c r="D116" s="84"/>
      <c r="E116" s="81"/>
      <c r="F116" s="81">
        <f t="shared" si="3"/>
        <v>0</v>
      </c>
      <c r="G116" s="81">
        <f t="shared" si="4"/>
      </c>
      <c r="H116" s="57"/>
      <c r="I116" s="58"/>
      <c r="J116" s="58"/>
      <c r="K116" s="58"/>
      <c r="L116" s="57"/>
      <c r="M116" s="57"/>
      <c r="N116" s="57"/>
    </row>
    <row r="117" spans="1:14" s="93" customFormat="1" ht="15">
      <c r="A117" s="58" t="s">
        <v>132</v>
      </c>
      <c r="B117" s="79" t="s">
        <v>1861</v>
      </c>
      <c r="C117" s="84">
        <v>0</v>
      </c>
      <c r="D117" s="84"/>
      <c r="E117" s="79"/>
      <c r="F117" s="81">
        <f t="shared" si="3"/>
        <v>0</v>
      </c>
      <c r="G117" s="81">
        <f t="shared" si="4"/>
      </c>
      <c r="H117" s="57"/>
      <c r="I117" s="58"/>
      <c r="J117" s="58"/>
      <c r="K117" s="58"/>
      <c r="L117" s="57"/>
      <c r="M117" s="57"/>
      <c r="N117" s="57"/>
    </row>
    <row r="118" spans="1:13" ht="15">
      <c r="A118" s="58" t="s">
        <v>133</v>
      </c>
      <c r="B118" s="79" t="s">
        <v>1860</v>
      </c>
      <c r="C118" s="84">
        <v>0</v>
      </c>
      <c r="D118" s="84"/>
      <c r="E118" s="79"/>
      <c r="F118" s="81">
        <f t="shared" si="3"/>
        <v>0</v>
      </c>
      <c r="G118" s="81">
        <f t="shared" si="4"/>
      </c>
      <c r="H118" s="57"/>
      <c r="L118" s="57"/>
      <c r="M118" s="57"/>
    </row>
    <row r="119" spans="1:13" ht="15">
      <c r="A119" s="58" t="s">
        <v>134</v>
      </c>
      <c r="B119" s="79" t="s">
        <v>135</v>
      </c>
      <c r="C119" s="84">
        <v>0</v>
      </c>
      <c r="D119" s="84"/>
      <c r="E119" s="79"/>
      <c r="F119" s="81">
        <f t="shared" si="3"/>
        <v>0</v>
      </c>
      <c r="G119" s="81">
        <f t="shared" si="4"/>
      </c>
      <c r="H119" s="57"/>
      <c r="L119" s="57"/>
      <c r="M119" s="57"/>
    </row>
    <row r="120" spans="1:13" ht="15">
      <c r="A120" s="58" t="s">
        <v>136</v>
      </c>
      <c r="B120" s="79" t="s">
        <v>137</v>
      </c>
      <c r="C120" s="84">
        <v>0</v>
      </c>
      <c r="D120" s="84"/>
      <c r="E120" s="79"/>
      <c r="F120" s="81">
        <f t="shared" si="3"/>
        <v>0</v>
      </c>
      <c r="G120" s="81">
        <f t="shared" si="4"/>
      </c>
      <c r="H120" s="57"/>
      <c r="L120" s="57"/>
      <c r="M120" s="57"/>
    </row>
    <row r="121" spans="1:13" ht="15">
      <c r="A121" s="58" t="s">
        <v>138</v>
      </c>
      <c r="B121" s="79" t="s">
        <v>139</v>
      </c>
      <c r="C121" s="84">
        <v>0</v>
      </c>
      <c r="D121" s="84"/>
      <c r="E121" s="79"/>
      <c r="F121" s="81">
        <f t="shared" si="3"/>
        <v>0</v>
      </c>
      <c r="G121" s="81">
        <f t="shared" si="4"/>
      </c>
      <c r="H121" s="57"/>
      <c r="L121" s="57"/>
      <c r="M121" s="57"/>
    </row>
    <row r="122" spans="1:13" ht="15">
      <c r="A122" s="58" t="s">
        <v>140</v>
      </c>
      <c r="B122" s="79" t="s">
        <v>141</v>
      </c>
      <c r="C122" s="84">
        <v>0</v>
      </c>
      <c r="D122" s="84"/>
      <c r="E122" s="79"/>
      <c r="F122" s="81">
        <f t="shared" si="3"/>
        <v>0</v>
      </c>
      <c r="G122" s="81">
        <f t="shared" si="4"/>
      </c>
      <c r="H122" s="57"/>
      <c r="L122" s="57"/>
      <c r="M122" s="57"/>
    </row>
    <row r="123" spans="1:13" ht="15">
      <c r="A123" s="58" t="s">
        <v>142</v>
      </c>
      <c r="B123" s="79" t="s">
        <v>143</v>
      </c>
      <c r="C123" s="84">
        <v>0</v>
      </c>
      <c r="D123" s="84"/>
      <c r="E123" s="79"/>
      <c r="F123" s="81">
        <f t="shared" si="3"/>
        <v>0</v>
      </c>
      <c r="G123" s="81">
        <f t="shared" si="4"/>
      </c>
      <c r="H123" s="57"/>
      <c r="L123" s="57"/>
      <c r="M123" s="57"/>
    </row>
    <row r="124" spans="1:13" ht="15">
      <c r="A124" s="58" t="s">
        <v>144</v>
      </c>
      <c r="B124" s="79" t="s">
        <v>145</v>
      </c>
      <c r="C124" s="84">
        <v>0</v>
      </c>
      <c r="D124" s="84"/>
      <c r="E124" s="79"/>
      <c r="F124" s="81">
        <f t="shared" si="3"/>
        <v>0</v>
      </c>
      <c r="G124" s="81"/>
      <c r="H124" s="57"/>
      <c r="L124" s="57"/>
      <c r="M124" s="57"/>
    </row>
    <row r="125" spans="1:13" ht="15">
      <c r="A125" s="58" t="s">
        <v>146</v>
      </c>
      <c r="B125" s="79" t="s">
        <v>147</v>
      </c>
      <c r="C125" s="84">
        <v>0</v>
      </c>
      <c r="D125" s="84"/>
      <c r="E125" s="79"/>
      <c r="F125" s="81">
        <f t="shared" si="3"/>
        <v>0</v>
      </c>
      <c r="G125" s="81"/>
      <c r="H125" s="57"/>
      <c r="L125" s="57"/>
      <c r="M125" s="57"/>
    </row>
    <row r="126" spans="1:13" ht="15">
      <c r="A126" s="58" t="s">
        <v>148</v>
      </c>
      <c r="B126" s="79" t="s">
        <v>61</v>
      </c>
      <c r="C126" s="84">
        <v>0</v>
      </c>
      <c r="D126" s="84"/>
      <c r="E126" s="79"/>
      <c r="F126" s="81">
        <f t="shared" si="3"/>
        <v>0</v>
      </c>
      <c r="G126" s="81">
        <f>IF($D$127=0,"",IF(D126="[for completion]","",D126/$D$127))</f>
      </c>
      <c r="H126" s="57"/>
      <c r="L126" s="57"/>
      <c r="M126" s="57"/>
    </row>
    <row r="127" spans="1:13" ht="15">
      <c r="A127" s="58" t="s">
        <v>149</v>
      </c>
      <c r="B127" s="83" t="s">
        <v>63</v>
      </c>
      <c r="C127" s="94">
        <f>SUM(C112:C126)</f>
        <v>1345.8051643700028</v>
      </c>
      <c r="E127" s="79"/>
      <c r="F127" s="75">
        <f>SUM(F112:F126)</f>
        <v>1</v>
      </c>
      <c r="G127" s="75">
        <f>SUM(G112:G126)</f>
        <v>0</v>
      </c>
      <c r="H127" s="57"/>
      <c r="L127" s="57"/>
      <c r="M127" s="57"/>
    </row>
    <row r="128" spans="1:13" ht="15" hidden="1" outlineLevel="1">
      <c r="A128" s="58" t="s">
        <v>150</v>
      </c>
      <c r="B128" s="59" t="s">
        <v>151</v>
      </c>
      <c r="E128" s="79"/>
      <c r="F128" s="81">
        <f aca="true" t="shared" si="5" ref="F128:F136">IF($C$127=0,"",IF(C128="[for completion]","",C128/$C$127))</f>
        <v>0</v>
      </c>
      <c r="G128" s="81">
        <f aca="true" t="shared" si="6" ref="G128:G136">IF($D$127=0,"",IF(D128="[for completion]","",D128/$D$127))</f>
      </c>
      <c r="H128" s="57"/>
      <c r="L128" s="57"/>
      <c r="M128" s="57"/>
    </row>
    <row r="129" spans="1:13" ht="15" hidden="1" outlineLevel="1">
      <c r="A129" s="58" t="s">
        <v>152</v>
      </c>
      <c r="B129" s="59" t="s">
        <v>151</v>
      </c>
      <c r="E129" s="79"/>
      <c r="F129" s="81">
        <f t="shared" si="5"/>
        <v>0</v>
      </c>
      <c r="G129" s="81">
        <f t="shared" si="6"/>
      </c>
      <c r="H129" s="57"/>
      <c r="L129" s="57"/>
      <c r="M129" s="57"/>
    </row>
    <row r="130" spans="1:13" ht="15" hidden="1" outlineLevel="1">
      <c r="A130" s="58" t="s">
        <v>153</v>
      </c>
      <c r="B130" s="59" t="s">
        <v>151</v>
      </c>
      <c r="E130" s="79"/>
      <c r="F130" s="81">
        <f t="shared" si="5"/>
        <v>0</v>
      </c>
      <c r="G130" s="81">
        <f t="shared" si="6"/>
      </c>
      <c r="H130" s="57"/>
      <c r="L130" s="57"/>
      <c r="M130" s="57"/>
    </row>
    <row r="131" spans="1:13" ht="15" hidden="1" outlineLevel="1">
      <c r="A131" s="58" t="s">
        <v>154</v>
      </c>
      <c r="B131" s="59" t="s">
        <v>151</v>
      </c>
      <c r="E131" s="79"/>
      <c r="F131" s="81">
        <f t="shared" si="5"/>
        <v>0</v>
      </c>
      <c r="G131" s="81">
        <f t="shared" si="6"/>
      </c>
      <c r="H131" s="57"/>
      <c r="L131" s="57"/>
      <c r="M131" s="57"/>
    </row>
    <row r="132" spans="1:13" ht="15" hidden="1" outlineLevel="1">
      <c r="A132" s="58" t="s">
        <v>155</v>
      </c>
      <c r="B132" s="59" t="s">
        <v>151</v>
      </c>
      <c r="E132" s="79"/>
      <c r="F132" s="81">
        <f t="shared" si="5"/>
        <v>0</v>
      </c>
      <c r="G132" s="81">
        <f t="shared" si="6"/>
      </c>
      <c r="H132" s="57"/>
      <c r="L132" s="57"/>
      <c r="M132" s="57"/>
    </row>
    <row r="133" spans="1:13" ht="15" hidden="1" outlineLevel="1">
      <c r="A133" s="58" t="s">
        <v>156</v>
      </c>
      <c r="B133" s="59" t="s">
        <v>151</v>
      </c>
      <c r="E133" s="79"/>
      <c r="F133" s="81">
        <f t="shared" si="5"/>
        <v>0</v>
      </c>
      <c r="G133" s="81">
        <f t="shared" si="6"/>
      </c>
      <c r="H133" s="57"/>
      <c r="L133" s="57"/>
      <c r="M133" s="57"/>
    </row>
    <row r="134" spans="1:13" ht="15" hidden="1" outlineLevel="1">
      <c r="A134" s="58" t="s">
        <v>157</v>
      </c>
      <c r="B134" s="59" t="s">
        <v>151</v>
      </c>
      <c r="E134" s="79"/>
      <c r="F134" s="81">
        <f t="shared" si="5"/>
        <v>0</v>
      </c>
      <c r="G134" s="81">
        <f t="shared" si="6"/>
      </c>
      <c r="H134" s="57"/>
      <c r="L134" s="57"/>
      <c r="M134" s="57"/>
    </row>
    <row r="135" spans="1:13" ht="15" hidden="1" outlineLevel="1">
      <c r="A135" s="58" t="s">
        <v>158</v>
      </c>
      <c r="B135" s="59" t="s">
        <v>151</v>
      </c>
      <c r="E135" s="79"/>
      <c r="F135" s="81">
        <f t="shared" si="5"/>
        <v>0</v>
      </c>
      <c r="G135" s="81">
        <f t="shared" si="6"/>
      </c>
      <c r="H135" s="57"/>
      <c r="L135" s="57"/>
      <c r="M135" s="57"/>
    </row>
    <row r="136" spans="1:13" ht="15" hidden="1" outlineLevel="1">
      <c r="A136" s="58" t="s">
        <v>159</v>
      </c>
      <c r="B136" s="59" t="s">
        <v>151</v>
      </c>
      <c r="C136" s="56"/>
      <c r="D136" s="56"/>
      <c r="E136" s="56"/>
      <c r="F136" s="81">
        <f t="shared" si="5"/>
        <v>0</v>
      </c>
      <c r="G136" s="81">
        <f t="shared" si="6"/>
      </c>
      <c r="H136" s="57"/>
      <c r="L136" s="57"/>
      <c r="M136" s="57"/>
    </row>
    <row r="137" spans="1:13" ht="15" customHeight="1" collapsed="1">
      <c r="A137" s="63"/>
      <c r="B137" s="64" t="s">
        <v>160</v>
      </c>
      <c r="C137" s="61" t="s">
        <v>121</v>
      </c>
      <c r="D137" s="61" t="s">
        <v>122</v>
      </c>
      <c r="E137" s="62"/>
      <c r="F137" s="61" t="s">
        <v>123</v>
      </c>
      <c r="G137" s="61" t="s">
        <v>124</v>
      </c>
      <c r="H137" s="57"/>
      <c r="L137" s="57"/>
      <c r="M137" s="57"/>
    </row>
    <row r="138" spans="1:14" s="93" customFormat="1" ht="15">
      <c r="A138" s="58" t="s">
        <v>161</v>
      </c>
      <c r="B138" s="79" t="s">
        <v>2</v>
      </c>
      <c r="C138" s="84">
        <v>1000</v>
      </c>
      <c r="D138" s="58"/>
      <c r="E138" s="81"/>
      <c r="F138" s="81">
        <f aca="true" t="shared" si="7" ref="F138:F152">IF($C$153=0,"",IF(C138="[for completion]","",C138/$C$153))</f>
        <v>1</v>
      </c>
      <c r="G138" s="81">
        <f aca="true" t="shared" si="8" ref="G138:G152">IF($D$153=0,"",IF(D138="[for completion]","",D138/$D$153))</f>
      </c>
      <c r="H138" s="57"/>
      <c r="I138" s="58"/>
      <c r="J138" s="58"/>
      <c r="K138" s="58"/>
      <c r="L138" s="57"/>
      <c r="M138" s="57"/>
      <c r="N138" s="57"/>
    </row>
    <row r="139" spans="1:14" s="93" customFormat="1" ht="15">
      <c r="A139" s="58" t="s">
        <v>162</v>
      </c>
      <c r="B139" s="79" t="s">
        <v>1864</v>
      </c>
      <c r="C139" s="84">
        <v>0</v>
      </c>
      <c r="D139" s="58"/>
      <c r="E139" s="81"/>
      <c r="F139" s="81">
        <f t="shared" si="7"/>
        <v>0</v>
      </c>
      <c r="G139" s="81">
        <f t="shared" si="8"/>
      </c>
      <c r="H139" s="57"/>
      <c r="I139" s="58"/>
      <c r="J139" s="58"/>
      <c r="K139" s="58"/>
      <c r="L139" s="57"/>
      <c r="M139" s="57"/>
      <c r="N139" s="57"/>
    </row>
    <row r="140" spans="1:14" s="93" customFormat="1" ht="15">
      <c r="A140" s="58" t="s">
        <v>163</v>
      </c>
      <c r="B140" s="79" t="s">
        <v>1863</v>
      </c>
      <c r="C140" s="84">
        <v>0</v>
      </c>
      <c r="D140" s="58"/>
      <c r="E140" s="81"/>
      <c r="F140" s="81">
        <f t="shared" si="7"/>
        <v>0</v>
      </c>
      <c r="G140" s="81">
        <f t="shared" si="8"/>
      </c>
      <c r="H140" s="57"/>
      <c r="I140" s="58"/>
      <c r="J140" s="58"/>
      <c r="K140" s="58"/>
      <c r="L140" s="57"/>
      <c r="M140" s="57"/>
      <c r="N140" s="57"/>
    </row>
    <row r="141" spans="1:14" s="93" customFormat="1" ht="15">
      <c r="A141" s="58" t="s">
        <v>164</v>
      </c>
      <c r="B141" s="79" t="s">
        <v>130</v>
      </c>
      <c r="C141" s="84">
        <v>0</v>
      </c>
      <c r="D141" s="58"/>
      <c r="E141" s="81"/>
      <c r="F141" s="81">
        <f t="shared" si="7"/>
        <v>0</v>
      </c>
      <c r="G141" s="81">
        <f t="shared" si="8"/>
      </c>
      <c r="H141" s="57"/>
      <c r="I141" s="58"/>
      <c r="J141" s="58"/>
      <c r="K141" s="58"/>
      <c r="L141" s="57"/>
      <c r="M141" s="57"/>
      <c r="N141" s="57"/>
    </row>
    <row r="142" spans="1:14" s="93" customFormat="1" ht="15">
      <c r="A142" s="58" t="s">
        <v>165</v>
      </c>
      <c r="B142" s="79" t="s">
        <v>1862</v>
      </c>
      <c r="C142" s="84">
        <v>0</v>
      </c>
      <c r="D142" s="58"/>
      <c r="E142" s="81"/>
      <c r="F142" s="81">
        <f t="shared" si="7"/>
        <v>0</v>
      </c>
      <c r="G142" s="81">
        <f t="shared" si="8"/>
      </c>
      <c r="H142" s="57"/>
      <c r="I142" s="58"/>
      <c r="J142" s="58"/>
      <c r="K142" s="58"/>
      <c r="L142" s="57"/>
      <c r="M142" s="57"/>
      <c r="N142" s="57"/>
    </row>
    <row r="143" spans="1:14" s="93" customFormat="1" ht="15">
      <c r="A143" s="58" t="s">
        <v>166</v>
      </c>
      <c r="B143" s="79" t="s">
        <v>1861</v>
      </c>
      <c r="C143" s="84">
        <v>0</v>
      </c>
      <c r="D143" s="58"/>
      <c r="E143" s="79"/>
      <c r="F143" s="81">
        <f t="shared" si="7"/>
        <v>0</v>
      </c>
      <c r="G143" s="81">
        <f t="shared" si="8"/>
      </c>
      <c r="H143" s="57"/>
      <c r="I143" s="58"/>
      <c r="J143" s="58"/>
      <c r="K143" s="58"/>
      <c r="L143" s="57"/>
      <c r="M143" s="57"/>
      <c r="N143" s="57"/>
    </row>
    <row r="144" spans="1:13" ht="15">
      <c r="A144" s="58" t="s">
        <v>167</v>
      </c>
      <c r="B144" s="79" t="s">
        <v>1860</v>
      </c>
      <c r="C144" s="84">
        <v>0</v>
      </c>
      <c r="E144" s="79"/>
      <c r="F144" s="81">
        <f t="shared" si="7"/>
        <v>0</v>
      </c>
      <c r="G144" s="81">
        <f t="shared" si="8"/>
      </c>
      <c r="H144" s="57"/>
      <c r="L144" s="57"/>
      <c r="M144" s="57"/>
    </row>
    <row r="145" spans="1:13" ht="15">
      <c r="A145" s="58" t="s">
        <v>168</v>
      </c>
      <c r="B145" s="79" t="s">
        <v>135</v>
      </c>
      <c r="C145" s="84">
        <v>0</v>
      </c>
      <c r="E145" s="79"/>
      <c r="F145" s="81">
        <f t="shared" si="7"/>
        <v>0</v>
      </c>
      <c r="G145" s="81">
        <f t="shared" si="8"/>
      </c>
      <c r="H145" s="57"/>
      <c r="L145" s="57"/>
      <c r="M145" s="57"/>
    </row>
    <row r="146" spans="1:13" ht="15">
      <c r="A146" s="58" t="s">
        <v>169</v>
      </c>
      <c r="B146" s="79" t="s">
        <v>137</v>
      </c>
      <c r="C146" s="84">
        <v>0</v>
      </c>
      <c r="E146" s="79"/>
      <c r="F146" s="81">
        <f t="shared" si="7"/>
        <v>0</v>
      </c>
      <c r="G146" s="81">
        <f t="shared" si="8"/>
      </c>
      <c r="H146" s="57"/>
      <c r="L146" s="57"/>
      <c r="M146" s="57"/>
    </row>
    <row r="147" spans="1:13" ht="15">
      <c r="A147" s="58" t="s">
        <v>170</v>
      </c>
      <c r="B147" s="79" t="s">
        <v>139</v>
      </c>
      <c r="C147" s="84">
        <v>0</v>
      </c>
      <c r="E147" s="79"/>
      <c r="F147" s="81">
        <f t="shared" si="7"/>
        <v>0</v>
      </c>
      <c r="G147" s="81">
        <f t="shared" si="8"/>
      </c>
      <c r="H147" s="57"/>
      <c r="L147" s="57"/>
      <c r="M147" s="57"/>
    </row>
    <row r="148" spans="1:13" ht="15">
      <c r="A148" s="58" t="s">
        <v>171</v>
      </c>
      <c r="B148" s="79" t="s">
        <v>141</v>
      </c>
      <c r="C148" s="84">
        <v>0</v>
      </c>
      <c r="E148" s="79"/>
      <c r="F148" s="81">
        <f t="shared" si="7"/>
        <v>0</v>
      </c>
      <c r="G148" s="81">
        <f t="shared" si="8"/>
      </c>
      <c r="H148" s="57"/>
      <c r="L148" s="57"/>
      <c r="M148" s="57"/>
    </row>
    <row r="149" spans="1:13" ht="15">
      <c r="A149" s="58" t="s">
        <v>172</v>
      </c>
      <c r="B149" s="79" t="s">
        <v>143</v>
      </c>
      <c r="C149" s="84">
        <v>0</v>
      </c>
      <c r="E149" s="79"/>
      <c r="F149" s="81">
        <f t="shared" si="7"/>
        <v>0</v>
      </c>
      <c r="G149" s="81">
        <f t="shared" si="8"/>
      </c>
      <c r="H149" s="57"/>
      <c r="L149" s="57"/>
      <c r="M149" s="57"/>
    </row>
    <row r="150" spans="1:13" ht="15">
      <c r="A150" s="58" t="s">
        <v>173</v>
      </c>
      <c r="B150" s="79" t="s">
        <v>145</v>
      </c>
      <c r="C150" s="84">
        <v>0</v>
      </c>
      <c r="E150" s="79"/>
      <c r="F150" s="81">
        <f t="shared" si="7"/>
        <v>0</v>
      </c>
      <c r="G150" s="81">
        <f t="shared" si="8"/>
      </c>
      <c r="H150" s="57"/>
      <c r="L150" s="57"/>
      <c r="M150" s="57"/>
    </row>
    <row r="151" spans="1:13" ht="15">
      <c r="A151" s="58" t="s">
        <v>174</v>
      </c>
      <c r="B151" s="79" t="s">
        <v>147</v>
      </c>
      <c r="C151" s="84">
        <v>0</v>
      </c>
      <c r="E151" s="79"/>
      <c r="F151" s="81">
        <f t="shared" si="7"/>
        <v>0</v>
      </c>
      <c r="G151" s="81">
        <f t="shared" si="8"/>
      </c>
      <c r="H151" s="57"/>
      <c r="L151" s="57"/>
      <c r="M151" s="57"/>
    </row>
    <row r="152" spans="1:13" ht="15">
      <c r="A152" s="58" t="s">
        <v>175</v>
      </c>
      <c r="B152" s="79" t="s">
        <v>61</v>
      </c>
      <c r="C152" s="84">
        <v>0</v>
      </c>
      <c r="E152" s="79"/>
      <c r="F152" s="81">
        <f t="shared" si="7"/>
        <v>0</v>
      </c>
      <c r="G152" s="81">
        <f t="shared" si="8"/>
      </c>
      <c r="H152" s="57"/>
      <c r="L152" s="57"/>
      <c r="M152" s="57"/>
    </row>
    <row r="153" spans="1:13" ht="15">
      <c r="A153" s="58" t="s">
        <v>176</v>
      </c>
      <c r="B153" s="83" t="s">
        <v>63</v>
      </c>
      <c r="C153" s="58">
        <f>SUM(C138:C152)</f>
        <v>1000</v>
      </c>
      <c r="D153" s="58">
        <f>SUM(D138:D152)</f>
        <v>0</v>
      </c>
      <c r="E153" s="79"/>
      <c r="F153" s="75">
        <f>SUM(F138:F152)</f>
        <v>1</v>
      </c>
      <c r="G153" s="75">
        <f>SUM(G138:G152)</f>
        <v>0</v>
      </c>
      <c r="H153" s="57"/>
      <c r="L153" s="57"/>
      <c r="M153" s="57"/>
    </row>
    <row r="154" spans="1:13" ht="15" hidden="1" outlineLevel="1">
      <c r="A154" s="58" t="s">
        <v>177</v>
      </c>
      <c r="B154" s="59" t="s">
        <v>151</v>
      </c>
      <c r="E154" s="79"/>
      <c r="F154" s="81">
        <f aca="true" t="shared" si="9" ref="F154:F162">IF($C$153=0,"",IF(C154="[for completion]","",C154/$C$153))</f>
        <v>0</v>
      </c>
      <c r="G154" s="81">
        <f aca="true" t="shared" si="10" ref="G154:G162">IF($D$153=0,"",IF(D154="[for completion]","",D154/$D$153))</f>
      </c>
      <c r="H154" s="57"/>
      <c r="L154" s="57"/>
      <c r="M154" s="57"/>
    </row>
    <row r="155" spans="1:13" ht="15" hidden="1" outlineLevel="1">
      <c r="A155" s="58" t="s">
        <v>178</v>
      </c>
      <c r="B155" s="59" t="s">
        <v>151</v>
      </c>
      <c r="E155" s="79"/>
      <c r="F155" s="81">
        <f t="shared" si="9"/>
        <v>0</v>
      </c>
      <c r="G155" s="81">
        <f t="shared" si="10"/>
      </c>
      <c r="H155" s="57"/>
      <c r="L155" s="57"/>
      <c r="M155" s="57"/>
    </row>
    <row r="156" spans="1:13" ht="15" hidden="1" outlineLevel="1">
      <c r="A156" s="58" t="s">
        <v>179</v>
      </c>
      <c r="B156" s="59" t="s">
        <v>151</v>
      </c>
      <c r="E156" s="79"/>
      <c r="F156" s="81">
        <f t="shared" si="9"/>
        <v>0</v>
      </c>
      <c r="G156" s="81">
        <f t="shared" si="10"/>
      </c>
      <c r="H156" s="57"/>
      <c r="L156" s="57"/>
      <c r="M156" s="57"/>
    </row>
    <row r="157" spans="1:13" ht="15" hidden="1" outlineLevel="1">
      <c r="A157" s="58" t="s">
        <v>180</v>
      </c>
      <c r="B157" s="59" t="s">
        <v>151</v>
      </c>
      <c r="E157" s="79"/>
      <c r="F157" s="81">
        <f t="shared" si="9"/>
        <v>0</v>
      </c>
      <c r="G157" s="81">
        <f t="shared" si="10"/>
      </c>
      <c r="H157" s="57"/>
      <c r="L157" s="57"/>
      <c r="M157" s="57"/>
    </row>
    <row r="158" spans="1:13" ht="15" hidden="1" outlineLevel="1">
      <c r="A158" s="58" t="s">
        <v>1859</v>
      </c>
      <c r="B158" s="59" t="s">
        <v>151</v>
      </c>
      <c r="E158" s="79"/>
      <c r="F158" s="81">
        <f t="shared" si="9"/>
        <v>0</v>
      </c>
      <c r="G158" s="81">
        <f t="shared" si="10"/>
      </c>
      <c r="H158" s="57"/>
      <c r="L158" s="57"/>
      <c r="M158" s="57"/>
    </row>
    <row r="159" spans="1:13" ht="15" hidden="1" outlineLevel="1">
      <c r="A159" s="58" t="s">
        <v>181</v>
      </c>
      <c r="B159" s="59" t="s">
        <v>151</v>
      </c>
      <c r="E159" s="79"/>
      <c r="F159" s="81">
        <f t="shared" si="9"/>
        <v>0</v>
      </c>
      <c r="G159" s="81">
        <f t="shared" si="10"/>
      </c>
      <c r="H159" s="57"/>
      <c r="L159" s="57"/>
      <c r="M159" s="57"/>
    </row>
    <row r="160" spans="1:13" ht="15" hidden="1" outlineLevel="1">
      <c r="A160" s="58" t="s">
        <v>182</v>
      </c>
      <c r="B160" s="59" t="s">
        <v>151</v>
      </c>
      <c r="E160" s="79"/>
      <c r="F160" s="81">
        <f t="shared" si="9"/>
        <v>0</v>
      </c>
      <c r="G160" s="81">
        <f t="shared" si="10"/>
      </c>
      <c r="H160" s="57"/>
      <c r="L160" s="57"/>
      <c r="M160" s="57"/>
    </row>
    <row r="161" spans="1:13" ht="15" hidden="1" outlineLevel="1">
      <c r="A161" s="58" t="s">
        <v>183</v>
      </c>
      <c r="B161" s="59" t="s">
        <v>151</v>
      </c>
      <c r="E161" s="79"/>
      <c r="F161" s="81">
        <f t="shared" si="9"/>
        <v>0</v>
      </c>
      <c r="G161" s="81">
        <f t="shared" si="10"/>
      </c>
      <c r="H161" s="57"/>
      <c r="L161" s="57"/>
      <c r="M161" s="57"/>
    </row>
    <row r="162" spans="1:13" ht="15" hidden="1" outlineLevel="1">
      <c r="A162" s="58" t="s">
        <v>184</v>
      </c>
      <c r="B162" s="59" t="s">
        <v>151</v>
      </c>
      <c r="C162" s="56"/>
      <c r="D162" s="56"/>
      <c r="E162" s="56"/>
      <c r="F162" s="81">
        <f t="shared" si="9"/>
        <v>0</v>
      </c>
      <c r="G162" s="81">
        <f t="shared" si="10"/>
      </c>
      <c r="H162" s="57"/>
      <c r="L162" s="57"/>
      <c r="M162" s="57"/>
    </row>
    <row r="163" spans="1:13" ht="15" customHeight="1" collapsed="1">
      <c r="A163" s="63"/>
      <c r="B163" s="64" t="s">
        <v>185</v>
      </c>
      <c r="C163" s="92" t="s">
        <v>121</v>
      </c>
      <c r="D163" s="92" t="s">
        <v>122</v>
      </c>
      <c r="E163" s="62"/>
      <c r="F163" s="92" t="s">
        <v>123</v>
      </c>
      <c r="G163" s="92" t="s">
        <v>124</v>
      </c>
      <c r="H163" s="57"/>
      <c r="L163" s="57"/>
      <c r="M163" s="57"/>
    </row>
    <row r="164" spans="1:13" ht="15">
      <c r="A164" s="58" t="s">
        <v>186</v>
      </c>
      <c r="B164" s="57" t="s">
        <v>187</v>
      </c>
      <c r="C164" s="84">
        <v>1000</v>
      </c>
      <c r="D164" s="84"/>
      <c r="E164" s="82"/>
      <c r="F164" s="82">
        <f>IF($C$167=0,"",IF(C164="[for completion]","",C164/$C$167))</f>
        <v>1</v>
      </c>
      <c r="G164" s="82">
        <f>IF($D$167=0,"",IF(D164="[for completion]","",D164/$D$167))</f>
      </c>
      <c r="H164" s="57"/>
      <c r="L164" s="57"/>
      <c r="M164" s="57"/>
    </row>
    <row r="165" spans="1:13" ht="15">
      <c r="A165" s="58" t="s">
        <v>188</v>
      </c>
      <c r="B165" s="57" t="s">
        <v>189</v>
      </c>
      <c r="C165" s="84">
        <v>0</v>
      </c>
      <c r="D165" s="84"/>
      <c r="E165" s="82"/>
      <c r="F165" s="82">
        <f>IF($C$167=0,"",IF(C165="[for completion]","",C165/$C$167))</f>
        <v>0</v>
      </c>
      <c r="G165" s="82">
        <f>IF($D$167=0,"",IF(D165="[for completion]","",D165/$D$167))</f>
      </c>
      <c r="H165" s="57"/>
      <c r="L165" s="57"/>
      <c r="M165" s="57"/>
    </row>
    <row r="166" spans="1:13" ht="15">
      <c r="A166" s="58" t="s">
        <v>190</v>
      </c>
      <c r="B166" s="57" t="s">
        <v>61</v>
      </c>
      <c r="C166" s="84">
        <v>0</v>
      </c>
      <c r="D166" s="84"/>
      <c r="E166" s="82"/>
      <c r="F166" s="82">
        <f>IF($C$167=0,"",IF(C166="[for completion]","",C166/$C$167))</f>
        <v>0</v>
      </c>
      <c r="G166" s="82">
        <f>IF($D$167=0,"",IF(D166="[for completion]","",D166/$D$167))</f>
      </c>
      <c r="H166" s="57"/>
      <c r="L166" s="57"/>
      <c r="M166" s="57"/>
    </row>
    <row r="167" spans="1:13" ht="15">
      <c r="A167" s="58" t="s">
        <v>191</v>
      </c>
      <c r="B167" s="91" t="s">
        <v>63</v>
      </c>
      <c r="C167" s="57">
        <f>SUM(C164:C166)</f>
        <v>1000</v>
      </c>
      <c r="D167" s="57">
        <f>SUM(D164:D166)</f>
        <v>0</v>
      </c>
      <c r="E167" s="82"/>
      <c r="F167" s="82">
        <f>SUM(F164:F166)</f>
        <v>1</v>
      </c>
      <c r="G167" s="82">
        <f>SUM(G164:G166)</f>
        <v>0</v>
      </c>
      <c r="H167" s="57"/>
      <c r="L167" s="57"/>
      <c r="M167" s="57"/>
    </row>
    <row r="168" spans="1:13" ht="15" hidden="1" outlineLevel="1">
      <c r="A168" s="58" t="s">
        <v>192</v>
      </c>
      <c r="B168" s="91"/>
      <c r="C168" s="57"/>
      <c r="D168" s="57"/>
      <c r="E168" s="82"/>
      <c r="F168" s="82"/>
      <c r="G168" s="85"/>
      <c r="H168" s="57"/>
      <c r="L168" s="57"/>
      <c r="M168" s="57"/>
    </row>
    <row r="169" spans="1:13" ht="15" hidden="1" outlineLevel="1">
      <c r="A169" s="58" t="s">
        <v>193</v>
      </c>
      <c r="B169" s="91"/>
      <c r="C169" s="57"/>
      <c r="D169" s="57"/>
      <c r="E169" s="82"/>
      <c r="F169" s="82"/>
      <c r="G169" s="85"/>
      <c r="H169" s="57"/>
      <c r="L169" s="57"/>
      <c r="M169" s="57"/>
    </row>
    <row r="170" spans="1:13" ht="15" hidden="1" outlineLevel="1">
      <c r="A170" s="58" t="s">
        <v>194</v>
      </c>
      <c r="B170" s="91"/>
      <c r="C170" s="57"/>
      <c r="D170" s="57"/>
      <c r="E170" s="82"/>
      <c r="F170" s="82"/>
      <c r="G170" s="85"/>
      <c r="H170" s="57"/>
      <c r="L170" s="57"/>
      <c r="M170" s="57"/>
    </row>
    <row r="171" spans="1:13" ht="15" hidden="1" outlineLevel="1">
      <c r="A171" s="58" t="s">
        <v>195</v>
      </c>
      <c r="B171" s="91"/>
      <c r="C171" s="57"/>
      <c r="D171" s="57"/>
      <c r="E171" s="82"/>
      <c r="F171" s="82"/>
      <c r="G171" s="85"/>
      <c r="H171" s="57"/>
      <c r="L171" s="57"/>
      <c r="M171" s="57"/>
    </row>
    <row r="172" spans="1:13" ht="15" hidden="1" outlineLevel="1">
      <c r="A172" s="58" t="s">
        <v>196</v>
      </c>
      <c r="B172" s="91"/>
      <c r="C172" s="57"/>
      <c r="D172" s="57"/>
      <c r="E172" s="82"/>
      <c r="F172" s="82"/>
      <c r="G172" s="85"/>
      <c r="H172" s="57"/>
      <c r="L172" s="57"/>
      <c r="M172" s="57"/>
    </row>
    <row r="173" spans="1:13" ht="15" customHeight="1" collapsed="1">
      <c r="A173" s="63"/>
      <c r="B173" s="64" t="s">
        <v>197</v>
      </c>
      <c r="C173" s="63" t="s">
        <v>49</v>
      </c>
      <c r="D173" s="63"/>
      <c r="E173" s="62"/>
      <c r="F173" s="61" t="s">
        <v>198</v>
      </c>
      <c r="G173" s="61"/>
      <c r="H173" s="57"/>
      <c r="L173" s="57"/>
      <c r="M173" s="57"/>
    </row>
    <row r="174" spans="1:13" ht="15" customHeight="1">
      <c r="A174" s="58" t="s">
        <v>199</v>
      </c>
      <c r="B174" s="79" t="s">
        <v>200</v>
      </c>
      <c r="C174" s="58">
        <v>0</v>
      </c>
      <c r="D174" s="90"/>
      <c r="E174" s="65"/>
      <c r="F174" s="81">
        <f>IF($C$179=0,"",IF(C174="[for completion]","",C174/$C$179))</f>
        <v>0</v>
      </c>
      <c r="G174" s="81"/>
      <c r="H174" s="57"/>
      <c r="L174" s="57"/>
      <c r="M174" s="57"/>
    </row>
    <row r="175" spans="1:13" ht="15" customHeight="1">
      <c r="A175" s="58" t="s">
        <v>201</v>
      </c>
      <c r="B175" s="79" t="s">
        <v>202</v>
      </c>
      <c r="C175" s="84">
        <v>5</v>
      </c>
      <c r="E175" s="86"/>
      <c r="F175" s="81">
        <f>IF($C$179=0,"",IF(C175="[for completion]","",C175/$C$179))</f>
        <v>1</v>
      </c>
      <c r="G175" s="81"/>
      <c r="H175" s="57"/>
      <c r="L175" s="57"/>
      <c r="M175" s="57"/>
    </row>
    <row r="176" spans="1:13" ht="15">
      <c r="A176" s="58" t="s">
        <v>203</v>
      </c>
      <c r="B176" s="79" t="s">
        <v>204</v>
      </c>
      <c r="C176" s="58">
        <v>0</v>
      </c>
      <c r="E176" s="86"/>
      <c r="F176" s="81">
        <f>IF($C$179=0,"",IF(C176="[for completion]","",C176/$C$179))</f>
        <v>0</v>
      </c>
      <c r="G176" s="81"/>
      <c r="H176" s="57"/>
      <c r="L176" s="57"/>
      <c r="M176" s="57"/>
    </row>
    <row r="177" spans="1:13" ht="15">
      <c r="A177" s="58" t="s">
        <v>205</v>
      </c>
      <c r="B177" s="79" t="s">
        <v>206</v>
      </c>
      <c r="C177" s="58">
        <v>0</v>
      </c>
      <c r="E177" s="86"/>
      <c r="F177" s="81">
        <f>IF($C$179=0,"",IF(C177="[for completion]","",C177/$C$179))</f>
        <v>0</v>
      </c>
      <c r="G177" s="81"/>
      <c r="H177" s="57"/>
      <c r="L177" s="57"/>
      <c r="M177" s="57"/>
    </row>
    <row r="178" spans="1:13" ht="15">
      <c r="A178" s="58" t="s">
        <v>207</v>
      </c>
      <c r="B178" s="79" t="s">
        <v>61</v>
      </c>
      <c r="C178" s="58">
        <v>0</v>
      </c>
      <c r="E178" s="86"/>
      <c r="F178" s="81">
        <f>IF($C$179=0,"",IF(C178="[for completion]","",C178/$C$179))</f>
        <v>0</v>
      </c>
      <c r="G178" s="81"/>
      <c r="H178" s="57"/>
      <c r="L178" s="57"/>
      <c r="M178" s="57"/>
    </row>
    <row r="179" spans="1:13" ht="15">
      <c r="A179" s="58" t="s">
        <v>208</v>
      </c>
      <c r="B179" s="83" t="s">
        <v>63</v>
      </c>
      <c r="C179" s="79">
        <f>SUM(C174:C178)</f>
        <v>5</v>
      </c>
      <c r="E179" s="86"/>
      <c r="F179" s="86">
        <f>SUM(F174:F178)</f>
        <v>1</v>
      </c>
      <c r="G179" s="81"/>
      <c r="H179" s="57"/>
      <c r="L179" s="57"/>
      <c r="M179" s="57"/>
    </row>
    <row r="180" spans="1:13" ht="15" hidden="1" outlineLevel="1">
      <c r="A180" s="58" t="s">
        <v>209</v>
      </c>
      <c r="B180" s="89" t="s">
        <v>210</v>
      </c>
      <c r="E180" s="86"/>
      <c r="F180" s="81">
        <f aca="true" t="shared" si="11" ref="F180:F187">IF($C$179=0,"",IF(C180="[for completion]","",C180/$C$179))</f>
        <v>0</v>
      </c>
      <c r="G180" s="81"/>
      <c r="H180" s="57"/>
      <c r="L180" s="57"/>
      <c r="M180" s="57"/>
    </row>
    <row r="181" spans="1:6" s="89" customFormat="1" ht="15" customHeight="1" hidden="1" outlineLevel="1">
      <c r="A181" s="58" t="s">
        <v>211</v>
      </c>
      <c r="B181" s="89" t="s">
        <v>212</v>
      </c>
      <c r="F181" s="81">
        <f t="shared" si="11"/>
        <v>0</v>
      </c>
    </row>
    <row r="182" spans="1:13" ht="15" customHeight="1" hidden="1" outlineLevel="1">
      <c r="A182" s="58" t="s">
        <v>213</v>
      </c>
      <c r="B182" s="89" t="s">
        <v>214</v>
      </c>
      <c r="E182" s="86"/>
      <c r="F182" s="81">
        <f t="shared" si="11"/>
        <v>0</v>
      </c>
      <c r="G182" s="81"/>
      <c r="H182" s="57"/>
      <c r="L182" s="57"/>
      <c r="M182" s="57"/>
    </row>
    <row r="183" spans="1:13" ht="15" hidden="1" outlineLevel="1">
      <c r="A183" s="58" t="s">
        <v>215</v>
      </c>
      <c r="B183" s="89" t="s">
        <v>216</v>
      </c>
      <c r="E183" s="86"/>
      <c r="F183" s="81">
        <f t="shared" si="11"/>
        <v>0</v>
      </c>
      <c r="G183" s="81"/>
      <c r="H183" s="57"/>
      <c r="L183" s="57"/>
      <c r="M183" s="57"/>
    </row>
    <row r="184" spans="1:6" s="89" customFormat="1" ht="15" customHeight="1" hidden="1" outlineLevel="1">
      <c r="A184" s="58" t="s">
        <v>217</v>
      </c>
      <c r="B184" s="89" t="s">
        <v>218</v>
      </c>
      <c r="F184" s="81">
        <f t="shared" si="11"/>
        <v>0</v>
      </c>
    </row>
    <row r="185" spans="1:13" ht="15" customHeight="1" hidden="1" outlineLevel="1">
      <c r="A185" s="58" t="s">
        <v>219</v>
      </c>
      <c r="B185" s="89" t="s">
        <v>220</v>
      </c>
      <c r="E185" s="86"/>
      <c r="F185" s="81">
        <f t="shared" si="11"/>
        <v>0</v>
      </c>
      <c r="G185" s="81"/>
      <c r="H185" s="57"/>
      <c r="L185" s="57"/>
      <c r="M185" s="57"/>
    </row>
    <row r="186" spans="1:13" ht="15" hidden="1" outlineLevel="1">
      <c r="A186" s="58" t="s">
        <v>221</v>
      </c>
      <c r="B186" s="89" t="s">
        <v>222</v>
      </c>
      <c r="E186" s="86"/>
      <c r="F186" s="81">
        <f t="shared" si="11"/>
        <v>0</v>
      </c>
      <c r="G186" s="81"/>
      <c r="H186" s="57"/>
      <c r="L186" s="57"/>
      <c r="M186" s="57"/>
    </row>
    <row r="187" spans="1:13" ht="15" hidden="1" outlineLevel="1">
      <c r="A187" s="58" t="s">
        <v>223</v>
      </c>
      <c r="B187" s="89" t="s">
        <v>224</v>
      </c>
      <c r="E187" s="86"/>
      <c r="F187" s="81">
        <f t="shared" si="11"/>
        <v>0</v>
      </c>
      <c r="G187" s="81"/>
      <c r="H187" s="57"/>
      <c r="L187" s="57"/>
      <c r="M187" s="57"/>
    </row>
    <row r="188" spans="1:13" ht="15" hidden="1" outlineLevel="1">
      <c r="A188" s="58" t="s">
        <v>225</v>
      </c>
      <c r="B188" s="89"/>
      <c r="E188" s="86"/>
      <c r="F188" s="81"/>
      <c r="G188" s="81"/>
      <c r="H188" s="57"/>
      <c r="L188" s="57"/>
      <c r="M188" s="57"/>
    </row>
    <row r="189" spans="1:13" ht="15" hidden="1" outlineLevel="1">
      <c r="A189" s="58" t="s">
        <v>226</v>
      </c>
      <c r="B189" s="89"/>
      <c r="E189" s="86"/>
      <c r="F189" s="81"/>
      <c r="G189" s="81"/>
      <c r="H189" s="57"/>
      <c r="L189" s="57"/>
      <c r="M189" s="57"/>
    </row>
    <row r="190" spans="1:13" ht="15" hidden="1" outlineLevel="1">
      <c r="A190" s="58" t="s">
        <v>227</v>
      </c>
      <c r="B190" s="89"/>
      <c r="E190" s="86"/>
      <c r="F190" s="81"/>
      <c r="G190" s="81"/>
      <c r="H190" s="57"/>
      <c r="L190" s="57"/>
      <c r="M190" s="57"/>
    </row>
    <row r="191" spans="1:13" ht="15" hidden="1" outlineLevel="1">
      <c r="A191" s="58" t="s">
        <v>228</v>
      </c>
      <c r="B191" s="59"/>
      <c r="E191" s="86"/>
      <c r="F191" s="81">
        <f>IF($C$179=0,"",IF(C191="[for completion]","",C191/$C$179))</f>
        <v>0</v>
      </c>
      <c r="G191" s="81"/>
      <c r="H191" s="57"/>
      <c r="L191" s="57"/>
      <c r="M191" s="57"/>
    </row>
    <row r="192" spans="1:13" ht="15" customHeight="1" collapsed="1">
      <c r="A192" s="63"/>
      <c r="B192" s="64" t="s">
        <v>229</v>
      </c>
      <c r="C192" s="63" t="s">
        <v>49</v>
      </c>
      <c r="D192" s="63"/>
      <c r="E192" s="62"/>
      <c r="F192" s="61" t="s">
        <v>198</v>
      </c>
      <c r="G192" s="61"/>
      <c r="H192" s="57"/>
      <c r="L192" s="57"/>
      <c r="M192" s="57"/>
    </row>
    <row r="193" spans="1:13" ht="15">
      <c r="A193" s="58" t="s">
        <v>230</v>
      </c>
      <c r="B193" s="79" t="s">
        <v>231</v>
      </c>
      <c r="C193" s="84">
        <v>5</v>
      </c>
      <c r="E193" s="88"/>
      <c r="F193" s="81">
        <f aca="true" t="shared" si="12" ref="F193:F206">IF($C$208=0,"",IF(C193="[for completion]","",C193/$C$208))</f>
        <v>1</v>
      </c>
      <c r="G193" s="81"/>
      <c r="H193" s="57"/>
      <c r="L193" s="57"/>
      <c r="M193" s="57"/>
    </row>
    <row r="194" spans="1:13" ht="15">
      <c r="A194" s="58" t="s">
        <v>232</v>
      </c>
      <c r="B194" s="79" t="s">
        <v>233</v>
      </c>
      <c r="C194" s="84">
        <v>0</v>
      </c>
      <c r="E194" s="86"/>
      <c r="F194" s="81">
        <f t="shared" si="12"/>
        <v>0</v>
      </c>
      <c r="G194" s="86"/>
      <c r="H194" s="57"/>
      <c r="L194" s="57"/>
      <c r="M194" s="57"/>
    </row>
    <row r="195" spans="1:13" ht="15">
      <c r="A195" s="58" t="s">
        <v>234</v>
      </c>
      <c r="B195" s="79" t="s">
        <v>235</v>
      </c>
      <c r="C195" s="84">
        <v>0</v>
      </c>
      <c r="E195" s="86"/>
      <c r="F195" s="81">
        <f t="shared" si="12"/>
        <v>0</v>
      </c>
      <c r="G195" s="86"/>
      <c r="H195" s="57"/>
      <c r="L195" s="57"/>
      <c r="M195" s="57"/>
    </row>
    <row r="196" spans="1:13" ht="15">
      <c r="A196" s="58" t="s">
        <v>236</v>
      </c>
      <c r="B196" s="79" t="s">
        <v>237</v>
      </c>
      <c r="C196" s="84">
        <v>0</v>
      </c>
      <c r="E196" s="86"/>
      <c r="F196" s="81">
        <f t="shared" si="12"/>
        <v>0</v>
      </c>
      <c r="G196" s="86"/>
      <c r="H196" s="57"/>
      <c r="L196" s="57"/>
      <c r="M196" s="57"/>
    </row>
    <row r="197" spans="1:13" ht="15">
      <c r="A197" s="58" t="s">
        <v>238</v>
      </c>
      <c r="B197" s="79" t="s">
        <v>239</v>
      </c>
      <c r="C197" s="84">
        <v>0</v>
      </c>
      <c r="E197" s="86"/>
      <c r="F197" s="81">
        <f t="shared" si="12"/>
        <v>0</v>
      </c>
      <c r="G197" s="86"/>
      <c r="H197" s="57"/>
      <c r="L197" s="57"/>
      <c r="M197" s="57"/>
    </row>
    <row r="198" spans="1:13" ht="15">
      <c r="A198" s="58" t="s">
        <v>240</v>
      </c>
      <c r="B198" s="79" t="s">
        <v>241</v>
      </c>
      <c r="C198" s="84">
        <v>0</v>
      </c>
      <c r="E198" s="86"/>
      <c r="F198" s="81">
        <f t="shared" si="12"/>
        <v>0</v>
      </c>
      <c r="G198" s="86"/>
      <c r="H198" s="57"/>
      <c r="L198" s="57"/>
      <c r="M198" s="57"/>
    </row>
    <row r="199" spans="1:13" ht="15">
      <c r="A199" s="58" t="s">
        <v>242</v>
      </c>
      <c r="B199" s="79" t="s">
        <v>243</v>
      </c>
      <c r="C199" s="84">
        <v>0</v>
      </c>
      <c r="E199" s="86"/>
      <c r="F199" s="81">
        <f t="shared" si="12"/>
        <v>0</v>
      </c>
      <c r="G199" s="86"/>
      <c r="H199" s="57"/>
      <c r="L199" s="57"/>
      <c r="M199" s="57"/>
    </row>
    <row r="200" spans="1:13" ht="15">
      <c r="A200" s="58" t="s">
        <v>244</v>
      </c>
      <c r="B200" s="79" t="s">
        <v>245</v>
      </c>
      <c r="C200" s="84">
        <v>0</v>
      </c>
      <c r="E200" s="86"/>
      <c r="F200" s="81">
        <f t="shared" si="12"/>
        <v>0</v>
      </c>
      <c r="G200" s="86"/>
      <c r="H200" s="57"/>
      <c r="L200" s="57"/>
      <c r="M200" s="57"/>
    </row>
    <row r="201" spans="1:13" ht="15">
      <c r="A201" s="58" t="s">
        <v>246</v>
      </c>
      <c r="B201" s="79" t="s">
        <v>247</v>
      </c>
      <c r="C201" s="84">
        <v>0</v>
      </c>
      <c r="E201" s="86"/>
      <c r="F201" s="81">
        <f t="shared" si="12"/>
        <v>0</v>
      </c>
      <c r="G201" s="86"/>
      <c r="H201" s="57"/>
      <c r="L201" s="57"/>
      <c r="M201" s="57"/>
    </row>
    <row r="202" spans="1:13" ht="15">
      <c r="A202" s="58" t="s">
        <v>248</v>
      </c>
      <c r="B202" s="79" t="s">
        <v>249</v>
      </c>
      <c r="C202" s="84">
        <v>0</v>
      </c>
      <c r="E202" s="86"/>
      <c r="F202" s="81">
        <f t="shared" si="12"/>
        <v>0</v>
      </c>
      <c r="G202" s="86"/>
      <c r="H202" s="57"/>
      <c r="L202" s="57"/>
      <c r="M202" s="57"/>
    </row>
    <row r="203" spans="1:13" ht="15">
      <c r="A203" s="58" t="s">
        <v>250</v>
      </c>
      <c r="B203" s="79" t="s">
        <v>251</v>
      </c>
      <c r="C203" s="84">
        <v>0</v>
      </c>
      <c r="E203" s="86"/>
      <c r="F203" s="81">
        <f t="shared" si="12"/>
        <v>0</v>
      </c>
      <c r="G203" s="86"/>
      <c r="H203" s="57"/>
      <c r="L203" s="57"/>
      <c r="M203" s="57"/>
    </row>
    <row r="204" spans="1:13" ht="15">
      <c r="A204" s="58" t="s">
        <v>252</v>
      </c>
      <c r="B204" s="79" t="s">
        <v>253</v>
      </c>
      <c r="C204" s="84">
        <v>0</v>
      </c>
      <c r="E204" s="86"/>
      <c r="F204" s="81">
        <f t="shared" si="12"/>
        <v>0</v>
      </c>
      <c r="G204" s="86"/>
      <c r="H204" s="57"/>
      <c r="L204" s="57"/>
      <c r="M204" s="57"/>
    </row>
    <row r="205" spans="1:13" ht="15">
      <c r="A205" s="58" t="s">
        <v>254</v>
      </c>
      <c r="B205" s="79" t="s">
        <v>255</v>
      </c>
      <c r="C205" s="84">
        <v>0</v>
      </c>
      <c r="E205" s="86"/>
      <c r="F205" s="81">
        <f t="shared" si="12"/>
        <v>0</v>
      </c>
      <c r="G205" s="86"/>
      <c r="H205" s="57"/>
      <c r="L205" s="57"/>
      <c r="M205" s="57"/>
    </row>
    <row r="206" spans="1:13" ht="15">
      <c r="A206" s="58" t="s">
        <v>256</v>
      </c>
      <c r="B206" s="79" t="s">
        <v>61</v>
      </c>
      <c r="C206" s="84">
        <v>0</v>
      </c>
      <c r="E206" s="86"/>
      <c r="F206" s="81">
        <f t="shared" si="12"/>
        <v>0</v>
      </c>
      <c r="G206" s="86"/>
      <c r="H206" s="57"/>
      <c r="L206" s="57"/>
      <c r="M206" s="57"/>
    </row>
    <row r="207" spans="1:13" ht="15">
      <c r="A207" s="58" t="s">
        <v>257</v>
      </c>
      <c r="B207" s="87" t="s">
        <v>258</v>
      </c>
      <c r="C207" s="84">
        <v>5</v>
      </c>
      <c r="E207" s="86"/>
      <c r="F207" s="81"/>
      <c r="G207" s="86"/>
      <c r="H207" s="57"/>
      <c r="L207" s="57"/>
      <c r="M207" s="57"/>
    </row>
    <row r="208" spans="1:13" ht="15">
      <c r="A208" s="58" t="s">
        <v>259</v>
      </c>
      <c r="B208" s="83" t="s">
        <v>63</v>
      </c>
      <c r="C208" s="79">
        <f>SUM(C193:C206)</f>
        <v>5</v>
      </c>
      <c r="D208" s="79"/>
      <c r="E208" s="86"/>
      <c r="F208" s="86">
        <f>SUM(F193:F206)</f>
        <v>1</v>
      </c>
      <c r="G208" s="86"/>
      <c r="H208" s="57"/>
      <c r="L208" s="57"/>
      <c r="M208" s="57"/>
    </row>
    <row r="209" spans="1:13" ht="15" hidden="1" outlineLevel="1">
      <c r="A209" s="58" t="s">
        <v>260</v>
      </c>
      <c r="B209" s="59" t="s">
        <v>151</v>
      </c>
      <c r="E209" s="86"/>
      <c r="F209" s="81">
        <f aca="true" t="shared" si="13" ref="F209:F215">IF($C$208=0,"",IF(C209="[for completion]","",C209/$C$208))</f>
        <v>0</v>
      </c>
      <c r="G209" s="86"/>
      <c r="H209" s="57"/>
      <c r="L209" s="57"/>
      <c r="M209" s="57"/>
    </row>
    <row r="210" spans="1:13" ht="15" hidden="1" outlineLevel="1">
      <c r="A210" s="58" t="s">
        <v>1858</v>
      </c>
      <c r="B210" s="59" t="s">
        <v>151</v>
      </c>
      <c r="E210" s="86"/>
      <c r="F210" s="81">
        <f t="shared" si="13"/>
        <v>0</v>
      </c>
      <c r="G210" s="86"/>
      <c r="H210" s="57"/>
      <c r="L210" s="57"/>
      <c r="M210" s="57"/>
    </row>
    <row r="211" spans="1:13" ht="15" hidden="1" outlineLevel="1">
      <c r="A211" s="58" t="s">
        <v>261</v>
      </c>
      <c r="B211" s="59" t="s">
        <v>151</v>
      </c>
      <c r="E211" s="86"/>
      <c r="F211" s="81">
        <f t="shared" si="13"/>
        <v>0</v>
      </c>
      <c r="G211" s="86"/>
      <c r="H211" s="57"/>
      <c r="L211" s="57"/>
      <c r="M211" s="57"/>
    </row>
    <row r="212" spans="1:13" ht="15" hidden="1" outlineLevel="1">
      <c r="A212" s="58" t="s">
        <v>262</v>
      </c>
      <c r="B212" s="59" t="s">
        <v>151</v>
      </c>
      <c r="E212" s="86"/>
      <c r="F212" s="81">
        <f t="shared" si="13"/>
        <v>0</v>
      </c>
      <c r="G212" s="86"/>
      <c r="H212" s="57"/>
      <c r="L212" s="57"/>
      <c r="M212" s="57"/>
    </row>
    <row r="213" spans="1:13" ht="15" hidden="1" outlineLevel="1">
      <c r="A213" s="58" t="s">
        <v>263</v>
      </c>
      <c r="B213" s="59" t="s">
        <v>151</v>
      </c>
      <c r="E213" s="86"/>
      <c r="F213" s="81">
        <f t="shared" si="13"/>
        <v>0</v>
      </c>
      <c r="G213" s="86"/>
      <c r="H213" s="57"/>
      <c r="L213" s="57"/>
      <c r="M213" s="57"/>
    </row>
    <row r="214" spans="1:13" ht="15" hidden="1" outlineLevel="1">
      <c r="A214" s="58" t="s">
        <v>264</v>
      </c>
      <c r="B214" s="59" t="s">
        <v>151</v>
      </c>
      <c r="E214" s="86"/>
      <c r="F214" s="81">
        <f t="shared" si="13"/>
        <v>0</v>
      </c>
      <c r="G214" s="86"/>
      <c r="H214" s="57"/>
      <c r="L214" s="57"/>
      <c r="M214" s="57"/>
    </row>
    <row r="215" spans="1:13" ht="15" hidden="1" outlineLevel="1">
      <c r="A215" s="58" t="s">
        <v>265</v>
      </c>
      <c r="B215" s="59" t="s">
        <v>151</v>
      </c>
      <c r="E215" s="86"/>
      <c r="F215" s="81">
        <f t="shared" si="13"/>
        <v>0</v>
      </c>
      <c r="G215" s="86"/>
      <c r="H215" s="57"/>
      <c r="L215" s="57"/>
      <c r="M215" s="57"/>
    </row>
    <row r="216" spans="1:13" ht="15" customHeight="1" collapsed="1">
      <c r="A216" s="63"/>
      <c r="B216" s="64" t="s">
        <v>1857</v>
      </c>
      <c r="C216" s="63" t="s">
        <v>49</v>
      </c>
      <c r="D216" s="63"/>
      <c r="E216" s="62"/>
      <c r="F216" s="61" t="s">
        <v>266</v>
      </c>
      <c r="G216" s="61" t="s">
        <v>267</v>
      </c>
      <c r="H216" s="57"/>
      <c r="L216" s="57"/>
      <c r="M216" s="57"/>
    </row>
    <row r="217" spans="1:13" ht="15">
      <c r="A217" s="58" t="s">
        <v>268</v>
      </c>
      <c r="B217" s="85" t="s">
        <v>269</v>
      </c>
      <c r="C217" s="84">
        <v>5</v>
      </c>
      <c r="E217" s="82"/>
      <c r="F217" s="81">
        <f>IF($C$220=0,"",IF(C217="[for completion]","",C217/$C$220))</f>
        <v>1</v>
      </c>
      <c r="G217" s="81">
        <f>IF($C$220=0,"",IF(C217="[for completion]","",C217/$C$220))</f>
        <v>1</v>
      </c>
      <c r="H217" s="57"/>
      <c r="L217" s="57"/>
      <c r="M217" s="57"/>
    </row>
    <row r="218" spans="1:13" ht="15">
      <c r="A218" s="58" t="s">
        <v>270</v>
      </c>
      <c r="B218" s="85" t="s">
        <v>271</v>
      </c>
      <c r="C218" s="84">
        <v>0</v>
      </c>
      <c r="E218" s="82"/>
      <c r="F218" s="81">
        <f>IF($C$220=0,"",IF(C218="[for completion]","",C218/$C$220))</f>
        <v>0</v>
      </c>
      <c r="G218" s="81">
        <f>IF($C$220=0,"",IF(C218="[for completion]","",C218/$C$220))</f>
        <v>0</v>
      </c>
      <c r="H218" s="57"/>
      <c r="L218" s="57"/>
      <c r="M218" s="57"/>
    </row>
    <row r="219" spans="1:13" ht="15">
      <c r="A219" s="58" t="s">
        <v>272</v>
      </c>
      <c r="B219" s="85" t="s">
        <v>61</v>
      </c>
      <c r="C219" s="84">
        <v>0</v>
      </c>
      <c r="E219" s="82"/>
      <c r="F219" s="81">
        <f>IF($C$220=0,"",IF(C219="[for completion]","",C219/$C$220))</f>
        <v>0</v>
      </c>
      <c r="G219" s="81">
        <f>IF($C$220=0,"",IF(C219="[for completion]","",C219/$C$220))</f>
        <v>0</v>
      </c>
      <c r="H219" s="57"/>
      <c r="L219" s="57"/>
      <c r="M219" s="57"/>
    </row>
    <row r="220" spans="1:13" ht="15">
      <c r="A220" s="58" t="s">
        <v>273</v>
      </c>
      <c r="B220" s="83" t="s">
        <v>63</v>
      </c>
      <c r="C220" s="58">
        <f>SUM(C217:C219)</f>
        <v>5</v>
      </c>
      <c r="E220" s="82"/>
      <c r="F220" s="75">
        <f>SUM(F217:F219)</f>
        <v>1</v>
      </c>
      <c r="G220" s="75">
        <f>SUM(G217:G219)</f>
        <v>1</v>
      </c>
      <c r="H220" s="57"/>
      <c r="L220" s="57"/>
      <c r="M220" s="57"/>
    </row>
    <row r="221" spans="1:13" ht="15" hidden="1" outlineLevel="1">
      <c r="A221" s="58" t="s">
        <v>274</v>
      </c>
      <c r="B221" s="59" t="s">
        <v>151</v>
      </c>
      <c r="E221" s="82"/>
      <c r="F221" s="81">
        <f aca="true" t="shared" si="14" ref="F221:F227">IF($C$220=0,"",IF(C221="[for completion]","",C221/$C$220))</f>
        <v>0</v>
      </c>
      <c r="G221" s="81">
        <f aca="true" t="shared" si="15" ref="G221:G227">IF($C$220=0,"",IF(C221="[for completion]","",C221/$C$220))</f>
        <v>0</v>
      </c>
      <c r="H221" s="57"/>
      <c r="L221" s="57"/>
      <c r="M221" s="57"/>
    </row>
    <row r="222" spans="1:13" ht="15" hidden="1" outlineLevel="1">
      <c r="A222" s="58" t="s">
        <v>275</v>
      </c>
      <c r="B222" s="59" t="s">
        <v>151</v>
      </c>
      <c r="E222" s="82"/>
      <c r="F222" s="81">
        <f t="shared" si="14"/>
        <v>0</v>
      </c>
      <c r="G222" s="81">
        <f t="shared" si="15"/>
        <v>0</v>
      </c>
      <c r="H222" s="57"/>
      <c r="L222" s="57"/>
      <c r="M222" s="57"/>
    </row>
    <row r="223" spans="1:13" ht="15" hidden="1" outlineLevel="1">
      <c r="A223" s="58" t="s">
        <v>276</v>
      </c>
      <c r="B223" s="59" t="s">
        <v>151</v>
      </c>
      <c r="E223" s="82"/>
      <c r="F223" s="81">
        <f t="shared" si="14"/>
        <v>0</v>
      </c>
      <c r="G223" s="81">
        <f t="shared" si="15"/>
        <v>0</v>
      </c>
      <c r="H223" s="57"/>
      <c r="L223" s="57"/>
      <c r="M223" s="57"/>
    </row>
    <row r="224" spans="1:13" ht="15" hidden="1" outlineLevel="1">
      <c r="A224" s="58" t="s">
        <v>277</v>
      </c>
      <c r="B224" s="59" t="s">
        <v>151</v>
      </c>
      <c r="E224" s="82"/>
      <c r="F224" s="81">
        <f t="shared" si="14"/>
        <v>0</v>
      </c>
      <c r="G224" s="81">
        <f t="shared" si="15"/>
        <v>0</v>
      </c>
      <c r="H224" s="57"/>
      <c r="L224" s="57"/>
      <c r="M224" s="57"/>
    </row>
    <row r="225" spans="1:13" ht="15" hidden="1" outlineLevel="1">
      <c r="A225" s="58" t="s">
        <v>278</v>
      </c>
      <c r="B225" s="59" t="s">
        <v>151</v>
      </c>
      <c r="E225" s="82"/>
      <c r="F225" s="81">
        <f t="shared" si="14"/>
        <v>0</v>
      </c>
      <c r="G225" s="81">
        <f t="shared" si="15"/>
        <v>0</v>
      </c>
      <c r="H225" s="57"/>
      <c r="L225" s="57"/>
      <c r="M225" s="57"/>
    </row>
    <row r="226" spans="1:13" ht="15" hidden="1" outlineLevel="1">
      <c r="A226" s="58" t="s">
        <v>279</v>
      </c>
      <c r="B226" s="59" t="s">
        <v>151</v>
      </c>
      <c r="E226" s="79"/>
      <c r="F226" s="81">
        <f t="shared" si="14"/>
        <v>0</v>
      </c>
      <c r="G226" s="81">
        <f t="shared" si="15"/>
        <v>0</v>
      </c>
      <c r="H226" s="57"/>
      <c r="L226" s="57"/>
      <c r="M226" s="57"/>
    </row>
    <row r="227" spans="1:13" ht="15" hidden="1" outlineLevel="1">
      <c r="A227" s="58" t="s">
        <v>280</v>
      </c>
      <c r="B227" s="59" t="s">
        <v>151</v>
      </c>
      <c r="E227" s="82"/>
      <c r="F227" s="81">
        <f t="shared" si="14"/>
        <v>0</v>
      </c>
      <c r="G227" s="81">
        <f t="shared" si="15"/>
        <v>0</v>
      </c>
      <c r="H227" s="57"/>
      <c r="L227" s="57"/>
      <c r="M227" s="57"/>
    </row>
    <row r="228" spans="1:13" ht="15" customHeight="1" collapsed="1">
      <c r="A228" s="63"/>
      <c r="B228" s="64" t="s">
        <v>1856</v>
      </c>
      <c r="C228" s="63"/>
      <c r="D228" s="63"/>
      <c r="E228" s="62"/>
      <c r="F228" s="61"/>
      <c r="G228" s="61"/>
      <c r="H228" s="57"/>
      <c r="L228" s="57"/>
      <c r="M228" s="57"/>
    </row>
    <row r="229" spans="1:13" ht="15">
      <c r="A229" s="58" t="s">
        <v>281</v>
      </c>
      <c r="B229" s="79" t="s">
        <v>1855</v>
      </c>
      <c r="C229" s="70" t="s">
        <v>1854</v>
      </c>
      <c r="H229" s="57"/>
      <c r="L229" s="57"/>
      <c r="M229" s="57"/>
    </row>
    <row r="230" spans="1:13" ht="15" customHeight="1">
      <c r="A230" s="63"/>
      <c r="B230" s="64" t="s">
        <v>282</v>
      </c>
      <c r="C230" s="63"/>
      <c r="D230" s="63"/>
      <c r="E230" s="62"/>
      <c r="F230" s="61"/>
      <c r="G230" s="61"/>
      <c r="H230" s="57"/>
      <c r="L230" s="57"/>
      <c r="M230" s="57"/>
    </row>
    <row r="231" spans="1:13" ht="15">
      <c r="A231" s="58" t="s">
        <v>283</v>
      </c>
      <c r="B231" s="58" t="s">
        <v>284</v>
      </c>
      <c r="C231" s="58">
        <v>0</v>
      </c>
      <c r="E231" s="79"/>
      <c r="H231" s="57"/>
      <c r="L231" s="57"/>
      <c r="M231" s="57"/>
    </row>
    <row r="232" spans="1:13" ht="15">
      <c r="A232" s="58" t="s">
        <v>285</v>
      </c>
      <c r="B232" s="80" t="s">
        <v>286</v>
      </c>
      <c r="C232" s="58">
        <v>0</v>
      </c>
      <c r="E232" s="79"/>
      <c r="H232" s="57"/>
      <c r="L232" s="57"/>
      <c r="M232" s="57"/>
    </row>
    <row r="233" spans="1:13" ht="15">
      <c r="A233" s="58" t="s">
        <v>287</v>
      </c>
      <c r="B233" s="80" t="s">
        <v>288</v>
      </c>
      <c r="C233" s="58">
        <v>0</v>
      </c>
      <c r="E233" s="79"/>
      <c r="H233" s="57"/>
      <c r="L233" s="57"/>
      <c r="M233" s="57"/>
    </row>
    <row r="234" spans="1:13" ht="15" hidden="1" outlineLevel="1">
      <c r="A234" s="58" t="s">
        <v>289</v>
      </c>
      <c r="B234" s="60" t="s">
        <v>290</v>
      </c>
      <c r="C234" s="79"/>
      <c r="D234" s="79"/>
      <c r="E234" s="79"/>
      <c r="H234" s="57"/>
      <c r="L234" s="57"/>
      <c r="M234" s="57"/>
    </row>
    <row r="235" spans="1:13" ht="15" hidden="1" outlineLevel="1">
      <c r="A235" s="58" t="s">
        <v>291</v>
      </c>
      <c r="B235" s="60" t="s">
        <v>292</v>
      </c>
      <c r="C235" s="79"/>
      <c r="D235" s="79"/>
      <c r="E235" s="79"/>
      <c r="H235" s="57"/>
      <c r="L235" s="57"/>
      <c r="M235" s="57"/>
    </row>
    <row r="236" spans="1:13" ht="15" hidden="1" outlineLevel="1">
      <c r="A236" s="58" t="s">
        <v>293</v>
      </c>
      <c r="B236" s="60" t="s">
        <v>294</v>
      </c>
      <c r="C236" s="79"/>
      <c r="D236" s="79"/>
      <c r="E236" s="79"/>
      <c r="H236" s="57"/>
      <c r="L236" s="57"/>
      <c r="M236" s="57"/>
    </row>
    <row r="237" spans="1:13" ht="15" hidden="1" outlineLevel="1">
      <c r="A237" s="58" t="s">
        <v>295</v>
      </c>
      <c r="C237" s="79"/>
      <c r="D237" s="79"/>
      <c r="E237" s="79"/>
      <c r="H237" s="57"/>
      <c r="L237" s="57"/>
      <c r="M237" s="57"/>
    </row>
    <row r="238" spans="1:13" ht="15" hidden="1" outlineLevel="1">
      <c r="A238" s="58" t="s">
        <v>296</v>
      </c>
      <c r="C238" s="79"/>
      <c r="D238" s="79"/>
      <c r="E238" s="79"/>
      <c r="H238" s="57"/>
      <c r="L238" s="57"/>
      <c r="M238" s="57"/>
    </row>
    <row r="239" spans="1:14" ht="15" hidden="1" outlineLevel="1">
      <c r="A239" s="58" t="s">
        <v>297</v>
      </c>
      <c r="D239" s="55"/>
      <c r="E239" s="55"/>
      <c r="F239" s="55"/>
      <c r="G239" s="55"/>
      <c r="H239" s="57"/>
      <c r="K239" s="73"/>
      <c r="L239" s="73"/>
      <c r="M239" s="73"/>
      <c r="N239" s="73"/>
    </row>
    <row r="240" spans="1:14" ht="15" hidden="1" outlineLevel="1">
      <c r="A240" s="58" t="s">
        <v>298</v>
      </c>
      <c r="D240" s="55"/>
      <c r="E240" s="55"/>
      <c r="F240" s="55"/>
      <c r="G240" s="55"/>
      <c r="H240" s="57"/>
      <c r="K240" s="73"/>
      <c r="L240" s="73"/>
      <c r="M240" s="73"/>
      <c r="N240" s="73"/>
    </row>
    <row r="241" spans="1:14" ht="15" hidden="1" outlineLevel="1">
      <c r="A241" s="58" t="s">
        <v>299</v>
      </c>
      <c r="D241" s="55"/>
      <c r="E241" s="55"/>
      <c r="F241" s="55"/>
      <c r="G241" s="55"/>
      <c r="H241" s="57"/>
      <c r="K241" s="73"/>
      <c r="L241" s="73"/>
      <c r="M241" s="73"/>
      <c r="N241" s="73"/>
    </row>
    <row r="242" spans="1:14" ht="15" hidden="1" outlineLevel="1">
      <c r="A242" s="58" t="s">
        <v>300</v>
      </c>
      <c r="D242" s="55"/>
      <c r="E242" s="55"/>
      <c r="F242" s="55"/>
      <c r="G242" s="55"/>
      <c r="H242" s="57"/>
      <c r="K242" s="73"/>
      <c r="L242" s="73"/>
      <c r="M242" s="73"/>
      <c r="N242" s="73"/>
    </row>
    <row r="243" spans="1:14" ht="15" hidden="1" outlineLevel="1">
      <c r="A243" s="58" t="s">
        <v>301</v>
      </c>
      <c r="D243" s="55"/>
      <c r="E243" s="55"/>
      <c r="F243" s="55"/>
      <c r="G243" s="55"/>
      <c r="H243" s="57"/>
      <c r="K243" s="73"/>
      <c r="L243" s="73"/>
      <c r="M243" s="73"/>
      <c r="N243" s="73"/>
    </row>
    <row r="244" spans="1:14" ht="15" hidden="1" outlineLevel="1">
      <c r="A244" s="58" t="s">
        <v>302</v>
      </c>
      <c r="D244" s="55"/>
      <c r="E244" s="55"/>
      <c r="F244" s="55"/>
      <c r="G244" s="55"/>
      <c r="H244" s="57"/>
      <c r="K244" s="73"/>
      <c r="L244" s="73"/>
      <c r="M244" s="73"/>
      <c r="N244" s="73"/>
    </row>
    <row r="245" spans="1:14" ht="15" hidden="1" outlineLevel="1">
      <c r="A245" s="58" t="s">
        <v>303</v>
      </c>
      <c r="D245" s="55"/>
      <c r="E245" s="55"/>
      <c r="F245" s="55"/>
      <c r="G245" s="55"/>
      <c r="H245" s="57"/>
      <c r="K245" s="73"/>
      <c r="L245" s="73"/>
      <c r="M245" s="73"/>
      <c r="N245" s="73"/>
    </row>
    <row r="246" spans="1:14" ht="15" hidden="1" outlineLevel="1">
      <c r="A246" s="58" t="s">
        <v>304</v>
      </c>
      <c r="D246" s="55"/>
      <c r="E246" s="55"/>
      <c r="F246" s="55"/>
      <c r="G246" s="55"/>
      <c r="H246" s="57"/>
      <c r="K246" s="73"/>
      <c r="L246" s="73"/>
      <c r="M246" s="73"/>
      <c r="N246" s="73"/>
    </row>
    <row r="247" spans="1:14" ht="15" hidden="1" outlineLevel="1">
      <c r="A247" s="58" t="s">
        <v>305</v>
      </c>
      <c r="D247" s="55"/>
      <c r="E247" s="55"/>
      <c r="F247" s="55"/>
      <c r="G247" s="55"/>
      <c r="H247" s="57"/>
      <c r="K247" s="73"/>
      <c r="L247" s="73"/>
      <c r="M247" s="73"/>
      <c r="N247" s="73"/>
    </row>
    <row r="248" spans="1:14" ht="15" hidden="1" outlineLevel="1">
      <c r="A248" s="58" t="s">
        <v>306</v>
      </c>
      <c r="D248" s="55"/>
      <c r="E248" s="55"/>
      <c r="F248" s="55"/>
      <c r="G248" s="55"/>
      <c r="H248" s="57"/>
      <c r="K248" s="73"/>
      <c r="L248" s="73"/>
      <c r="M248" s="73"/>
      <c r="N248" s="73"/>
    </row>
    <row r="249" spans="1:14" ht="15" hidden="1" outlineLevel="1">
      <c r="A249" s="58" t="s">
        <v>307</v>
      </c>
      <c r="D249" s="55"/>
      <c r="E249" s="55"/>
      <c r="F249" s="55"/>
      <c r="G249" s="55"/>
      <c r="H249" s="57"/>
      <c r="K249" s="73"/>
      <c r="L249" s="73"/>
      <c r="M249" s="73"/>
      <c r="N249" s="73"/>
    </row>
    <row r="250" spans="1:14" ht="15" hidden="1" outlineLevel="1">
      <c r="A250" s="58" t="s">
        <v>308</v>
      </c>
      <c r="D250" s="55"/>
      <c r="E250" s="55"/>
      <c r="F250" s="55"/>
      <c r="G250" s="55"/>
      <c r="H250" s="57"/>
      <c r="K250" s="73"/>
      <c r="L250" s="73"/>
      <c r="M250" s="73"/>
      <c r="N250" s="73"/>
    </row>
    <row r="251" spans="1:14" ht="15" hidden="1" outlineLevel="1">
      <c r="A251" s="58" t="s">
        <v>309</v>
      </c>
      <c r="D251" s="55"/>
      <c r="E251" s="55"/>
      <c r="F251" s="55"/>
      <c r="G251" s="55"/>
      <c r="H251" s="57"/>
      <c r="K251" s="73"/>
      <c r="L251" s="73"/>
      <c r="M251" s="73"/>
      <c r="N251" s="73"/>
    </row>
    <row r="252" spans="1:14" ht="15" hidden="1" outlineLevel="1">
      <c r="A252" s="58" t="s">
        <v>310</v>
      </c>
      <c r="D252" s="55"/>
      <c r="E252" s="55"/>
      <c r="F252" s="55"/>
      <c r="G252" s="55"/>
      <c r="H252" s="57"/>
      <c r="K252" s="73"/>
      <c r="L252" s="73"/>
      <c r="M252" s="73"/>
      <c r="N252" s="73"/>
    </row>
    <row r="253" spans="1:14" ht="15" hidden="1" outlineLevel="1">
      <c r="A253" s="58" t="s">
        <v>1853</v>
      </c>
      <c r="D253" s="55"/>
      <c r="E253" s="55"/>
      <c r="F253" s="55"/>
      <c r="G253" s="55"/>
      <c r="H253" s="57"/>
      <c r="K253" s="73"/>
      <c r="L253" s="73"/>
      <c r="M253" s="73"/>
      <c r="N253" s="73"/>
    </row>
    <row r="254" spans="1:14" ht="15" hidden="1" outlineLevel="1">
      <c r="A254" s="58" t="s">
        <v>311</v>
      </c>
      <c r="D254" s="55"/>
      <c r="E254" s="55"/>
      <c r="F254" s="55"/>
      <c r="G254" s="55"/>
      <c r="H254" s="57"/>
      <c r="K254" s="73"/>
      <c r="L254" s="73"/>
      <c r="M254" s="73"/>
      <c r="N254" s="73"/>
    </row>
    <row r="255" spans="1:14" ht="15" hidden="1" outlineLevel="1">
      <c r="A255" s="58" t="s">
        <v>312</v>
      </c>
      <c r="D255" s="55"/>
      <c r="E255" s="55"/>
      <c r="F255" s="55"/>
      <c r="G255" s="55"/>
      <c r="H255" s="57"/>
      <c r="K255" s="73"/>
      <c r="L255" s="73"/>
      <c r="M255" s="73"/>
      <c r="N255" s="73"/>
    </row>
    <row r="256" spans="1:14" ht="15" hidden="1" outlineLevel="1">
      <c r="A256" s="58" t="s">
        <v>313</v>
      </c>
      <c r="D256" s="55"/>
      <c r="E256" s="55"/>
      <c r="F256" s="55"/>
      <c r="G256" s="55"/>
      <c r="H256" s="57"/>
      <c r="K256" s="73"/>
      <c r="L256" s="73"/>
      <c r="M256" s="73"/>
      <c r="N256" s="73"/>
    </row>
    <row r="257" spans="1:14" ht="15" hidden="1" outlineLevel="1">
      <c r="A257" s="58" t="s">
        <v>314</v>
      </c>
      <c r="D257" s="55"/>
      <c r="E257" s="55"/>
      <c r="F257" s="55"/>
      <c r="G257" s="55"/>
      <c r="H257" s="57"/>
      <c r="K257" s="73"/>
      <c r="L257" s="73"/>
      <c r="M257" s="73"/>
      <c r="N257" s="73"/>
    </row>
    <row r="258" spans="1:14" ht="15" hidden="1" outlineLevel="1">
      <c r="A258" s="58" t="s">
        <v>315</v>
      </c>
      <c r="D258" s="55"/>
      <c r="E258" s="55"/>
      <c r="F258" s="55"/>
      <c r="G258" s="55"/>
      <c r="H258" s="57"/>
      <c r="K258" s="73"/>
      <c r="L258" s="73"/>
      <c r="M258" s="73"/>
      <c r="N258" s="73"/>
    </row>
    <row r="259" spans="1:14" ht="15" hidden="1" outlineLevel="1">
      <c r="A259" s="58" t="s">
        <v>316</v>
      </c>
      <c r="D259" s="55"/>
      <c r="E259" s="55"/>
      <c r="F259" s="55"/>
      <c r="G259" s="55"/>
      <c r="H259" s="57"/>
      <c r="K259" s="73"/>
      <c r="L259" s="73"/>
      <c r="M259" s="73"/>
      <c r="N259" s="73"/>
    </row>
    <row r="260" spans="1:14" ht="15" hidden="1" outlineLevel="1">
      <c r="A260" s="58" t="s">
        <v>317</v>
      </c>
      <c r="D260" s="55"/>
      <c r="E260" s="55"/>
      <c r="F260" s="55"/>
      <c r="G260" s="55"/>
      <c r="H260" s="57"/>
      <c r="K260" s="73"/>
      <c r="L260" s="73"/>
      <c r="M260" s="73"/>
      <c r="N260" s="73"/>
    </row>
    <row r="261" spans="1:14" ht="15" hidden="1" outlineLevel="1">
      <c r="A261" s="58" t="s">
        <v>318</v>
      </c>
      <c r="D261" s="55"/>
      <c r="E261" s="55"/>
      <c r="F261" s="55"/>
      <c r="G261" s="55"/>
      <c r="H261" s="57"/>
      <c r="K261" s="73"/>
      <c r="L261" s="73"/>
      <c r="M261" s="73"/>
      <c r="N261" s="73"/>
    </row>
    <row r="262" spans="1:14" ht="15" hidden="1" outlineLevel="1">
      <c r="A262" s="58" t="s">
        <v>319</v>
      </c>
      <c r="D262" s="55"/>
      <c r="E262" s="55"/>
      <c r="F262" s="55"/>
      <c r="G262" s="55"/>
      <c r="H262" s="57"/>
      <c r="K262" s="73"/>
      <c r="L262" s="73"/>
      <c r="M262" s="73"/>
      <c r="N262" s="73"/>
    </row>
    <row r="263" spans="1:14" ht="15" hidden="1" outlineLevel="1">
      <c r="A263" s="58" t="s">
        <v>320</v>
      </c>
      <c r="D263" s="55"/>
      <c r="E263" s="55"/>
      <c r="F263" s="55"/>
      <c r="G263" s="55"/>
      <c r="H263" s="57"/>
      <c r="K263" s="73"/>
      <c r="L263" s="73"/>
      <c r="M263" s="73"/>
      <c r="N263" s="73"/>
    </row>
    <row r="264" spans="1:14" ht="15" hidden="1" outlineLevel="1">
      <c r="A264" s="58" t="s">
        <v>321</v>
      </c>
      <c r="D264" s="55"/>
      <c r="E264" s="55"/>
      <c r="F264" s="55"/>
      <c r="G264" s="55"/>
      <c r="H264" s="57"/>
      <c r="K264" s="73"/>
      <c r="L264" s="73"/>
      <c r="M264" s="73"/>
      <c r="N264" s="73"/>
    </row>
    <row r="265" spans="1:14" ht="15" hidden="1" outlineLevel="1">
      <c r="A265" s="58" t="s">
        <v>322</v>
      </c>
      <c r="D265" s="55"/>
      <c r="E265" s="55"/>
      <c r="F265" s="55"/>
      <c r="G265" s="55"/>
      <c r="H265" s="57"/>
      <c r="K265" s="73"/>
      <c r="L265" s="73"/>
      <c r="M265" s="73"/>
      <c r="N265" s="73"/>
    </row>
    <row r="266" spans="1:14" ht="15" hidden="1" outlineLevel="1">
      <c r="A266" s="58" t="s">
        <v>323</v>
      </c>
      <c r="D266" s="55"/>
      <c r="E266" s="55"/>
      <c r="F266" s="55"/>
      <c r="G266" s="55"/>
      <c r="H266" s="57"/>
      <c r="K266" s="73"/>
      <c r="L266" s="73"/>
      <c r="M266" s="73"/>
      <c r="N266" s="73"/>
    </row>
    <row r="267" spans="1:14" ht="15" hidden="1" outlineLevel="1">
      <c r="A267" s="58" t="s">
        <v>324</v>
      </c>
      <c r="D267" s="55"/>
      <c r="E267" s="55"/>
      <c r="F267" s="55"/>
      <c r="G267" s="55"/>
      <c r="H267" s="57"/>
      <c r="K267" s="73"/>
      <c r="L267" s="73"/>
      <c r="M267" s="73"/>
      <c r="N267" s="73"/>
    </row>
    <row r="268" spans="1:14" ht="15" hidden="1" outlineLevel="1">
      <c r="A268" s="58" t="s">
        <v>325</v>
      </c>
      <c r="D268" s="55"/>
      <c r="E268" s="55"/>
      <c r="F268" s="55"/>
      <c r="G268" s="55"/>
      <c r="H268" s="57"/>
      <c r="K268" s="73"/>
      <c r="L268" s="73"/>
      <c r="M268" s="73"/>
      <c r="N268" s="73"/>
    </row>
    <row r="269" spans="1:14" ht="15" hidden="1" outlineLevel="1">
      <c r="A269" s="58" t="s">
        <v>326</v>
      </c>
      <c r="D269" s="55"/>
      <c r="E269" s="55"/>
      <c r="F269" s="55"/>
      <c r="G269" s="55"/>
      <c r="H269" s="57"/>
      <c r="K269" s="73"/>
      <c r="L269" s="73"/>
      <c r="M269" s="73"/>
      <c r="N269" s="73"/>
    </row>
    <row r="270" spans="1:14" ht="15" hidden="1" outlineLevel="1">
      <c r="A270" s="58" t="s">
        <v>327</v>
      </c>
      <c r="D270" s="55"/>
      <c r="E270" s="55"/>
      <c r="F270" s="55"/>
      <c r="G270" s="55"/>
      <c r="H270" s="57"/>
      <c r="K270" s="73"/>
      <c r="L270" s="73"/>
      <c r="M270" s="73"/>
      <c r="N270" s="73"/>
    </row>
    <row r="271" spans="1:14" ht="15" hidden="1" outlineLevel="1">
      <c r="A271" s="58" t="s">
        <v>328</v>
      </c>
      <c r="D271" s="55"/>
      <c r="E271" s="55"/>
      <c r="F271" s="55"/>
      <c r="G271" s="55"/>
      <c r="H271" s="57"/>
      <c r="K271" s="73"/>
      <c r="L271" s="73"/>
      <c r="M271" s="73"/>
      <c r="N271" s="73"/>
    </row>
    <row r="272" spans="1:14" ht="15" hidden="1" outlineLevel="1">
      <c r="A272" s="58" t="s">
        <v>329</v>
      </c>
      <c r="D272" s="55"/>
      <c r="E272" s="55"/>
      <c r="F272" s="55"/>
      <c r="G272" s="55"/>
      <c r="H272" s="57"/>
      <c r="K272" s="73"/>
      <c r="L272" s="73"/>
      <c r="M272" s="73"/>
      <c r="N272" s="73"/>
    </row>
    <row r="273" spans="1:14" ht="15" hidden="1" outlineLevel="1">
      <c r="A273" s="58" t="s">
        <v>330</v>
      </c>
      <c r="D273" s="55"/>
      <c r="E273" s="55"/>
      <c r="F273" s="55"/>
      <c r="G273" s="55"/>
      <c r="H273" s="57"/>
      <c r="K273" s="73"/>
      <c r="L273" s="73"/>
      <c r="M273" s="73"/>
      <c r="N273" s="73"/>
    </row>
    <row r="274" spans="1:14" ht="15" hidden="1" outlineLevel="1">
      <c r="A274" s="58" t="s">
        <v>331</v>
      </c>
      <c r="D274" s="55"/>
      <c r="E274" s="55"/>
      <c r="F274" s="55"/>
      <c r="G274" s="55"/>
      <c r="H274" s="57"/>
      <c r="K274" s="73"/>
      <c r="L274" s="73"/>
      <c r="M274" s="73"/>
      <c r="N274" s="73"/>
    </row>
    <row r="275" spans="1:14" ht="15" hidden="1" outlineLevel="1">
      <c r="A275" s="58" t="s">
        <v>332</v>
      </c>
      <c r="D275" s="55"/>
      <c r="E275" s="55"/>
      <c r="F275" s="55"/>
      <c r="G275" s="55"/>
      <c r="H275" s="57"/>
      <c r="K275" s="73"/>
      <c r="L275" s="73"/>
      <c r="M275" s="73"/>
      <c r="N275" s="73"/>
    </row>
    <row r="276" spans="1:14" ht="15" hidden="1" outlineLevel="1">
      <c r="A276" s="58" t="s">
        <v>333</v>
      </c>
      <c r="D276" s="55"/>
      <c r="E276" s="55"/>
      <c r="F276" s="55"/>
      <c r="G276" s="55"/>
      <c r="H276" s="57"/>
      <c r="K276" s="73"/>
      <c r="L276" s="73"/>
      <c r="M276" s="73"/>
      <c r="N276" s="73"/>
    </row>
    <row r="277" spans="1:14" ht="15" hidden="1" outlineLevel="1">
      <c r="A277" s="58" t="s">
        <v>334</v>
      </c>
      <c r="D277" s="55"/>
      <c r="E277" s="55"/>
      <c r="F277" s="55"/>
      <c r="G277" s="55"/>
      <c r="H277" s="57"/>
      <c r="K277" s="73"/>
      <c r="L277" s="73"/>
      <c r="M277" s="73"/>
      <c r="N277" s="73"/>
    </row>
    <row r="278" spans="1:14" ht="15" hidden="1" outlineLevel="1">
      <c r="A278" s="58" t="s">
        <v>335</v>
      </c>
      <c r="D278" s="55"/>
      <c r="E278" s="55"/>
      <c r="F278" s="55"/>
      <c r="G278" s="55"/>
      <c r="H278" s="57"/>
      <c r="K278" s="73"/>
      <c r="L278" s="73"/>
      <c r="M278" s="73"/>
      <c r="N278" s="73"/>
    </row>
    <row r="279" spans="1:14" ht="15" hidden="1" outlineLevel="1">
      <c r="A279" s="58" t="s">
        <v>336</v>
      </c>
      <c r="D279" s="55"/>
      <c r="E279" s="55"/>
      <c r="F279" s="55"/>
      <c r="G279" s="55"/>
      <c r="H279" s="57"/>
      <c r="K279" s="73"/>
      <c r="L279" s="73"/>
      <c r="M279" s="73"/>
      <c r="N279" s="73"/>
    </row>
    <row r="280" spans="1:14" ht="15" hidden="1" outlineLevel="1">
      <c r="A280" s="58" t="s">
        <v>337</v>
      </c>
      <c r="D280" s="55"/>
      <c r="E280" s="55"/>
      <c r="F280" s="55"/>
      <c r="G280" s="55"/>
      <c r="H280" s="57"/>
      <c r="K280" s="73"/>
      <c r="L280" s="73"/>
      <c r="M280" s="73"/>
      <c r="N280" s="73"/>
    </row>
    <row r="281" spans="1:14" ht="15" hidden="1" outlineLevel="1">
      <c r="A281" s="58" t="s">
        <v>338</v>
      </c>
      <c r="D281" s="55"/>
      <c r="E281" s="55"/>
      <c r="F281" s="55"/>
      <c r="G281" s="55"/>
      <c r="H281" s="57"/>
      <c r="K281" s="73"/>
      <c r="L281" s="73"/>
      <c r="M281" s="73"/>
      <c r="N281" s="73"/>
    </row>
    <row r="282" spans="1:14" ht="15" hidden="1" outlineLevel="1">
      <c r="A282" s="58" t="s">
        <v>339</v>
      </c>
      <c r="D282" s="55"/>
      <c r="E282" s="55"/>
      <c r="F282" s="55"/>
      <c r="G282" s="55"/>
      <c r="H282" s="57"/>
      <c r="K282" s="73"/>
      <c r="L282" s="73"/>
      <c r="M282" s="73"/>
      <c r="N282" s="73"/>
    </row>
    <row r="283" spans="1:14" ht="15" hidden="1" outlineLevel="1">
      <c r="A283" s="58" t="s">
        <v>340</v>
      </c>
      <c r="D283" s="55"/>
      <c r="E283" s="55"/>
      <c r="F283" s="55"/>
      <c r="G283" s="55"/>
      <c r="H283" s="57"/>
      <c r="K283" s="73"/>
      <c r="L283" s="73"/>
      <c r="M283" s="73"/>
      <c r="N283" s="73"/>
    </row>
    <row r="284" spans="1:14" ht="15" hidden="1" outlineLevel="1">
      <c r="A284" s="58" t="s">
        <v>341</v>
      </c>
      <c r="D284" s="55"/>
      <c r="E284" s="55"/>
      <c r="F284" s="55"/>
      <c r="G284" s="55"/>
      <c r="H284" s="57"/>
      <c r="K284" s="73"/>
      <c r="L284" s="73"/>
      <c r="M284" s="73"/>
      <c r="N284" s="73"/>
    </row>
    <row r="285" spans="1:13" ht="15" customHeight="1" collapsed="1">
      <c r="A285" s="69"/>
      <c r="B285" s="69" t="s">
        <v>342</v>
      </c>
      <c r="C285" s="69" t="s">
        <v>343</v>
      </c>
      <c r="D285" s="69" t="s">
        <v>343</v>
      </c>
      <c r="E285" s="69"/>
      <c r="F285" s="68"/>
      <c r="G285" s="67"/>
      <c r="H285" s="57"/>
      <c r="I285" s="66"/>
      <c r="J285" s="66"/>
      <c r="K285" s="66"/>
      <c r="L285" s="66"/>
      <c r="M285" s="65"/>
    </row>
    <row r="286" spans="1:13" ht="15" customHeight="1">
      <c r="A286" s="78" t="s">
        <v>344</v>
      </c>
      <c r="B286" s="76"/>
      <c r="C286" s="76"/>
      <c r="D286" s="76"/>
      <c r="E286" s="76"/>
      <c r="F286" s="77"/>
      <c r="G286" s="76"/>
      <c r="H286" s="57"/>
      <c r="I286" s="66"/>
      <c r="J286" s="66"/>
      <c r="K286" s="66"/>
      <c r="L286" s="66"/>
      <c r="M286" s="65"/>
    </row>
    <row r="287" spans="1:13" ht="15" customHeight="1">
      <c r="A287" s="78" t="s">
        <v>345</v>
      </c>
      <c r="B287" s="76"/>
      <c r="C287" s="76"/>
      <c r="D287" s="76"/>
      <c r="E287" s="76"/>
      <c r="F287" s="77"/>
      <c r="G287" s="76"/>
      <c r="H287" s="57"/>
      <c r="I287" s="66"/>
      <c r="J287" s="66"/>
      <c r="K287" s="66"/>
      <c r="L287" s="66"/>
      <c r="M287" s="65"/>
    </row>
    <row r="288" spans="1:14" ht="15">
      <c r="A288" s="58" t="s">
        <v>346</v>
      </c>
      <c r="B288" s="60" t="s">
        <v>1852</v>
      </c>
      <c r="C288" s="70">
        <f>ROW(B38)</f>
        <v>38</v>
      </c>
      <c r="D288" s="75"/>
      <c r="E288" s="75"/>
      <c r="F288" s="75"/>
      <c r="G288" s="75"/>
      <c r="H288" s="57"/>
      <c r="I288" s="60"/>
      <c r="J288" s="70"/>
      <c r="L288" s="75"/>
      <c r="M288" s="75"/>
      <c r="N288" s="75"/>
    </row>
    <row r="289" spans="1:13" ht="15">
      <c r="A289" s="58" t="s">
        <v>347</v>
      </c>
      <c r="B289" s="60" t="s">
        <v>1851</v>
      </c>
      <c r="C289" s="70">
        <f>ROW(B39)</f>
        <v>39</v>
      </c>
      <c r="E289" s="75"/>
      <c r="F289" s="75"/>
      <c r="H289" s="57"/>
      <c r="I289" s="60"/>
      <c r="J289" s="70"/>
      <c r="L289" s="75"/>
      <c r="M289" s="75"/>
    </row>
    <row r="290" spans="1:14" ht="15">
      <c r="A290" s="58" t="s">
        <v>348</v>
      </c>
      <c r="B290" s="60" t="s">
        <v>1850</v>
      </c>
      <c r="C290" s="70" t="str">
        <f>ROW('B1. HTT Mortgage Assets'!B43)&amp;" for Mortgage Assets"</f>
        <v>43 for Mortgage Assets</v>
      </c>
      <c r="D290" s="70" t="e">
        <f>ROW(#REF!)&amp;" for Public Sector Assets"</f>
        <v>#REF!</v>
      </c>
      <c r="E290" s="72"/>
      <c r="F290" s="75"/>
      <c r="G290" s="72"/>
      <c r="H290" s="57"/>
      <c r="I290" s="60"/>
      <c r="J290" s="70"/>
      <c r="K290" s="70"/>
      <c r="L290" s="72"/>
      <c r="M290" s="75"/>
      <c r="N290" s="72"/>
    </row>
    <row r="291" spans="1:10" ht="15">
      <c r="A291" s="58" t="s">
        <v>349</v>
      </c>
      <c r="B291" s="60" t="s">
        <v>1849</v>
      </c>
      <c r="C291" s="70">
        <f>ROW(B52)</f>
        <v>52</v>
      </c>
      <c r="H291" s="57"/>
      <c r="I291" s="60"/>
      <c r="J291" s="70"/>
    </row>
    <row r="292" spans="1:14" ht="15">
      <c r="A292" s="58" t="s">
        <v>350</v>
      </c>
      <c r="B292" s="60" t="s">
        <v>1848</v>
      </c>
      <c r="C292" s="74" t="str">
        <f>ROW('B1. HTT Mortgage Assets'!B166)&amp;" for Residential Mortgage Assets"</f>
        <v>166 for Residential Mortgage Assets</v>
      </c>
      <c r="D292" s="70" t="str">
        <f>ROW('B1. HTT Mortgage Assets'!B267)&amp;" for Commercial Mortgage Assets"</f>
        <v>267 for Commercial Mortgage Assets</v>
      </c>
      <c r="E292" s="72"/>
      <c r="F292" s="70" t="e">
        <f>ROW(#REF!)&amp;" for Public Sector Assets"</f>
        <v>#REF!</v>
      </c>
      <c r="G292" s="72"/>
      <c r="H292" s="57"/>
      <c r="I292" s="60"/>
      <c r="J292" s="73"/>
      <c r="K292" s="70"/>
      <c r="L292" s="72"/>
      <c r="N292" s="72"/>
    </row>
    <row r="293" spans="1:13" ht="15">
      <c r="A293" s="58" t="s">
        <v>351</v>
      </c>
      <c r="B293" s="60" t="s">
        <v>1847</v>
      </c>
      <c r="C293" s="70" t="str">
        <f>ROW('B1. HTT Mortgage Assets'!B130)&amp;" for Mortgage Assets"</f>
        <v>130 for Mortgage Assets</v>
      </c>
      <c r="D293" s="70">
        <f>ROW(B228)</f>
        <v>228</v>
      </c>
      <c r="F293" s="70" t="e">
        <f>ROW(#REF!)&amp;" for Public Sector Assets"</f>
        <v>#REF!</v>
      </c>
      <c r="H293" s="57"/>
      <c r="I293" s="60"/>
      <c r="M293" s="72"/>
    </row>
    <row r="294" spans="1:13" ht="15">
      <c r="A294" s="58" t="s">
        <v>352</v>
      </c>
      <c r="B294" s="60" t="s">
        <v>1846</v>
      </c>
      <c r="C294" s="70">
        <f>ROW(B111)</f>
        <v>111</v>
      </c>
      <c r="F294" s="72"/>
      <c r="H294" s="57"/>
      <c r="I294" s="60"/>
      <c r="J294" s="70"/>
      <c r="M294" s="72"/>
    </row>
    <row r="295" spans="1:13" ht="15">
      <c r="A295" s="58" t="s">
        <v>353</v>
      </c>
      <c r="B295" s="60" t="s">
        <v>1845</v>
      </c>
      <c r="C295" s="70">
        <f>ROW(B163)</f>
        <v>163</v>
      </c>
      <c r="E295" s="72"/>
      <c r="F295" s="72"/>
      <c r="H295" s="57"/>
      <c r="I295" s="60"/>
      <c r="J295" s="70"/>
      <c r="L295" s="72"/>
      <c r="M295" s="72"/>
    </row>
    <row r="296" spans="1:13" ht="15">
      <c r="A296" s="58" t="s">
        <v>354</v>
      </c>
      <c r="B296" s="60" t="s">
        <v>1844</v>
      </c>
      <c r="C296" s="70">
        <f>ROW(B137)</f>
        <v>137</v>
      </c>
      <c r="E296" s="72"/>
      <c r="F296" s="72"/>
      <c r="H296" s="57"/>
      <c r="I296" s="60"/>
      <c r="J296" s="70"/>
      <c r="L296" s="72"/>
      <c r="M296" s="72"/>
    </row>
    <row r="297" spans="1:12" ht="15" customHeight="1">
      <c r="A297" s="58" t="s">
        <v>355</v>
      </c>
      <c r="B297" s="58" t="s">
        <v>356</v>
      </c>
      <c r="C297" s="70" t="str">
        <f>ROW('C. HTT Harmonised Glossary'!B17)&amp;" for Harmonised Glossary"</f>
        <v>17 for Harmonised Glossary</v>
      </c>
      <c r="E297" s="72"/>
      <c r="H297" s="57"/>
      <c r="J297" s="70"/>
      <c r="L297" s="72"/>
    </row>
    <row r="298" spans="1:12" ht="15">
      <c r="A298" s="58" t="s">
        <v>357</v>
      </c>
      <c r="B298" s="60" t="s">
        <v>1843</v>
      </c>
      <c r="C298" s="70">
        <f>ROW(B65)</f>
        <v>65</v>
      </c>
      <c r="E298" s="72"/>
      <c r="H298" s="57"/>
      <c r="I298" s="60"/>
      <c r="J298" s="70"/>
      <c r="L298" s="72"/>
    </row>
    <row r="299" spans="1:12" ht="15">
      <c r="A299" s="58" t="s">
        <v>358</v>
      </c>
      <c r="B299" s="60" t="s">
        <v>1842</v>
      </c>
      <c r="C299" s="70">
        <f>ROW(B88)</f>
        <v>88</v>
      </c>
      <c r="E299" s="72"/>
      <c r="H299" s="57"/>
      <c r="I299" s="60"/>
      <c r="J299" s="70"/>
      <c r="L299" s="72"/>
    </row>
    <row r="300" spans="1:12" ht="15">
      <c r="A300" s="58" t="s">
        <v>359</v>
      </c>
      <c r="B300" s="60" t="s">
        <v>1841</v>
      </c>
      <c r="C300" s="70" t="str">
        <f>ROW('B1. HTT Mortgage Assets'!B160)&amp;" for Mortgage Assets"</f>
        <v>160 for Mortgage Assets</v>
      </c>
      <c r="D300" s="70" t="e">
        <f>ROW(#REF!)&amp;" for Public Sector Assets"</f>
        <v>#REF!</v>
      </c>
      <c r="E300" s="72"/>
      <c r="H300" s="57"/>
      <c r="I300" s="60"/>
      <c r="J300" s="70"/>
      <c r="K300" s="70"/>
      <c r="L300" s="72"/>
    </row>
    <row r="301" spans="1:12" ht="15" hidden="1" outlineLevel="1">
      <c r="A301" s="58" t="s">
        <v>360</v>
      </c>
      <c r="B301" s="60"/>
      <c r="C301" s="70"/>
      <c r="D301" s="70"/>
      <c r="E301" s="72"/>
      <c r="H301" s="57"/>
      <c r="I301" s="60"/>
      <c r="J301" s="70"/>
      <c r="K301" s="70"/>
      <c r="L301" s="72"/>
    </row>
    <row r="302" spans="1:12" ht="15" hidden="1" outlineLevel="1">
      <c r="A302" s="58" t="s">
        <v>361</v>
      </c>
      <c r="B302" s="60"/>
      <c r="C302" s="70"/>
      <c r="D302" s="70"/>
      <c r="E302" s="72"/>
      <c r="H302" s="57"/>
      <c r="I302" s="60"/>
      <c r="J302" s="70"/>
      <c r="K302" s="70"/>
      <c r="L302" s="72"/>
    </row>
    <row r="303" spans="1:12" ht="15" hidden="1" outlineLevel="1">
      <c r="A303" s="58" t="s">
        <v>362</v>
      </c>
      <c r="B303" s="60"/>
      <c r="C303" s="70"/>
      <c r="D303" s="70"/>
      <c r="E303" s="72"/>
      <c r="H303" s="57"/>
      <c r="I303" s="60"/>
      <c r="J303" s="70"/>
      <c r="K303" s="70"/>
      <c r="L303" s="72"/>
    </row>
    <row r="304" spans="1:12" ht="15" hidden="1" outlineLevel="1">
      <c r="A304" s="58" t="s">
        <v>363</v>
      </c>
      <c r="B304" s="60"/>
      <c r="C304" s="70"/>
      <c r="D304" s="70"/>
      <c r="E304" s="72"/>
      <c r="H304" s="57"/>
      <c r="I304" s="60"/>
      <c r="J304" s="70"/>
      <c r="K304" s="70"/>
      <c r="L304" s="72"/>
    </row>
    <row r="305" spans="1:12" ht="15" hidden="1" outlineLevel="1">
      <c r="A305" s="58" t="s">
        <v>364</v>
      </c>
      <c r="B305" s="60"/>
      <c r="C305" s="70"/>
      <c r="D305" s="70"/>
      <c r="E305" s="72"/>
      <c r="H305" s="57"/>
      <c r="I305" s="60"/>
      <c r="J305" s="70"/>
      <c r="K305" s="70"/>
      <c r="L305" s="72"/>
    </row>
    <row r="306" spans="1:12" ht="15" hidden="1" outlineLevel="1">
      <c r="A306" s="58" t="s">
        <v>365</v>
      </c>
      <c r="B306" s="60"/>
      <c r="C306" s="70"/>
      <c r="D306" s="70"/>
      <c r="E306" s="72"/>
      <c r="H306" s="57"/>
      <c r="I306" s="60"/>
      <c r="J306" s="70"/>
      <c r="K306" s="70"/>
      <c r="L306" s="72"/>
    </row>
    <row r="307" spans="1:12" ht="15" hidden="1" outlineLevel="1">
      <c r="A307" s="58" t="s">
        <v>366</v>
      </c>
      <c r="B307" s="60"/>
      <c r="C307" s="70"/>
      <c r="D307" s="70"/>
      <c r="E307" s="72"/>
      <c r="H307" s="57"/>
      <c r="I307" s="60"/>
      <c r="J307" s="70"/>
      <c r="K307" s="70"/>
      <c r="L307" s="72"/>
    </row>
    <row r="308" spans="1:12" ht="15" hidden="1" outlineLevel="1">
      <c r="A308" s="58" t="s">
        <v>367</v>
      </c>
      <c r="B308" s="60"/>
      <c r="C308" s="70"/>
      <c r="D308" s="70"/>
      <c r="E308" s="72"/>
      <c r="H308" s="57"/>
      <c r="I308" s="60"/>
      <c r="J308" s="70"/>
      <c r="K308" s="70"/>
      <c r="L308" s="72"/>
    </row>
    <row r="309" spans="1:12" ht="15" hidden="1" outlineLevel="1">
      <c r="A309" s="58" t="s">
        <v>368</v>
      </c>
      <c r="B309" s="60"/>
      <c r="C309" s="70"/>
      <c r="D309" s="70"/>
      <c r="E309" s="72"/>
      <c r="H309" s="57"/>
      <c r="I309" s="60"/>
      <c r="J309" s="70"/>
      <c r="K309" s="70"/>
      <c r="L309" s="72"/>
    </row>
    <row r="310" spans="1:8" ht="15" hidden="1" outlineLevel="1">
      <c r="A310" s="58" t="s">
        <v>369</v>
      </c>
      <c r="H310" s="57"/>
    </row>
    <row r="311" spans="1:13" ht="15" customHeight="1" collapsed="1">
      <c r="A311" s="68"/>
      <c r="B311" s="69" t="s">
        <v>370</v>
      </c>
      <c r="C311" s="68"/>
      <c r="D311" s="68"/>
      <c r="E311" s="68"/>
      <c r="F311" s="68"/>
      <c r="G311" s="67"/>
      <c r="H311" s="57"/>
      <c r="I311" s="66"/>
      <c r="J311" s="65"/>
      <c r="K311" s="65"/>
      <c r="L311" s="65"/>
      <c r="M311" s="65"/>
    </row>
    <row r="312" spans="1:10" ht="15">
      <c r="A312" s="58" t="s">
        <v>371</v>
      </c>
      <c r="B312" s="71" t="s">
        <v>372</v>
      </c>
      <c r="C312" s="58" t="s">
        <v>1840</v>
      </c>
      <c r="H312" s="57"/>
      <c r="I312" s="71"/>
      <c r="J312" s="70"/>
    </row>
    <row r="313" spans="1:10" ht="15" hidden="1" outlineLevel="1">
      <c r="A313" s="58" t="s">
        <v>373</v>
      </c>
      <c r="B313" s="71"/>
      <c r="C313" s="70"/>
      <c r="H313" s="57"/>
      <c r="I313" s="71"/>
      <c r="J313" s="70"/>
    </row>
    <row r="314" spans="1:10" ht="15" hidden="1" outlineLevel="1">
      <c r="A314" s="58" t="s">
        <v>374</v>
      </c>
      <c r="B314" s="71"/>
      <c r="C314" s="70"/>
      <c r="H314" s="57"/>
      <c r="I314" s="71"/>
      <c r="J314" s="70"/>
    </row>
    <row r="315" spans="1:10" ht="15" hidden="1" outlineLevel="1">
      <c r="A315" s="58" t="s">
        <v>375</v>
      </c>
      <c r="B315" s="71"/>
      <c r="C315" s="70"/>
      <c r="H315" s="57"/>
      <c r="I315" s="71"/>
      <c r="J315" s="70"/>
    </row>
    <row r="316" spans="1:10" ht="15" hidden="1" outlineLevel="1">
      <c r="A316" s="58" t="s">
        <v>376</v>
      </c>
      <c r="B316" s="71"/>
      <c r="C316" s="70"/>
      <c r="H316" s="57"/>
      <c r="I316" s="71"/>
      <c r="J316" s="70"/>
    </row>
    <row r="317" spans="1:10" ht="15" hidden="1" outlineLevel="1">
      <c r="A317" s="58" t="s">
        <v>377</v>
      </c>
      <c r="B317" s="71"/>
      <c r="C317" s="70"/>
      <c r="H317" s="57"/>
      <c r="I317" s="71"/>
      <c r="J317" s="70"/>
    </row>
    <row r="318" spans="1:10" ht="15" hidden="1" outlineLevel="1">
      <c r="A318" s="58" t="s">
        <v>378</v>
      </c>
      <c r="B318" s="71"/>
      <c r="C318" s="70"/>
      <c r="H318" s="57"/>
      <c r="I318" s="71"/>
      <c r="J318" s="70"/>
    </row>
    <row r="319" spans="1:13" ht="15" customHeight="1" collapsed="1">
      <c r="A319" s="68"/>
      <c r="B319" s="69" t="s">
        <v>379</v>
      </c>
      <c r="C319" s="68"/>
      <c r="D319" s="68"/>
      <c r="E319" s="68"/>
      <c r="F319" s="68"/>
      <c r="G319" s="67"/>
      <c r="H319" s="57"/>
      <c r="I319" s="66"/>
      <c r="J319" s="65"/>
      <c r="K319" s="65"/>
      <c r="L319" s="65"/>
      <c r="M319" s="65"/>
    </row>
    <row r="320" spans="1:13" ht="15" customHeight="1" hidden="1" outlineLevel="1">
      <c r="A320" s="63"/>
      <c r="B320" s="64" t="s">
        <v>380</v>
      </c>
      <c r="C320" s="63"/>
      <c r="D320" s="63"/>
      <c r="E320" s="62"/>
      <c r="F320" s="61"/>
      <c r="G320" s="61"/>
      <c r="H320" s="57"/>
      <c r="L320" s="57"/>
      <c r="M320" s="57"/>
    </row>
    <row r="321" spans="1:8" ht="15" hidden="1" outlineLevel="1">
      <c r="A321" s="58" t="s">
        <v>381</v>
      </c>
      <c r="B321" s="60" t="s">
        <v>1839</v>
      </c>
      <c r="C321" s="60"/>
      <c r="H321" s="57"/>
    </row>
    <row r="322" spans="1:8" ht="15" hidden="1" outlineLevel="1">
      <c r="A322" s="58" t="s">
        <v>382</v>
      </c>
      <c r="B322" s="60" t="s">
        <v>1838</v>
      </c>
      <c r="C322" s="60"/>
      <c r="H322" s="57"/>
    </row>
    <row r="323" spans="1:8" ht="15" hidden="1" outlineLevel="1">
      <c r="A323" s="58" t="s">
        <v>383</v>
      </c>
      <c r="B323" s="60" t="s">
        <v>384</v>
      </c>
      <c r="C323" s="60"/>
      <c r="H323" s="57"/>
    </row>
    <row r="324" spans="1:8" ht="15" hidden="1" outlineLevel="1">
      <c r="A324" s="58" t="s">
        <v>385</v>
      </c>
      <c r="B324" s="60" t="s">
        <v>386</v>
      </c>
      <c r="H324" s="57"/>
    </row>
    <row r="325" spans="1:8" ht="15" hidden="1" outlineLevel="1">
      <c r="A325" s="58" t="s">
        <v>387</v>
      </c>
      <c r="B325" s="60" t="s">
        <v>388</v>
      </c>
      <c r="H325" s="57"/>
    </row>
    <row r="326" spans="1:8" ht="15" hidden="1" outlineLevel="1">
      <c r="A326" s="58" t="s">
        <v>389</v>
      </c>
      <c r="B326" s="60" t="s">
        <v>865</v>
      </c>
      <c r="H326" s="57"/>
    </row>
    <row r="327" spans="1:8" ht="15" hidden="1" outlineLevel="1">
      <c r="A327" s="58" t="s">
        <v>390</v>
      </c>
      <c r="B327" s="60" t="s">
        <v>391</v>
      </c>
      <c r="H327" s="57"/>
    </row>
    <row r="328" spans="1:8" ht="15" hidden="1" outlineLevel="1">
      <c r="A328" s="58" t="s">
        <v>392</v>
      </c>
      <c r="B328" s="60" t="s">
        <v>393</v>
      </c>
      <c r="H328" s="57"/>
    </row>
    <row r="329" spans="1:8" ht="15" hidden="1" outlineLevel="1">
      <c r="A329" s="58" t="s">
        <v>394</v>
      </c>
      <c r="B329" s="60" t="s">
        <v>1837</v>
      </c>
      <c r="H329" s="57"/>
    </row>
    <row r="330" spans="1:8" ht="15" hidden="1" outlineLevel="1">
      <c r="A330" s="58" t="s">
        <v>395</v>
      </c>
      <c r="B330" s="59" t="s">
        <v>396</v>
      </c>
      <c r="H330" s="57"/>
    </row>
    <row r="331" spans="1:8" ht="15" hidden="1" outlineLevel="1">
      <c r="A331" s="58" t="s">
        <v>397</v>
      </c>
      <c r="B331" s="59" t="s">
        <v>396</v>
      </c>
      <c r="H331" s="57"/>
    </row>
    <row r="332" spans="1:8" ht="15" hidden="1" outlineLevel="1">
      <c r="A332" s="58" t="s">
        <v>398</v>
      </c>
      <c r="B332" s="59" t="s">
        <v>396</v>
      </c>
      <c r="H332" s="57"/>
    </row>
    <row r="333" spans="1:8" ht="15" hidden="1" outlineLevel="1">
      <c r="A333" s="58" t="s">
        <v>399</v>
      </c>
      <c r="B333" s="59" t="s">
        <v>396</v>
      </c>
      <c r="H333" s="57"/>
    </row>
    <row r="334" spans="1:8" ht="15" hidden="1" outlineLevel="1">
      <c r="A334" s="58" t="s">
        <v>400</v>
      </c>
      <c r="B334" s="59" t="s">
        <v>396</v>
      </c>
      <c r="H334" s="57"/>
    </row>
    <row r="335" spans="1:8" ht="15" hidden="1" outlineLevel="1">
      <c r="A335" s="58" t="s">
        <v>401</v>
      </c>
      <c r="B335" s="59" t="s">
        <v>396</v>
      </c>
      <c r="H335" s="57"/>
    </row>
    <row r="336" spans="1:8" ht="15" hidden="1" outlineLevel="1">
      <c r="A336" s="58" t="s">
        <v>402</v>
      </c>
      <c r="B336" s="59" t="s">
        <v>396</v>
      </c>
      <c r="H336" s="57"/>
    </row>
    <row r="337" spans="1:8" ht="15" hidden="1" outlineLevel="1">
      <c r="A337" s="58" t="s">
        <v>403</v>
      </c>
      <c r="B337" s="59" t="s">
        <v>396</v>
      </c>
      <c r="H337" s="57"/>
    </row>
    <row r="338" spans="1:8" ht="15" hidden="1" outlineLevel="1">
      <c r="A338" s="58" t="s">
        <v>404</v>
      </c>
      <c r="B338" s="59" t="s">
        <v>396</v>
      </c>
      <c r="H338" s="57"/>
    </row>
    <row r="339" spans="1:8" ht="15" hidden="1" outlineLevel="1">
      <c r="A339" s="58" t="s">
        <v>405</v>
      </c>
      <c r="B339" s="59" t="s">
        <v>396</v>
      </c>
      <c r="H339" s="57"/>
    </row>
    <row r="340" spans="1:8" ht="15" hidden="1" outlineLevel="1">
      <c r="A340" s="58" t="s">
        <v>406</v>
      </c>
      <c r="B340" s="59" t="s">
        <v>396</v>
      </c>
      <c r="H340" s="57"/>
    </row>
    <row r="341" spans="1:8" ht="15" hidden="1" outlineLevel="1">
      <c r="A341" s="58" t="s">
        <v>407</v>
      </c>
      <c r="B341" s="59" t="s">
        <v>396</v>
      </c>
      <c r="H341" s="57"/>
    </row>
    <row r="342" spans="1:8" ht="15" hidden="1" outlineLevel="1">
      <c r="A342" s="58" t="s">
        <v>408</v>
      </c>
      <c r="B342" s="59" t="s">
        <v>396</v>
      </c>
      <c r="H342" s="57"/>
    </row>
    <row r="343" spans="1:8" ht="15" hidden="1" outlineLevel="1">
      <c r="A343" s="58" t="s">
        <v>409</v>
      </c>
      <c r="B343" s="59" t="s">
        <v>396</v>
      </c>
      <c r="H343" s="57"/>
    </row>
    <row r="344" spans="1:8" ht="15" hidden="1" outlineLevel="1">
      <c r="A344" s="58" t="s">
        <v>410</v>
      </c>
      <c r="B344" s="59" t="s">
        <v>396</v>
      </c>
      <c r="H344" s="57"/>
    </row>
    <row r="345" spans="1:8" ht="15" hidden="1" outlineLevel="1">
      <c r="A345" s="58" t="s">
        <v>411</v>
      </c>
      <c r="B345" s="59" t="s">
        <v>396</v>
      </c>
      <c r="H345" s="57"/>
    </row>
    <row r="346" spans="1:8" ht="15" hidden="1" outlineLevel="1">
      <c r="A346" s="58" t="s">
        <v>412</v>
      </c>
      <c r="B346" s="59" t="s">
        <v>396</v>
      </c>
      <c r="H346" s="57"/>
    </row>
    <row r="347" spans="1:8" ht="15" hidden="1" outlineLevel="1">
      <c r="A347" s="58" t="s">
        <v>413</v>
      </c>
      <c r="B347" s="59" t="s">
        <v>396</v>
      </c>
      <c r="H347" s="57"/>
    </row>
    <row r="348" spans="1:8" ht="15" hidden="1" outlineLevel="1">
      <c r="A348" s="58" t="s">
        <v>414</v>
      </c>
      <c r="B348" s="59" t="s">
        <v>396</v>
      </c>
      <c r="H348" s="57"/>
    </row>
    <row r="349" spans="1:8" ht="15" hidden="1" outlineLevel="1">
      <c r="A349" s="58" t="s">
        <v>415</v>
      </c>
      <c r="B349" s="59" t="s">
        <v>396</v>
      </c>
      <c r="H349" s="57"/>
    </row>
    <row r="350" spans="1:8" ht="15" hidden="1" outlineLevel="1">
      <c r="A350" s="58" t="s">
        <v>416</v>
      </c>
      <c r="B350" s="59" t="s">
        <v>396</v>
      </c>
      <c r="H350" s="57"/>
    </row>
    <row r="351" spans="1:8" ht="15" hidden="1" outlineLevel="1">
      <c r="A351" s="58" t="s">
        <v>417</v>
      </c>
      <c r="B351" s="59" t="s">
        <v>396</v>
      </c>
      <c r="H351" s="57"/>
    </row>
    <row r="352" spans="1:8" ht="15" hidden="1" outlineLevel="1">
      <c r="A352" s="58" t="s">
        <v>418</v>
      </c>
      <c r="B352" s="59" t="s">
        <v>396</v>
      </c>
      <c r="H352" s="57"/>
    </row>
    <row r="353" spans="1:8" ht="15" hidden="1" outlineLevel="1">
      <c r="A353" s="58" t="s">
        <v>419</v>
      </c>
      <c r="B353" s="59" t="s">
        <v>396</v>
      </c>
      <c r="H353" s="57"/>
    </row>
    <row r="354" spans="1:8" ht="15" hidden="1" outlineLevel="1">
      <c r="A354" s="58" t="s">
        <v>420</v>
      </c>
      <c r="B354" s="59" t="s">
        <v>396</v>
      </c>
      <c r="H354" s="57"/>
    </row>
    <row r="355" spans="1:8" ht="15" hidden="1" outlineLevel="1">
      <c r="A355" s="58" t="s">
        <v>421</v>
      </c>
      <c r="B355" s="59" t="s">
        <v>396</v>
      </c>
      <c r="H355" s="57"/>
    </row>
    <row r="356" spans="1:8" ht="15" hidden="1" outlineLevel="1">
      <c r="A356" s="58" t="s">
        <v>422</v>
      </c>
      <c r="B356" s="59" t="s">
        <v>396</v>
      </c>
      <c r="H356" s="57"/>
    </row>
    <row r="357" spans="1:8" ht="15" hidden="1" outlineLevel="1">
      <c r="A357" s="58" t="s">
        <v>423</v>
      </c>
      <c r="B357" s="59" t="s">
        <v>396</v>
      </c>
      <c r="H357" s="57"/>
    </row>
    <row r="358" spans="1:8" ht="15" hidden="1" outlineLevel="1">
      <c r="A358" s="58" t="s">
        <v>424</v>
      </c>
      <c r="B358" s="59" t="s">
        <v>396</v>
      </c>
      <c r="H358" s="57"/>
    </row>
    <row r="359" spans="1:8" ht="15" hidden="1" outlineLevel="1">
      <c r="A359" s="58" t="s">
        <v>425</v>
      </c>
      <c r="B359" s="59" t="s">
        <v>396</v>
      </c>
      <c r="H359" s="57"/>
    </row>
    <row r="360" spans="1:8" ht="15" hidden="1" outlineLevel="1">
      <c r="A360" s="58" t="s">
        <v>426</v>
      </c>
      <c r="B360" s="59" t="s">
        <v>396</v>
      </c>
      <c r="H360" s="57"/>
    </row>
    <row r="361" spans="1:8" ht="15" hidden="1" outlineLevel="1">
      <c r="A361" s="58" t="s">
        <v>427</v>
      </c>
      <c r="B361" s="59" t="s">
        <v>396</v>
      </c>
      <c r="H361" s="57"/>
    </row>
    <row r="362" spans="1:8" ht="15" hidden="1" outlineLevel="1">
      <c r="A362" s="58" t="s">
        <v>428</v>
      </c>
      <c r="B362" s="59" t="s">
        <v>396</v>
      </c>
      <c r="H362" s="57"/>
    </row>
    <row r="363" spans="1:8" ht="15" hidden="1" outlineLevel="1">
      <c r="A363" s="58" t="s">
        <v>429</v>
      </c>
      <c r="B363" s="59" t="s">
        <v>396</v>
      </c>
      <c r="H363" s="57"/>
    </row>
    <row r="364" spans="1:8" ht="15" hidden="1" outlineLevel="1">
      <c r="A364" s="58" t="s">
        <v>430</v>
      </c>
      <c r="B364" s="59" t="s">
        <v>396</v>
      </c>
      <c r="H364" s="57"/>
    </row>
    <row r="365" spans="1:8" ht="15" hidden="1" outlineLevel="1">
      <c r="A365" s="58" t="s">
        <v>431</v>
      </c>
      <c r="B365" s="59" t="s">
        <v>396</v>
      </c>
      <c r="H365" s="57"/>
    </row>
    <row r="366" ht="15" collapsed="1">
      <c r="H366" s="57"/>
    </row>
    <row r="367" ht="15">
      <c r="H367" s="57"/>
    </row>
    <row r="368" ht="15">
      <c r="H368" s="57"/>
    </row>
    <row r="369" ht="15">
      <c r="H369" s="57"/>
    </row>
    <row r="370" ht="15">
      <c r="H370" s="57"/>
    </row>
    <row r="371" ht="15">
      <c r="H371" s="57"/>
    </row>
    <row r="372" ht="15">
      <c r="H372" s="57"/>
    </row>
    <row r="373" ht="15">
      <c r="H373" s="57"/>
    </row>
    <row r="374" ht="15">
      <c r="H374" s="57"/>
    </row>
    <row r="375" ht="15">
      <c r="H375" s="57"/>
    </row>
    <row r="376" ht="15">
      <c r="H376" s="57"/>
    </row>
    <row r="377" ht="15">
      <c r="H377" s="57"/>
    </row>
    <row r="378" ht="15">
      <c r="H378" s="57"/>
    </row>
    <row r="379" ht="15">
      <c r="H379" s="57"/>
    </row>
    <row r="380" ht="15">
      <c r="H380" s="57"/>
    </row>
    <row r="381" ht="15">
      <c r="H381" s="57"/>
    </row>
    <row r="382" ht="15">
      <c r="H382" s="57"/>
    </row>
    <row r="383" ht="15">
      <c r="H383" s="57"/>
    </row>
    <row r="384" ht="15">
      <c r="H384" s="57"/>
    </row>
    <row r="385" ht="15">
      <c r="H385" s="57"/>
    </row>
    <row r="386" ht="15">
      <c r="H386" s="57"/>
    </row>
    <row r="387" ht="15">
      <c r="H387" s="57"/>
    </row>
    <row r="388" ht="15">
      <c r="H388" s="57"/>
    </row>
    <row r="389" ht="15">
      <c r="H389" s="57"/>
    </row>
    <row r="390" ht="15">
      <c r="H390" s="57"/>
    </row>
    <row r="391" ht="15">
      <c r="H391" s="57"/>
    </row>
    <row r="392" ht="15">
      <c r="H392" s="57"/>
    </row>
    <row r="393" ht="15">
      <c r="H393" s="57"/>
    </row>
    <row r="394" ht="15">
      <c r="H394" s="57"/>
    </row>
    <row r="395" ht="15">
      <c r="H395" s="57"/>
    </row>
    <row r="396" ht="15">
      <c r="H396" s="57"/>
    </row>
    <row r="397" ht="15">
      <c r="H397" s="57"/>
    </row>
    <row r="398" ht="15">
      <c r="H398" s="57"/>
    </row>
    <row r="399" ht="15">
      <c r="H399" s="57"/>
    </row>
    <row r="400" ht="15">
      <c r="H400" s="57"/>
    </row>
    <row r="401" ht="15">
      <c r="H401" s="57"/>
    </row>
    <row r="402" ht="15">
      <c r="H402" s="57"/>
    </row>
    <row r="403" ht="15">
      <c r="H403" s="57"/>
    </row>
    <row r="404" ht="15">
      <c r="H404" s="57"/>
    </row>
    <row r="405" ht="15">
      <c r="H405" s="57"/>
    </row>
    <row r="406" ht="15">
      <c r="H406" s="57"/>
    </row>
    <row r="407" ht="15">
      <c r="H407" s="57"/>
    </row>
    <row r="408" ht="15">
      <c r="H408" s="57"/>
    </row>
    <row r="409" ht="15">
      <c r="H409" s="57"/>
    </row>
    <row r="410" ht="15">
      <c r="H410" s="57"/>
    </row>
    <row r="411" ht="15">
      <c r="H411" s="57"/>
    </row>
    <row r="412" ht="15">
      <c r="H412" s="57"/>
    </row>
    <row r="413" ht="15">
      <c r="H413" s="57"/>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bnpparibasfortis.com/investors/coveredbonds"/>
    <hyperlink ref="C29" r:id="rId5" display="https://www.coveredbondlabel.com/issuer/131/ "/>
    <hyperlink ref="C18" r:id="rId6" display="almt-coveredbond@bnpparibasfortis.com"/>
    <hyperlink ref="C229" r:id="rId7"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48" r:id="rId9"/>
  <headerFooter>
    <oddHeader>&amp;R&amp;G</oddHeader>
  </headerFooter>
  <rowBreaks count="2" manualBreakCount="2">
    <brk id="100" max="6" man="1"/>
    <brk id="228" max="6" man="1"/>
  </rowBreaks>
  <legacyDrawingHF r:id="rId8"/>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1228</v>
      </c>
    </row>
    <row r="2" spans="1:4" ht="12.75">
      <c r="A2" t="s">
        <v>1184</v>
      </c>
      <c r="B2">
        <v>81686876.38000004</v>
      </c>
      <c r="C2">
        <v>1034</v>
      </c>
      <c r="D2">
        <v>0.06387052937179566</v>
      </c>
    </row>
    <row r="3" spans="1:4" ht="12.75">
      <c r="A3" t="s">
        <v>1183</v>
      </c>
      <c r="B3">
        <v>32188.43</v>
      </c>
      <c r="C3">
        <v>3</v>
      </c>
      <c r="D3">
        <v>0.00018531101365124467</v>
      </c>
    </row>
    <row r="4" spans="1:4" ht="12.75">
      <c r="A4" t="s">
        <v>984</v>
      </c>
      <c r="B4">
        <v>1264086099.5599973</v>
      </c>
      <c r="C4">
        <v>15152</v>
      </c>
      <c r="D4">
        <v>0.9359441596145531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2"/>
  <sheetViews>
    <sheetView showGridLines="0" zoomScalePageLayoutView="0" workbookViewId="0" topLeftCell="A1">
      <selection activeCell="A1" sqref="A1"/>
    </sheetView>
  </sheetViews>
  <sheetFormatPr defaultColWidth="9.140625" defaultRowHeight="12.75"/>
  <sheetData>
    <row r="2" spans="1:2" ht="12.75">
      <c r="A2" t="s">
        <v>1185</v>
      </c>
      <c r="B2">
        <v>0.015383859505169807</v>
      </c>
    </row>
    <row r="3" spans="1:2" ht="12.75">
      <c r="A3" t="s">
        <v>1186</v>
      </c>
      <c r="B3">
        <v>0.007175766311255576</v>
      </c>
    </row>
    <row r="4" spans="1:2" ht="12.75">
      <c r="A4" t="s">
        <v>1187</v>
      </c>
      <c r="B4">
        <v>0.01352320616076671</v>
      </c>
    </row>
    <row r="5" spans="1:2" ht="12.75">
      <c r="A5" t="s">
        <v>1188</v>
      </c>
      <c r="B5">
        <v>0.013428016014829076</v>
      </c>
    </row>
    <row r="6" spans="1:2" ht="12.75">
      <c r="A6" t="s">
        <v>1189</v>
      </c>
      <c r="B6">
        <v>0.001051903267634362</v>
      </c>
    </row>
    <row r="7" spans="1:2" ht="12.75">
      <c r="A7" t="s">
        <v>1190</v>
      </c>
      <c r="B7">
        <v>0.0003144008814961513</v>
      </c>
    </row>
    <row r="8" spans="1:2" ht="12.75">
      <c r="A8" t="s">
        <v>1191</v>
      </c>
      <c r="B8">
        <v>0.002390856488878348</v>
      </c>
    </row>
    <row r="9" spans="1:2" ht="12.75">
      <c r="A9" t="s">
        <v>1192</v>
      </c>
      <c r="B9">
        <v>0.0022589383296230236</v>
      </c>
    </row>
    <row r="10" spans="1:2" ht="12.75">
      <c r="A10" t="s">
        <v>1193</v>
      </c>
      <c r="B10">
        <v>0.003270812080781857</v>
      </c>
    </row>
    <row r="11" spans="1:2" ht="12.75">
      <c r="A11" t="s">
        <v>1194</v>
      </c>
      <c r="B11">
        <v>0.0018996424428173303</v>
      </c>
    </row>
    <row r="12" spans="1:2" ht="12.75">
      <c r="A12" t="s">
        <v>1195</v>
      </c>
      <c r="B12">
        <v>0.9393025985167477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1196</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1228</v>
      </c>
    </row>
    <row r="2" spans="1:4" ht="12.75">
      <c r="A2" t="s">
        <v>1199</v>
      </c>
      <c r="B2">
        <v>33908760.71999997</v>
      </c>
      <c r="C2">
        <v>509</v>
      </c>
      <c r="D2">
        <v>0.031441101982827846</v>
      </c>
    </row>
    <row r="3" spans="1:4" ht="12.75">
      <c r="A3" t="s">
        <v>1198</v>
      </c>
      <c r="B3">
        <v>22872634.83000001</v>
      </c>
      <c r="C3">
        <v>158</v>
      </c>
      <c r="D3">
        <v>0.009759713385632219</v>
      </c>
    </row>
    <row r="4" spans="1:4" ht="12.75">
      <c r="A4" t="s">
        <v>1197</v>
      </c>
      <c r="B4">
        <v>1289023768.8200004</v>
      </c>
      <c r="C4">
        <v>15522</v>
      </c>
      <c r="D4">
        <v>0.9587991846315399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0.0012596281355433529</v>
      </c>
    </row>
    <row r="3" spans="1:2" ht="12.75">
      <c r="A3" t="s">
        <v>1200</v>
      </c>
      <c r="B3">
        <v>0.005264012888014383</v>
      </c>
    </row>
    <row r="4" spans="1:2" ht="12.75">
      <c r="A4" t="s">
        <v>1201</v>
      </c>
      <c r="B4">
        <v>0.027945732432677756</v>
      </c>
    </row>
    <row r="5" spans="1:2" ht="12.75">
      <c r="A5" t="s">
        <v>1202</v>
      </c>
      <c r="B5">
        <v>0.051465809304144954</v>
      </c>
    </row>
    <row r="6" spans="1:2" ht="12.75">
      <c r="A6" t="s">
        <v>1203</v>
      </c>
      <c r="B6">
        <v>0.07966587844102173</v>
      </c>
    </row>
    <row r="7" spans="1:2" ht="12.75">
      <c r="A7" t="s">
        <v>1204</v>
      </c>
      <c r="B7">
        <v>0.10160052372366107</v>
      </c>
    </row>
    <row r="8" spans="1:2" ht="12.75">
      <c r="A8" t="s">
        <v>1205</v>
      </c>
      <c r="B8">
        <v>0.12460678789154624</v>
      </c>
    </row>
    <row r="9" spans="1:2" ht="12.75">
      <c r="A9" t="s">
        <v>1206</v>
      </c>
      <c r="B9">
        <v>0.13102051856261315</v>
      </c>
    </row>
    <row r="10" spans="1:2" ht="12.75">
      <c r="A10" t="s">
        <v>1207</v>
      </c>
      <c r="B10">
        <v>0.14343251032207363</v>
      </c>
    </row>
    <row r="11" spans="1:2" ht="12.75">
      <c r="A11" t="s">
        <v>1208</v>
      </c>
      <c r="B11">
        <v>0.13791540632620988</v>
      </c>
    </row>
    <row r="12" spans="1:2" ht="12.75">
      <c r="A12" t="s">
        <v>1209</v>
      </c>
      <c r="B12">
        <v>0.1721362779941821</v>
      </c>
    </row>
    <row r="13" spans="1:2" ht="12.75">
      <c r="A13" t="s">
        <v>1210</v>
      </c>
      <c r="B13">
        <v>0.018636791241428446</v>
      </c>
    </row>
    <row r="14" spans="1:2" ht="12.75">
      <c r="A14" t="s">
        <v>1211</v>
      </c>
      <c r="B14">
        <v>0.0023176538124373446</v>
      </c>
    </row>
    <row r="15" spans="1:2" ht="12.75">
      <c r="A15" t="s">
        <v>1212</v>
      </c>
      <c r="B15">
        <v>0.0027324689244460237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1213</v>
      </c>
      <c r="B2">
        <v>0.00679355773930318</v>
      </c>
    </row>
    <row r="3" spans="1:2" ht="12.75">
      <c r="A3" t="s">
        <v>1214</v>
      </c>
      <c r="B3">
        <v>0.01318135790354487</v>
      </c>
    </row>
    <row r="4" spans="1:2" ht="12.75">
      <c r="A4" t="s">
        <v>1215</v>
      </c>
      <c r="B4">
        <v>0.029176682947550832</v>
      </c>
    </row>
    <row r="5" spans="1:2" ht="12.75">
      <c r="A5" t="s">
        <v>1216</v>
      </c>
      <c r="B5">
        <v>0.0475697058719261</v>
      </c>
    </row>
    <row r="6" spans="1:2" ht="12.75">
      <c r="A6" t="s">
        <v>1217</v>
      </c>
      <c r="B6">
        <v>0.33074361568404914</v>
      </c>
    </row>
    <row r="7" spans="1:2" ht="12.75">
      <c r="A7" t="s">
        <v>1218</v>
      </c>
      <c r="B7">
        <v>0.015753003288499334</v>
      </c>
    </row>
    <row r="8" spans="1:2" ht="12.75">
      <c r="A8" t="s">
        <v>1219</v>
      </c>
      <c r="B8">
        <v>0.024145650975571746</v>
      </c>
    </row>
    <row r="9" spans="1:2" ht="12.75">
      <c r="A9" t="s">
        <v>1220</v>
      </c>
      <c r="B9">
        <v>0.04973166855198607</v>
      </c>
    </row>
    <row r="10" spans="1:2" ht="12.75">
      <c r="A10" t="s">
        <v>1221</v>
      </c>
      <c r="B10">
        <v>0.08337799959515547</v>
      </c>
    </row>
    <row r="11" spans="1:2" ht="12.75">
      <c r="A11" t="s">
        <v>1222</v>
      </c>
      <c r="B11">
        <v>0.09087103660896466</v>
      </c>
    </row>
    <row r="12" spans="1:2" ht="12.75">
      <c r="A12" t="s">
        <v>1223</v>
      </c>
      <c r="B12">
        <v>0.16630059780218578</v>
      </c>
    </row>
    <row r="13" spans="1:2" ht="12.75">
      <c r="A13" t="s">
        <v>1224</v>
      </c>
      <c r="B13">
        <v>0.05932881967158828</v>
      </c>
    </row>
    <row r="14" spans="1:2" ht="12.75">
      <c r="A14" t="s">
        <v>1225</v>
      </c>
      <c r="B14">
        <v>0.023951250569832133</v>
      </c>
    </row>
    <row r="15" spans="1:2" ht="12.75">
      <c r="A15" t="s">
        <v>1226</v>
      </c>
      <c r="B15">
        <v>0.05907505278984219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7"/>
  <sheetViews>
    <sheetView showGridLines="0" zoomScalePageLayoutView="0" workbookViewId="0" topLeftCell="A1">
      <selection activeCell="A1" sqref="A1"/>
    </sheetView>
  </sheetViews>
  <sheetFormatPr defaultColWidth="9.140625" defaultRowHeight="12.75"/>
  <sheetData>
    <row r="2" spans="1:2" ht="12.75">
      <c r="A2" t="s">
        <v>1227</v>
      </c>
      <c r="B2">
        <v>0.0032466985605939603</v>
      </c>
    </row>
    <row r="3" spans="1:2" ht="12.75">
      <c r="A3" t="s">
        <v>1130</v>
      </c>
      <c r="B3">
        <v>0.009816493999103051</v>
      </c>
    </row>
    <row r="4" spans="1:2" ht="12.75">
      <c r="A4" t="s">
        <v>1131</v>
      </c>
      <c r="B4">
        <v>0.011509138321111098</v>
      </c>
    </row>
    <row r="5" spans="1:2" ht="12.75">
      <c r="A5" t="s">
        <v>1132</v>
      </c>
      <c r="B5">
        <v>0.04652013708782858</v>
      </c>
    </row>
    <row r="6" spans="1:2" ht="12.75">
      <c r="A6" t="s">
        <v>1133</v>
      </c>
      <c r="B6">
        <v>0.15877286098840818</v>
      </c>
    </row>
    <row r="7" spans="1:2" ht="12.75">
      <c r="A7" t="s">
        <v>1134</v>
      </c>
      <c r="B7">
        <v>0.09278619201796219</v>
      </c>
    </row>
    <row r="8" spans="1:2" ht="12.75">
      <c r="A8" t="s">
        <v>1135</v>
      </c>
      <c r="B8">
        <v>0.11292200031134603</v>
      </c>
    </row>
    <row r="9" spans="1:2" ht="12.75">
      <c r="A9" t="s">
        <v>1136</v>
      </c>
      <c r="B9">
        <v>0.04056760168962315</v>
      </c>
    </row>
    <row r="10" spans="1:2" ht="12.75">
      <c r="A10" t="s">
        <v>1137</v>
      </c>
      <c r="B10">
        <v>0.07858811374045392</v>
      </c>
    </row>
    <row r="11" spans="1:2" ht="12.75">
      <c r="A11" t="s">
        <v>1138</v>
      </c>
      <c r="B11">
        <v>0.17708417154987158</v>
      </c>
    </row>
    <row r="12" spans="1:2" ht="12.75">
      <c r="A12" t="s">
        <v>1139</v>
      </c>
      <c r="B12">
        <v>0.018986471367838337</v>
      </c>
    </row>
    <row r="13" spans="1:2" ht="12.75">
      <c r="A13" t="s">
        <v>1140</v>
      </c>
      <c r="B13">
        <v>0.033603938651231506</v>
      </c>
    </row>
    <row r="14" spans="1:2" ht="12.75">
      <c r="A14" t="s">
        <v>1141</v>
      </c>
      <c r="B14">
        <v>0.2019870036665016</v>
      </c>
    </row>
    <row r="15" spans="1:2" ht="12.75">
      <c r="A15" t="s">
        <v>1142</v>
      </c>
      <c r="B15">
        <v>0.007701070544525422</v>
      </c>
    </row>
    <row r="16" spans="1:2" ht="12.75">
      <c r="A16" t="s">
        <v>1145</v>
      </c>
      <c r="B16">
        <v>0.0015497462375813813</v>
      </c>
    </row>
    <row r="17" spans="1:2" ht="12.75">
      <c r="A17" t="s">
        <v>1146</v>
      </c>
      <c r="B17">
        <v>0.004358361266020083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7"/>
  <sheetViews>
    <sheetView showGridLines="0" zoomScalePageLayoutView="0" workbookViewId="0" topLeftCell="A1">
      <selection activeCell="A1" sqref="A1"/>
    </sheetView>
  </sheetViews>
  <sheetFormatPr defaultColWidth="9.140625" defaultRowHeight="12.75"/>
  <sheetData>
    <row r="2" spans="1:2" ht="12.75">
      <c r="A2" t="s">
        <v>1195</v>
      </c>
      <c r="B2">
        <v>0.9393025985167479</v>
      </c>
    </row>
    <row r="3" spans="1:2" ht="12.75">
      <c r="A3" t="s">
        <v>1227</v>
      </c>
      <c r="B3">
        <v>0.02405661672070905</v>
      </c>
    </row>
    <row r="4" spans="1:2" ht="12.75">
      <c r="A4" t="s">
        <v>1130</v>
      </c>
      <c r="B4">
        <v>0.02600702693571873</v>
      </c>
    </row>
    <row r="5" spans="1:2" ht="12.75">
      <c r="A5" t="s">
        <v>1131</v>
      </c>
      <c r="B5">
        <v>0.0011872082247120364</v>
      </c>
    </row>
    <row r="6" spans="1:2" ht="12.75">
      <c r="A6" t="s">
        <v>1132</v>
      </c>
      <c r="B6">
        <v>0.004520615458366131</v>
      </c>
    </row>
    <row r="7" spans="1:2" ht="12.75">
      <c r="A7" t="s">
        <v>1133</v>
      </c>
      <c r="B7">
        <v>0.0049259341437460835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K17"/>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193" t="s">
        <v>1232</v>
      </c>
      <c r="C4" s="194"/>
      <c r="D4" s="194"/>
      <c r="E4" s="194"/>
      <c r="F4" s="194"/>
      <c r="G4" s="194"/>
      <c r="H4" s="194"/>
      <c r="I4" s="194"/>
      <c r="J4" s="194"/>
      <c r="K4" s="194"/>
    </row>
    <row r="5" spans="2:11" ht="14.25" customHeight="1">
      <c r="B5" s="1"/>
      <c r="C5" s="1"/>
      <c r="D5" s="1"/>
      <c r="E5" s="1"/>
      <c r="F5" s="1"/>
      <c r="G5" s="1"/>
      <c r="H5" s="1"/>
      <c r="I5" s="1"/>
      <c r="J5" s="1"/>
      <c r="K5" s="1"/>
    </row>
    <row r="6" spans="2:11" ht="21" customHeight="1">
      <c r="B6" s="269" t="s">
        <v>1072</v>
      </c>
      <c r="C6" s="270"/>
      <c r="D6" s="1"/>
      <c r="E6" s="272">
        <v>42825</v>
      </c>
      <c r="F6" s="217"/>
      <c r="G6" s="217"/>
      <c r="H6" s="1"/>
      <c r="I6" s="1"/>
      <c r="J6" s="1"/>
      <c r="K6" s="1"/>
    </row>
    <row r="7" spans="2:11" ht="13.5" customHeight="1">
      <c r="B7" s="1"/>
      <c r="C7" s="1"/>
      <c r="D7" s="1"/>
      <c r="E7" s="1"/>
      <c r="F7" s="1"/>
      <c r="G7" s="1"/>
      <c r="H7" s="1"/>
      <c r="I7" s="1"/>
      <c r="J7" s="1"/>
      <c r="K7" s="1"/>
    </row>
    <row r="8" spans="2:11" ht="18.75" customHeight="1">
      <c r="B8" s="305" t="s">
        <v>1233</v>
      </c>
      <c r="C8" s="221"/>
      <c r="D8" s="221"/>
      <c r="E8" s="221"/>
      <c r="F8" s="221"/>
      <c r="G8" s="221"/>
      <c r="H8" s="221"/>
      <c r="I8" s="221"/>
      <c r="J8" s="221"/>
      <c r="K8" s="222"/>
    </row>
    <row r="9" spans="2:11" ht="15" customHeight="1">
      <c r="B9" s="1"/>
      <c r="C9" s="1"/>
      <c r="D9" s="1"/>
      <c r="E9" s="1"/>
      <c r="F9" s="1"/>
      <c r="G9" s="1"/>
      <c r="H9" s="1"/>
      <c r="I9" s="1"/>
      <c r="J9" s="1"/>
      <c r="K9" s="1"/>
    </row>
    <row r="10" spans="2:11" ht="15" customHeight="1">
      <c r="B10" s="15"/>
      <c r="C10" s="218" t="s">
        <v>1125</v>
      </c>
      <c r="D10" s="219"/>
      <c r="E10" s="219"/>
      <c r="F10" s="219"/>
      <c r="G10" s="218" t="s">
        <v>1126</v>
      </c>
      <c r="H10" s="219"/>
      <c r="I10" s="16" t="s">
        <v>1127</v>
      </c>
      <c r="J10" s="218" t="s">
        <v>1126</v>
      </c>
      <c r="K10" s="219"/>
    </row>
    <row r="11" spans="2:11" ht="15" customHeight="1">
      <c r="B11" s="17" t="s">
        <v>1234</v>
      </c>
      <c r="C11" s="309">
        <v>1343479684.2600005</v>
      </c>
      <c r="D11" s="217"/>
      <c r="E11" s="217"/>
      <c r="F11" s="217"/>
      <c r="G11" s="310">
        <v>0.9982720529155582</v>
      </c>
      <c r="H11" s="217"/>
      <c r="I11" s="23">
        <v>16170</v>
      </c>
      <c r="J11" s="310">
        <v>0.9988263635802088</v>
      </c>
      <c r="K11" s="217"/>
    </row>
    <row r="12" spans="2:11" ht="17.25" customHeight="1">
      <c r="B12" s="17" t="s">
        <v>1231</v>
      </c>
      <c r="C12" s="309">
        <v>2325480.1100000003</v>
      </c>
      <c r="D12" s="217"/>
      <c r="E12" s="217"/>
      <c r="F12" s="217"/>
      <c r="G12" s="310">
        <v>0.0017279470844419047</v>
      </c>
      <c r="H12" s="217"/>
      <c r="I12" s="23">
        <v>19</v>
      </c>
      <c r="J12" s="310">
        <v>0.0011736364197912164</v>
      </c>
      <c r="K12" s="217"/>
    </row>
    <row r="13" spans="2:11" ht="16.5" customHeight="1">
      <c r="B13" s="17" t="s">
        <v>1235</v>
      </c>
      <c r="C13" s="1"/>
      <c r="D13" s="1"/>
      <c r="E13" s="1"/>
      <c r="F13" s="1"/>
      <c r="G13" s="1"/>
      <c r="H13" s="1"/>
      <c r="I13" s="1"/>
      <c r="J13" s="1"/>
      <c r="K13" s="1"/>
    </row>
    <row r="14" spans="2:11" ht="16.5" customHeight="1">
      <c r="B14" s="17" t="s">
        <v>1236</v>
      </c>
      <c r="C14" s="1"/>
      <c r="D14" s="1"/>
      <c r="E14" s="1"/>
      <c r="F14" s="1"/>
      <c r="G14" s="1"/>
      <c r="H14" s="1"/>
      <c r="I14" s="1"/>
      <c r="J14" s="1"/>
      <c r="K14" s="1"/>
    </row>
    <row r="15" spans="2:11" ht="16.5" customHeight="1">
      <c r="B15" s="17" t="s">
        <v>1237</v>
      </c>
      <c r="C15" s="1"/>
      <c r="D15" s="1"/>
      <c r="E15" s="1"/>
      <c r="F15" s="1"/>
      <c r="G15" s="1"/>
      <c r="H15" s="1"/>
      <c r="I15" s="1"/>
      <c r="J15" s="1"/>
      <c r="K15" s="1"/>
    </row>
    <row r="16" spans="2:11" ht="16.5" customHeight="1">
      <c r="B16" s="24" t="s">
        <v>63</v>
      </c>
      <c r="C16" s="306">
        <v>1345805164.3700004</v>
      </c>
      <c r="D16" s="307"/>
      <c r="E16" s="307"/>
      <c r="F16" s="307"/>
      <c r="G16" s="308">
        <v>1.0000000000000018</v>
      </c>
      <c r="H16" s="307"/>
      <c r="I16" s="25">
        <v>16189</v>
      </c>
      <c r="J16" s="308">
        <v>1</v>
      </c>
      <c r="K16" s="307"/>
    </row>
    <row r="17" spans="2:11" ht="8.25" customHeight="1">
      <c r="B17" s="1"/>
      <c r="C17" s="1"/>
      <c r="D17" s="1"/>
      <c r="E17" s="1"/>
      <c r="F17" s="1"/>
      <c r="G17" s="1"/>
      <c r="H17" s="1"/>
      <c r="I17" s="1"/>
      <c r="J17" s="1"/>
      <c r="K17" s="1"/>
    </row>
    <row r="18" ht="340.5" customHeight="1"/>
  </sheetData>
  <sheetProtection/>
  <mergeCells count="16">
    <mergeCell ref="C16:F16"/>
    <mergeCell ref="G16:H16"/>
    <mergeCell ref="J16:K16"/>
    <mergeCell ref="C11:F11"/>
    <mergeCell ref="G11:H11"/>
    <mergeCell ref="J11:K11"/>
    <mergeCell ref="C12:F12"/>
    <mergeCell ref="G12:H12"/>
    <mergeCell ref="J12:K12"/>
    <mergeCell ref="B4:K4"/>
    <mergeCell ref="B6:C6"/>
    <mergeCell ref="B8:K8"/>
    <mergeCell ref="E6:G6"/>
    <mergeCell ref="C10:F10"/>
    <mergeCell ref="G10:H10"/>
    <mergeCell ref="J10:K10"/>
  </mergeCells>
  <printOptions/>
  <pageMargins left="0.44431372549019615" right="0.44431372549019615" top="0.44431372549019615" bottom="0.44431372549019615" header="0.5098039215686275" footer="0.5098039215686275"/>
  <pageSetup horizontalDpi="600" verticalDpi="600" orientation="portrait" paperSize="9" scale="97" r:id="rId2"/>
  <drawing r:id="rId1"/>
</worksheet>
</file>

<file path=xl/worksheets/sheet29.xml><?xml version="1.0" encoding="utf-8"?>
<worksheet xmlns="http://schemas.openxmlformats.org/spreadsheetml/2006/main" xmlns:r="http://schemas.openxmlformats.org/officeDocument/2006/relationships">
  <dimension ref="A1:C2"/>
  <sheetViews>
    <sheetView showGridLines="0" zoomScalePageLayoutView="0" workbookViewId="0" topLeftCell="A1">
      <selection activeCell="A1" sqref="A1"/>
    </sheetView>
  </sheetViews>
  <sheetFormatPr defaultColWidth="9.140625" defaultRowHeight="12.75"/>
  <sheetData>
    <row r="1" ht="12.75">
      <c r="B1" t="s">
        <v>1228</v>
      </c>
    </row>
    <row r="2" spans="1:3" ht="12.75">
      <c r="A2" t="s">
        <v>1231</v>
      </c>
      <c r="B2">
        <v>2325480.11</v>
      </c>
      <c r="C2">
        <v>19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368"/>
  <sheetViews>
    <sheetView zoomScale="80" zoomScaleNormal="80" zoomScalePageLayoutView="0" workbookViewId="0" topLeftCell="A260">
      <selection activeCell="C260" sqref="C260"/>
    </sheetView>
  </sheetViews>
  <sheetFormatPr defaultColWidth="8.8515625" defaultRowHeight="12.75" outlineLevelRow="1"/>
  <cols>
    <col min="1" max="1" width="13.8515625" style="58" customWidth="1"/>
    <col min="2" max="2" width="60.8515625" style="58" customWidth="1"/>
    <col min="3" max="3" width="41.00390625" style="58" customWidth="1"/>
    <col min="4" max="4" width="40.8515625" style="58" customWidth="1"/>
    <col min="5" max="5" width="6.7109375" style="58" customWidth="1"/>
    <col min="6" max="6" width="41.57421875" style="58" customWidth="1"/>
    <col min="7" max="7" width="41.57421875" style="57" customWidth="1"/>
    <col min="8" max="16384" width="8.8515625" style="56" customWidth="1"/>
  </cols>
  <sheetData>
    <row r="1" spans="1:6" ht="31.5">
      <c r="A1" s="117" t="s">
        <v>432</v>
      </c>
      <c r="B1" s="117"/>
      <c r="C1" s="57"/>
      <c r="D1" s="57"/>
      <c r="E1" s="57"/>
      <c r="F1" s="96"/>
    </row>
    <row r="2" spans="1:6" ht="15.75" thickBot="1">
      <c r="A2" s="57"/>
      <c r="B2" s="57"/>
      <c r="C2" s="57"/>
      <c r="D2" s="57"/>
      <c r="E2" s="57"/>
      <c r="F2" s="57"/>
    </row>
    <row r="3" spans="1:7" ht="19.5" thickBot="1">
      <c r="A3" s="113"/>
      <c r="B3" s="115" t="s">
        <v>1</v>
      </c>
      <c r="C3" s="114" t="s">
        <v>2</v>
      </c>
      <c r="D3" s="113"/>
      <c r="E3" s="113"/>
      <c r="F3" s="57"/>
      <c r="G3" s="113"/>
    </row>
    <row r="4" ht="15.75" thickBot="1"/>
    <row r="5" spans="1:6" ht="18.75">
      <c r="A5" s="66"/>
      <c r="B5" s="109" t="s">
        <v>433</v>
      </c>
      <c r="C5" s="66"/>
      <c r="E5" s="65"/>
      <c r="F5" s="65"/>
    </row>
    <row r="6" ht="15">
      <c r="B6" s="108" t="s">
        <v>434</v>
      </c>
    </row>
    <row r="7" ht="15">
      <c r="B7" s="139" t="s">
        <v>435</v>
      </c>
    </row>
    <row r="8" ht="15.75" thickBot="1">
      <c r="B8" s="138" t="s">
        <v>436</v>
      </c>
    </row>
    <row r="9" ht="15">
      <c r="B9" s="105"/>
    </row>
    <row r="10" spans="1:7" ht="37.5">
      <c r="A10" s="69" t="s">
        <v>6</v>
      </c>
      <c r="B10" s="69" t="s">
        <v>434</v>
      </c>
      <c r="C10" s="68"/>
      <c r="D10" s="68"/>
      <c r="E10" s="68"/>
      <c r="F10" s="68"/>
      <c r="G10" s="67"/>
    </row>
    <row r="11" spans="1:7" ht="15" customHeight="1">
      <c r="A11" s="63"/>
      <c r="B11" s="64" t="s">
        <v>437</v>
      </c>
      <c r="C11" s="63" t="s">
        <v>49</v>
      </c>
      <c r="D11" s="63"/>
      <c r="E11" s="63"/>
      <c r="F11" s="61" t="s">
        <v>438</v>
      </c>
      <c r="G11" s="61"/>
    </row>
    <row r="12" spans="1:6" ht="15">
      <c r="A12" s="58" t="s">
        <v>439</v>
      </c>
      <c r="B12" s="58" t="s">
        <v>440</v>
      </c>
      <c r="C12" s="101">
        <v>1345.8051643700028</v>
      </c>
      <c r="F12" s="81">
        <f>IF($C$15=0,"",IF(C12="[for completion]","",C12/$C$15))</f>
        <v>1</v>
      </c>
    </row>
    <row r="13" spans="1:6" ht="15">
      <c r="A13" s="58" t="s">
        <v>441</v>
      </c>
      <c r="B13" s="58" t="s">
        <v>442</v>
      </c>
      <c r="C13" s="101">
        <v>0</v>
      </c>
      <c r="F13" s="81">
        <f>IF($C$15=0,"",IF(C13="[for completion]","",C13/$C$15))</f>
        <v>0</v>
      </c>
    </row>
    <row r="14" spans="1:6" ht="15">
      <c r="A14" s="58" t="s">
        <v>443</v>
      </c>
      <c r="B14" s="58" t="s">
        <v>61</v>
      </c>
      <c r="C14" s="101">
        <v>0</v>
      </c>
      <c r="F14" s="81">
        <f>IF($C$15=0,"",IF(C14="[for completion]","",C14/$C$15))</f>
        <v>0</v>
      </c>
    </row>
    <row r="15" spans="1:6" ht="15">
      <c r="A15" s="58" t="s">
        <v>444</v>
      </c>
      <c r="B15" s="137" t="s">
        <v>63</v>
      </c>
      <c r="C15" s="101">
        <f>SUM(C12:C14)</f>
        <v>1345.8051643700028</v>
      </c>
      <c r="F15" s="75">
        <f>SUM(F12:F14)</f>
        <v>1</v>
      </c>
    </row>
    <row r="16" spans="1:6" ht="15" hidden="1" outlineLevel="1">
      <c r="A16" s="58" t="s">
        <v>445</v>
      </c>
      <c r="B16" s="59" t="s">
        <v>446</v>
      </c>
      <c r="F16" s="81">
        <f aca="true" t="shared" si="0" ref="F16:F26">IF($C$15=0,"",IF(C16="[for completion]","",C16/$C$15))</f>
        <v>0</v>
      </c>
    </row>
    <row r="17" spans="1:6" ht="15" hidden="1" outlineLevel="1">
      <c r="A17" s="58" t="s">
        <v>447</v>
      </c>
      <c r="B17" s="59" t="s">
        <v>448</v>
      </c>
      <c r="F17" s="81">
        <f t="shared" si="0"/>
        <v>0</v>
      </c>
    </row>
    <row r="18" spans="1:6" ht="15" hidden="1" outlineLevel="1">
      <c r="A18" s="58" t="s">
        <v>449</v>
      </c>
      <c r="B18" s="59" t="s">
        <v>151</v>
      </c>
      <c r="F18" s="81">
        <f t="shared" si="0"/>
        <v>0</v>
      </c>
    </row>
    <row r="19" spans="1:6" ht="15" hidden="1" outlineLevel="1">
      <c r="A19" s="58" t="s">
        <v>450</v>
      </c>
      <c r="B19" s="59" t="s">
        <v>151</v>
      </c>
      <c r="F19" s="81">
        <f t="shared" si="0"/>
        <v>0</v>
      </c>
    </row>
    <row r="20" spans="1:6" ht="15" hidden="1" outlineLevel="1">
      <c r="A20" s="58" t="s">
        <v>451</v>
      </c>
      <c r="B20" s="59" t="s">
        <v>151</v>
      </c>
      <c r="F20" s="81">
        <f t="shared" si="0"/>
        <v>0</v>
      </c>
    </row>
    <row r="21" spans="1:6" ht="15" hidden="1" outlineLevel="1">
      <c r="A21" s="58" t="s">
        <v>452</v>
      </c>
      <c r="B21" s="59" t="s">
        <v>151</v>
      </c>
      <c r="F21" s="81">
        <f t="shared" si="0"/>
        <v>0</v>
      </c>
    </row>
    <row r="22" spans="1:6" ht="15" hidden="1" outlineLevel="1">
      <c r="A22" s="58" t="s">
        <v>453</v>
      </c>
      <c r="B22" s="59" t="s">
        <v>151</v>
      </c>
      <c r="F22" s="81">
        <f t="shared" si="0"/>
        <v>0</v>
      </c>
    </row>
    <row r="23" spans="1:6" ht="15" hidden="1" outlineLevel="1">
      <c r="A23" s="58" t="s">
        <v>454</v>
      </c>
      <c r="B23" s="59" t="s">
        <v>151</v>
      </c>
      <c r="F23" s="81">
        <f t="shared" si="0"/>
        <v>0</v>
      </c>
    </row>
    <row r="24" spans="1:6" ht="15" hidden="1" outlineLevel="1">
      <c r="A24" s="58" t="s">
        <v>455</v>
      </c>
      <c r="B24" s="59" t="s">
        <v>151</v>
      </c>
      <c r="F24" s="81">
        <f t="shared" si="0"/>
        <v>0</v>
      </c>
    </row>
    <row r="25" spans="1:6" ht="15" hidden="1" outlineLevel="1">
      <c r="A25" s="58" t="s">
        <v>456</v>
      </c>
      <c r="B25" s="59" t="s">
        <v>151</v>
      </c>
      <c r="F25" s="81">
        <f t="shared" si="0"/>
        <v>0</v>
      </c>
    </row>
    <row r="26" spans="1:6" ht="15" hidden="1" outlineLevel="1">
      <c r="A26" s="58" t="s">
        <v>2015</v>
      </c>
      <c r="B26" s="59" t="s">
        <v>151</v>
      </c>
      <c r="C26" s="56"/>
      <c r="D26" s="56"/>
      <c r="E26" s="56"/>
      <c r="F26" s="81">
        <f t="shared" si="0"/>
        <v>0</v>
      </c>
    </row>
    <row r="27" spans="1:7" ht="15" customHeight="1" collapsed="1">
      <c r="A27" s="63"/>
      <c r="B27" s="64" t="s">
        <v>457</v>
      </c>
      <c r="C27" s="63" t="s">
        <v>458</v>
      </c>
      <c r="D27" s="63" t="s">
        <v>459</v>
      </c>
      <c r="E27" s="62"/>
      <c r="F27" s="63" t="s">
        <v>460</v>
      </c>
      <c r="G27" s="61"/>
    </row>
    <row r="28" spans="1:6" ht="15">
      <c r="A28" s="58" t="s">
        <v>2014</v>
      </c>
      <c r="B28" s="58" t="s">
        <v>461</v>
      </c>
      <c r="C28" s="101">
        <v>16189</v>
      </c>
      <c r="D28" s="101" t="s">
        <v>86</v>
      </c>
      <c r="F28" s="101">
        <f>D28+C28</f>
        <v>16189</v>
      </c>
    </row>
    <row r="29" spans="1:6" ht="15" hidden="1" outlineLevel="1">
      <c r="A29" s="58" t="s">
        <v>462</v>
      </c>
      <c r="B29" s="60" t="s">
        <v>2013</v>
      </c>
      <c r="C29" s="101">
        <v>10083</v>
      </c>
      <c r="D29" s="101" t="s">
        <v>86</v>
      </c>
      <c r="F29" s="101">
        <f>D29+C29</f>
        <v>10083</v>
      </c>
    </row>
    <row r="30" spans="1:2" ht="15" hidden="1" outlineLevel="1">
      <c r="A30" s="58" t="s">
        <v>464</v>
      </c>
      <c r="B30" s="60" t="s">
        <v>465</v>
      </c>
    </row>
    <row r="31" spans="1:2" ht="15" hidden="1" outlineLevel="1">
      <c r="A31" s="58" t="s">
        <v>466</v>
      </c>
      <c r="B31" s="60"/>
    </row>
    <row r="32" spans="1:2" ht="15" hidden="1" outlineLevel="1">
      <c r="A32" s="58" t="s">
        <v>467</v>
      </c>
      <c r="B32" s="60"/>
    </row>
    <row r="33" spans="1:2" ht="15" hidden="1" outlineLevel="1">
      <c r="A33" s="58" t="s">
        <v>468</v>
      </c>
      <c r="B33" s="60"/>
    </row>
    <row r="34" spans="1:2" ht="15" hidden="1" outlineLevel="1">
      <c r="A34" s="58" t="s">
        <v>469</v>
      </c>
      <c r="B34" s="60"/>
    </row>
    <row r="35" spans="1:7" ht="15" customHeight="1" collapsed="1">
      <c r="A35" s="63"/>
      <c r="B35" s="64" t="s">
        <v>470</v>
      </c>
      <c r="C35" s="63" t="s">
        <v>471</v>
      </c>
      <c r="D35" s="63" t="s">
        <v>472</v>
      </c>
      <c r="E35" s="62"/>
      <c r="F35" s="61" t="s">
        <v>438</v>
      </c>
      <c r="G35" s="61"/>
    </row>
    <row r="36" spans="1:6" ht="15">
      <c r="A36" s="58" t="s">
        <v>473</v>
      </c>
      <c r="B36" s="58" t="s">
        <v>474</v>
      </c>
      <c r="C36" s="99">
        <v>0.013126988651637403</v>
      </c>
      <c r="D36" s="99" t="s">
        <v>55</v>
      </c>
      <c r="F36" s="125">
        <f>D36+C36</f>
        <v>0.013126988651637403</v>
      </c>
    </row>
    <row r="37" ht="15" hidden="1" outlineLevel="1">
      <c r="A37" s="58" t="s">
        <v>475</v>
      </c>
    </row>
    <row r="38" ht="15" hidden="1" outlineLevel="1">
      <c r="A38" s="58" t="s">
        <v>476</v>
      </c>
    </row>
    <row r="39" ht="15" hidden="1" outlineLevel="1">
      <c r="A39" s="58" t="s">
        <v>477</v>
      </c>
    </row>
    <row r="40" ht="15" hidden="1" outlineLevel="1">
      <c r="A40" s="58" t="s">
        <v>478</v>
      </c>
    </row>
    <row r="41" ht="15" hidden="1" outlineLevel="1">
      <c r="A41" s="58" t="s">
        <v>479</v>
      </c>
    </row>
    <row r="42" ht="15" hidden="1" outlineLevel="1">
      <c r="A42" s="58" t="s">
        <v>480</v>
      </c>
    </row>
    <row r="43" spans="1:7" ht="15" customHeight="1" collapsed="1">
      <c r="A43" s="63"/>
      <c r="B43" s="64" t="s">
        <v>481</v>
      </c>
      <c r="C43" s="63" t="s">
        <v>471</v>
      </c>
      <c r="D43" s="63" t="s">
        <v>472</v>
      </c>
      <c r="E43" s="62"/>
      <c r="F43" s="61" t="s">
        <v>438</v>
      </c>
      <c r="G43" s="61"/>
    </row>
    <row r="44" spans="1:7" ht="15">
      <c r="A44" s="58" t="s">
        <v>482</v>
      </c>
      <c r="B44" s="134" t="s">
        <v>483</v>
      </c>
      <c r="C44" s="134" t="s">
        <v>126</v>
      </c>
      <c r="D44" s="134" t="s">
        <v>55</v>
      </c>
      <c r="F44" s="136">
        <f aca="true" t="shared" si="1" ref="F44:F87">D44+C44</f>
        <v>1</v>
      </c>
      <c r="G44" s="58"/>
    </row>
    <row r="45" spans="1:7" ht="15">
      <c r="A45" s="58" t="s">
        <v>484</v>
      </c>
      <c r="B45" s="58" t="s">
        <v>485</v>
      </c>
      <c r="C45" s="58">
        <v>0</v>
      </c>
      <c r="D45" s="58">
        <v>0</v>
      </c>
      <c r="F45" s="58">
        <f t="shared" si="1"/>
        <v>0</v>
      </c>
      <c r="G45" s="58"/>
    </row>
    <row r="46" spans="1:7" ht="15">
      <c r="A46" s="58" t="s">
        <v>486</v>
      </c>
      <c r="B46" s="58" t="s">
        <v>8</v>
      </c>
      <c r="C46" s="58" t="s">
        <v>126</v>
      </c>
      <c r="D46" s="58" t="s">
        <v>55</v>
      </c>
      <c r="F46" s="135">
        <f t="shared" si="1"/>
        <v>1</v>
      </c>
      <c r="G46" s="58"/>
    </row>
    <row r="47" spans="1:7" ht="15">
      <c r="A47" s="58" t="s">
        <v>487</v>
      </c>
      <c r="B47" s="58" t="s">
        <v>488</v>
      </c>
      <c r="C47" s="58">
        <v>0</v>
      </c>
      <c r="D47" s="58">
        <v>0</v>
      </c>
      <c r="F47" s="58">
        <f t="shared" si="1"/>
        <v>0</v>
      </c>
      <c r="G47" s="58"/>
    </row>
    <row r="48" spans="1:7" ht="15">
      <c r="A48" s="58" t="s">
        <v>489</v>
      </c>
      <c r="B48" s="58" t="s">
        <v>490</v>
      </c>
      <c r="C48" s="58">
        <v>0</v>
      </c>
      <c r="D48" s="58">
        <v>0</v>
      </c>
      <c r="F48" s="58">
        <f t="shared" si="1"/>
        <v>0</v>
      </c>
      <c r="G48" s="58"/>
    </row>
    <row r="49" spans="1:7" ht="15">
      <c r="A49" s="58" t="s">
        <v>491</v>
      </c>
      <c r="B49" s="58" t="s">
        <v>492</v>
      </c>
      <c r="C49" s="58">
        <v>0</v>
      </c>
      <c r="D49" s="58">
        <v>0</v>
      </c>
      <c r="F49" s="58">
        <f t="shared" si="1"/>
        <v>0</v>
      </c>
      <c r="G49" s="58"/>
    </row>
    <row r="50" spans="1:7" ht="15">
      <c r="A50" s="58" t="s">
        <v>493</v>
      </c>
      <c r="B50" s="58" t="s">
        <v>494</v>
      </c>
      <c r="C50" s="58">
        <v>0</v>
      </c>
      <c r="D50" s="58">
        <v>0</v>
      </c>
      <c r="F50" s="58">
        <f t="shared" si="1"/>
        <v>0</v>
      </c>
      <c r="G50" s="58"/>
    </row>
    <row r="51" spans="1:7" ht="15">
      <c r="A51" s="58" t="s">
        <v>495</v>
      </c>
      <c r="B51" s="58" t="s">
        <v>496</v>
      </c>
      <c r="C51" s="58">
        <v>0</v>
      </c>
      <c r="D51" s="58">
        <v>0</v>
      </c>
      <c r="F51" s="58">
        <f t="shared" si="1"/>
        <v>0</v>
      </c>
      <c r="G51" s="58"/>
    </row>
    <row r="52" spans="1:7" ht="15">
      <c r="A52" s="58" t="s">
        <v>497</v>
      </c>
      <c r="B52" s="58" t="s">
        <v>498</v>
      </c>
      <c r="C52" s="58">
        <v>0</v>
      </c>
      <c r="D52" s="58">
        <v>0</v>
      </c>
      <c r="F52" s="58">
        <f t="shared" si="1"/>
        <v>0</v>
      </c>
      <c r="G52" s="58"/>
    </row>
    <row r="53" spans="1:7" ht="15">
      <c r="A53" s="58" t="s">
        <v>499</v>
      </c>
      <c r="B53" s="58" t="s">
        <v>500</v>
      </c>
      <c r="C53" s="58">
        <v>0</v>
      </c>
      <c r="D53" s="58">
        <v>0</v>
      </c>
      <c r="F53" s="58">
        <f t="shared" si="1"/>
        <v>0</v>
      </c>
      <c r="G53" s="58"/>
    </row>
    <row r="54" spans="1:7" ht="15">
      <c r="A54" s="58" t="s">
        <v>501</v>
      </c>
      <c r="B54" s="58" t="s">
        <v>502</v>
      </c>
      <c r="C54" s="58">
        <v>0</v>
      </c>
      <c r="D54" s="58">
        <v>0</v>
      </c>
      <c r="F54" s="58">
        <f t="shared" si="1"/>
        <v>0</v>
      </c>
      <c r="G54" s="58"/>
    </row>
    <row r="55" spans="1:7" ht="15">
      <c r="A55" s="58" t="s">
        <v>503</v>
      </c>
      <c r="B55" s="58" t="s">
        <v>504</v>
      </c>
      <c r="C55" s="58">
        <v>0</v>
      </c>
      <c r="D55" s="58">
        <v>0</v>
      </c>
      <c r="F55" s="58">
        <f t="shared" si="1"/>
        <v>0</v>
      </c>
      <c r="G55" s="58"/>
    </row>
    <row r="56" spans="1:7" ht="15">
      <c r="A56" s="58" t="s">
        <v>505</v>
      </c>
      <c r="B56" s="58" t="s">
        <v>506</v>
      </c>
      <c r="C56" s="58">
        <v>0</v>
      </c>
      <c r="D56" s="58">
        <v>0</v>
      </c>
      <c r="F56" s="58">
        <f t="shared" si="1"/>
        <v>0</v>
      </c>
      <c r="G56" s="58"/>
    </row>
    <row r="57" spans="1:7" ht="15">
      <c r="A57" s="58" t="s">
        <v>507</v>
      </c>
      <c r="B57" s="58" t="s">
        <v>508</v>
      </c>
      <c r="C57" s="58">
        <v>0</v>
      </c>
      <c r="D57" s="58">
        <v>0</v>
      </c>
      <c r="F57" s="58">
        <f t="shared" si="1"/>
        <v>0</v>
      </c>
      <c r="G57" s="58"/>
    </row>
    <row r="58" spans="1:7" ht="15">
      <c r="A58" s="58" t="s">
        <v>509</v>
      </c>
      <c r="B58" s="58" t="s">
        <v>510</v>
      </c>
      <c r="C58" s="58">
        <v>0</v>
      </c>
      <c r="D58" s="58">
        <v>0</v>
      </c>
      <c r="F58" s="58">
        <f t="shared" si="1"/>
        <v>0</v>
      </c>
      <c r="G58" s="58"/>
    </row>
    <row r="59" spans="1:7" ht="15">
      <c r="A59" s="58" t="s">
        <v>511</v>
      </c>
      <c r="B59" s="58" t="s">
        <v>512</v>
      </c>
      <c r="C59" s="58">
        <v>0</v>
      </c>
      <c r="D59" s="58">
        <v>0</v>
      </c>
      <c r="F59" s="58">
        <f t="shared" si="1"/>
        <v>0</v>
      </c>
      <c r="G59" s="58"/>
    </row>
    <row r="60" spans="1:7" ht="15">
      <c r="A60" s="58" t="s">
        <v>513</v>
      </c>
      <c r="B60" s="58" t="s">
        <v>514</v>
      </c>
      <c r="C60" s="58">
        <v>0</v>
      </c>
      <c r="D60" s="58">
        <v>0</v>
      </c>
      <c r="F60" s="58">
        <f t="shared" si="1"/>
        <v>0</v>
      </c>
      <c r="G60" s="58"/>
    </row>
    <row r="61" spans="1:7" ht="15">
      <c r="A61" s="58" t="s">
        <v>515</v>
      </c>
      <c r="B61" s="58" t="s">
        <v>516</v>
      </c>
      <c r="C61" s="58">
        <v>0</v>
      </c>
      <c r="D61" s="58">
        <v>0</v>
      </c>
      <c r="F61" s="58">
        <f t="shared" si="1"/>
        <v>0</v>
      </c>
      <c r="G61" s="58"/>
    </row>
    <row r="62" spans="1:7" ht="15">
      <c r="A62" s="58" t="s">
        <v>517</v>
      </c>
      <c r="B62" s="58" t="s">
        <v>518</v>
      </c>
      <c r="C62" s="58">
        <v>0</v>
      </c>
      <c r="D62" s="58">
        <v>0</v>
      </c>
      <c r="F62" s="58">
        <f t="shared" si="1"/>
        <v>0</v>
      </c>
      <c r="G62" s="58"/>
    </row>
    <row r="63" spans="1:7" ht="15">
      <c r="A63" s="58" t="s">
        <v>519</v>
      </c>
      <c r="B63" s="58" t="s">
        <v>520</v>
      </c>
      <c r="C63" s="58">
        <v>0</v>
      </c>
      <c r="D63" s="58">
        <v>0</v>
      </c>
      <c r="F63" s="58">
        <f t="shared" si="1"/>
        <v>0</v>
      </c>
      <c r="G63" s="58"/>
    </row>
    <row r="64" spans="1:7" ht="15">
      <c r="A64" s="58" t="s">
        <v>521</v>
      </c>
      <c r="B64" s="58" t="s">
        <v>522</v>
      </c>
      <c r="C64" s="58">
        <v>0</v>
      </c>
      <c r="D64" s="58">
        <v>0</v>
      </c>
      <c r="F64" s="58">
        <f t="shared" si="1"/>
        <v>0</v>
      </c>
      <c r="G64" s="58"/>
    </row>
    <row r="65" spans="1:7" ht="15">
      <c r="A65" s="58" t="s">
        <v>523</v>
      </c>
      <c r="B65" s="58" t="s">
        <v>524</v>
      </c>
      <c r="C65" s="58">
        <v>0</v>
      </c>
      <c r="D65" s="58">
        <v>0</v>
      </c>
      <c r="F65" s="58">
        <f t="shared" si="1"/>
        <v>0</v>
      </c>
      <c r="G65" s="58"/>
    </row>
    <row r="66" spans="1:7" ht="15">
      <c r="A66" s="58" t="s">
        <v>525</v>
      </c>
      <c r="B66" s="58" t="s">
        <v>526</v>
      </c>
      <c r="C66" s="58">
        <v>0</v>
      </c>
      <c r="D66" s="58">
        <v>0</v>
      </c>
      <c r="F66" s="58">
        <f t="shared" si="1"/>
        <v>0</v>
      </c>
      <c r="G66" s="58"/>
    </row>
    <row r="67" spans="1:7" ht="15">
      <c r="A67" s="58" t="s">
        <v>527</v>
      </c>
      <c r="B67" s="58" t="s">
        <v>528</v>
      </c>
      <c r="C67" s="58">
        <v>0</v>
      </c>
      <c r="D67" s="58">
        <v>0</v>
      </c>
      <c r="F67" s="58">
        <f t="shared" si="1"/>
        <v>0</v>
      </c>
      <c r="G67" s="58"/>
    </row>
    <row r="68" spans="1:7" ht="15">
      <c r="A68" s="58" t="s">
        <v>529</v>
      </c>
      <c r="B68" s="58" t="s">
        <v>530</v>
      </c>
      <c r="C68" s="58">
        <v>0</v>
      </c>
      <c r="D68" s="58">
        <v>0</v>
      </c>
      <c r="F68" s="58">
        <f t="shared" si="1"/>
        <v>0</v>
      </c>
      <c r="G68" s="58"/>
    </row>
    <row r="69" spans="1:7" ht="15">
      <c r="A69" s="58" t="s">
        <v>531</v>
      </c>
      <c r="B69" s="58" t="s">
        <v>532</v>
      </c>
      <c r="C69" s="58">
        <v>0</v>
      </c>
      <c r="D69" s="58">
        <v>0</v>
      </c>
      <c r="F69" s="58">
        <f t="shared" si="1"/>
        <v>0</v>
      </c>
      <c r="G69" s="58"/>
    </row>
    <row r="70" spans="1:7" ht="15">
      <c r="A70" s="58" t="s">
        <v>533</v>
      </c>
      <c r="B70" s="58" t="s">
        <v>534</v>
      </c>
      <c r="C70" s="58">
        <v>0</v>
      </c>
      <c r="D70" s="58">
        <v>0</v>
      </c>
      <c r="F70" s="58">
        <f t="shared" si="1"/>
        <v>0</v>
      </c>
      <c r="G70" s="58"/>
    </row>
    <row r="71" spans="1:7" ht="15">
      <c r="A71" s="58" t="s">
        <v>535</v>
      </c>
      <c r="B71" s="58" t="s">
        <v>536</v>
      </c>
      <c r="C71" s="58">
        <v>0</v>
      </c>
      <c r="D71" s="58">
        <v>0</v>
      </c>
      <c r="F71" s="58">
        <f t="shared" si="1"/>
        <v>0</v>
      </c>
      <c r="G71" s="58"/>
    </row>
    <row r="72" spans="1:7" ht="15">
      <c r="A72" s="58" t="s">
        <v>537</v>
      </c>
      <c r="B72" s="58" t="s">
        <v>538</v>
      </c>
      <c r="C72" s="58">
        <v>0</v>
      </c>
      <c r="D72" s="58">
        <v>0</v>
      </c>
      <c r="F72" s="58">
        <f t="shared" si="1"/>
        <v>0</v>
      </c>
      <c r="G72" s="58"/>
    </row>
    <row r="73" spans="1:7" ht="15">
      <c r="A73" s="58" t="s">
        <v>539</v>
      </c>
      <c r="B73" s="134" t="s">
        <v>237</v>
      </c>
      <c r="C73" s="58" t="s">
        <v>55</v>
      </c>
      <c r="D73" s="58" t="s">
        <v>55</v>
      </c>
      <c r="F73" s="58">
        <f t="shared" si="1"/>
        <v>0</v>
      </c>
      <c r="G73" s="58"/>
    </row>
    <row r="74" spans="1:7" ht="15">
      <c r="A74" s="58" t="s">
        <v>540</v>
      </c>
      <c r="B74" s="58" t="s">
        <v>541</v>
      </c>
      <c r="C74" s="58">
        <v>0</v>
      </c>
      <c r="D74" s="58">
        <v>0</v>
      </c>
      <c r="F74" s="58">
        <f t="shared" si="1"/>
        <v>0</v>
      </c>
      <c r="G74" s="58"/>
    </row>
    <row r="75" spans="1:7" ht="15">
      <c r="A75" s="58" t="s">
        <v>542</v>
      </c>
      <c r="B75" s="58" t="s">
        <v>543</v>
      </c>
      <c r="C75" s="58">
        <v>0</v>
      </c>
      <c r="D75" s="58">
        <v>0</v>
      </c>
      <c r="F75" s="58">
        <f t="shared" si="1"/>
        <v>0</v>
      </c>
      <c r="G75" s="58"/>
    </row>
    <row r="76" spans="1:7" ht="15">
      <c r="A76" s="58" t="s">
        <v>544</v>
      </c>
      <c r="B76" s="58" t="s">
        <v>545</v>
      </c>
      <c r="C76" s="58">
        <v>0</v>
      </c>
      <c r="D76" s="58">
        <v>0</v>
      </c>
      <c r="F76" s="58">
        <f t="shared" si="1"/>
        <v>0</v>
      </c>
      <c r="G76" s="58"/>
    </row>
    <row r="77" spans="1:7" ht="15">
      <c r="A77" s="58" t="s">
        <v>546</v>
      </c>
      <c r="B77" s="134" t="s">
        <v>61</v>
      </c>
      <c r="C77" s="58" t="s">
        <v>55</v>
      </c>
      <c r="D77" s="58" t="s">
        <v>55</v>
      </c>
      <c r="F77" s="58">
        <f t="shared" si="1"/>
        <v>0</v>
      </c>
      <c r="G77" s="58"/>
    </row>
    <row r="78" spans="1:7" ht="15">
      <c r="A78" s="58" t="s">
        <v>547</v>
      </c>
      <c r="B78" s="79" t="s">
        <v>239</v>
      </c>
      <c r="C78" s="58">
        <v>0</v>
      </c>
      <c r="D78" s="58">
        <v>0</v>
      </c>
      <c r="F78" s="58">
        <f t="shared" si="1"/>
        <v>0</v>
      </c>
      <c r="G78" s="58"/>
    </row>
    <row r="79" spans="1:7" ht="15">
      <c r="A79" s="58" t="s">
        <v>548</v>
      </c>
      <c r="B79" s="79" t="s">
        <v>241</v>
      </c>
      <c r="C79" s="58">
        <v>0</v>
      </c>
      <c r="D79" s="58">
        <v>0</v>
      </c>
      <c r="F79" s="58">
        <f t="shared" si="1"/>
        <v>0</v>
      </c>
      <c r="G79" s="58"/>
    </row>
    <row r="80" spans="1:7" ht="15">
      <c r="A80" s="58" t="s">
        <v>549</v>
      </c>
      <c r="B80" s="79" t="s">
        <v>243</v>
      </c>
      <c r="C80" s="58">
        <v>0</v>
      </c>
      <c r="D80" s="58">
        <v>0</v>
      </c>
      <c r="F80" s="58">
        <f t="shared" si="1"/>
        <v>0</v>
      </c>
      <c r="G80" s="58"/>
    </row>
    <row r="81" spans="1:7" ht="15">
      <c r="A81" s="58" t="s">
        <v>550</v>
      </c>
      <c r="B81" s="79" t="s">
        <v>245</v>
      </c>
      <c r="C81" s="58">
        <v>0</v>
      </c>
      <c r="D81" s="58">
        <v>0</v>
      </c>
      <c r="F81" s="58">
        <f t="shared" si="1"/>
        <v>0</v>
      </c>
      <c r="G81" s="58"/>
    </row>
    <row r="82" spans="1:7" ht="15">
      <c r="A82" s="58" t="s">
        <v>551</v>
      </c>
      <c r="B82" s="79" t="s">
        <v>247</v>
      </c>
      <c r="C82" s="58">
        <v>0</v>
      </c>
      <c r="D82" s="58">
        <v>0</v>
      </c>
      <c r="F82" s="58">
        <f t="shared" si="1"/>
        <v>0</v>
      </c>
      <c r="G82" s="58"/>
    </row>
    <row r="83" spans="1:7" ht="15">
      <c r="A83" s="58" t="s">
        <v>552</v>
      </c>
      <c r="B83" s="79" t="s">
        <v>249</v>
      </c>
      <c r="C83" s="58">
        <v>0</v>
      </c>
      <c r="D83" s="58">
        <v>0</v>
      </c>
      <c r="F83" s="58">
        <f t="shared" si="1"/>
        <v>0</v>
      </c>
      <c r="G83" s="58"/>
    </row>
    <row r="84" spans="1:7" ht="15">
      <c r="A84" s="58" t="s">
        <v>553</v>
      </c>
      <c r="B84" s="79" t="s">
        <v>251</v>
      </c>
      <c r="C84" s="58">
        <v>0</v>
      </c>
      <c r="D84" s="58">
        <v>0</v>
      </c>
      <c r="F84" s="58">
        <f t="shared" si="1"/>
        <v>0</v>
      </c>
      <c r="G84" s="58"/>
    </row>
    <row r="85" spans="1:7" ht="15">
      <c r="A85" s="58" t="s">
        <v>554</v>
      </c>
      <c r="B85" s="79" t="s">
        <v>253</v>
      </c>
      <c r="C85" s="58">
        <v>0</v>
      </c>
      <c r="D85" s="58">
        <v>0</v>
      </c>
      <c r="F85" s="58">
        <f t="shared" si="1"/>
        <v>0</v>
      </c>
      <c r="G85" s="58"/>
    </row>
    <row r="86" spans="1:7" ht="15">
      <c r="A86" s="58" t="s">
        <v>555</v>
      </c>
      <c r="B86" s="79" t="s">
        <v>255</v>
      </c>
      <c r="C86" s="58">
        <v>0</v>
      </c>
      <c r="D86" s="58">
        <v>0</v>
      </c>
      <c r="F86" s="58">
        <f t="shared" si="1"/>
        <v>0</v>
      </c>
      <c r="G86" s="58"/>
    </row>
    <row r="87" spans="1:7" ht="15">
      <c r="A87" s="58" t="s">
        <v>556</v>
      </c>
      <c r="B87" s="79" t="s">
        <v>61</v>
      </c>
      <c r="C87" s="58">
        <v>0</v>
      </c>
      <c r="D87" s="58">
        <v>0</v>
      </c>
      <c r="F87" s="58">
        <f t="shared" si="1"/>
        <v>0</v>
      </c>
      <c r="G87" s="58"/>
    </row>
    <row r="88" spans="1:7" ht="15" hidden="1" outlineLevel="1">
      <c r="A88" s="58" t="s">
        <v>557</v>
      </c>
      <c r="B88" s="59" t="s">
        <v>151</v>
      </c>
      <c r="G88" s="58"/>
    </row>
    <row r="89" spans="1:7" ht="15" hidden="1" outlineLevel="1">
      <c r="A89" s="58" t="s">
        <v>558</v>
      </c>
      <c r="B89" s="59" t="s">
        <v>151</v>
      </c>
      <c r="G89" s="58"/>
    </row>
    <row r="90" spans="1:7" ht="15" hidden="1" outlineLevel="1">
      <c r="A90" s="58" t="s">
        <v>559</v>
      </c>
      <c r="B90" s="59" t="s">
        <v>151</v>
      </c>
      <c r="G90" s="58"/>
    </row>
    <row r="91" spans="1:7" ht="15" hidden="1" outlineLevel="1">
      <c r="A91" s="58" t="s">
        <v>560</v>
      </c>
      <c r="B91" s="59" t="s">
        <v>151</v>
      </c>
      <c r="G91" s="58"/>
    </row>
    <row r="92" spans="1:7" ht="15" hidden="1" outlineLevel="1">
      <c r="A92" s="58" t="s">
        <v>561</v>
      </c>
      <c r="B92" s="59" t="s">
        <v>151</v>
      </c>
      <c r="G92" s="58"/>
    </row>
    <row r="93" spans="1:7" ht="15" hidden="1" outlineLevel="1">
      <c r="A93" s="58" t="s">
        <v>562</v>
      </c>
      <c r="B93" s="59" t="s">
        <v>151</v>
      </c>
      <c r="G93" s="58"/>
    </row>
    <row r="94" spans="1:7" ht="15" hidden="1" outlineLevel="1">
      <c r="A94" s="58" t="s">
        <v>563</v>
      </c>
      <c r="B94" s="59" t="s">
        <v>151</v>
      </c>
      <c r="G94" s="58"/>
    </row>
    <row r="95" spans="1:7" ht="15" hidden="1" outlineLevel="1">
      <c r="A95" s="58" t="s">
        <v>564</v>
      </c>
      <c r="B95" s="59" t="s">
        <v>151</v>
      </c>
      <c r="G95" s="58"/>
    </row>
    <row r="96" spans="1:7" ht="15" hidden="1" outlineLevel="1">
      <c r="A96" s="58" t="s">
        <v>565</v>
      </c>
      <c r="B96" s="59" t="s">
        <v>151</v>
      </c>
      <c r="G96" s="58"/>
    </row>
    <row r="97" spans="1:7" ht="15" hidden="1" outlineLevel="1">
      <c r="A97" s="58" t="s">
        <v>566</v>
      </c>
      <c r="B97" s="59" t="s">
        <v>151</v>
      </c>
      <c r="G97" s="58"/>
    </row>
    <row r="98" spans="1:7" ht="15" customHeight="1" collapsed="1">
      <c r="A98" s="63"/>
      <c r="B98" s="64" t="s">
        <v>567</v>
      </c>
      <c r="C98" s="63" t="s">
        <v>471</v>
      </c>
      <c r="D98" s="63" t="s">
        <v>472</v>
      </c>
      <c r="E98" s="62"/>
      <c r="F98" s="61" t="s">
        <v>438</v>
      </c>
      <c r="G98" s="61"/>
    </row>
    <row r="99" spans="1:7" ht="15">
      <c r="A99" s="58" t="s">
        <v>568</v>
      </c>
      <c r="B99" s="79" t="s">
        <v>569</v>
      </c>
      <c r="C99" s="133">
        <v>0.177135358974191</v>
      </c>
      <c r="D99" s="133">
        <v>0</v>
      </c>
      <c r="F99" s="125">
        <f aca="true" t="shared" si="2" ref="F99:F128">D99+C99</f>
        <v>0.177135358974191</v>
      </c>
      <c r="G99" s="58"/>
    </row>
    <row r="100" spans="1:7" ht="15">
      <c r="A100" s="58" t="s">
        <v>570</v>
      </c>
      <c r="B100" s="79" t="s">
        <v>571</v>
      </c>
      <c r="C100" s="133">
        <v>0.1433914624858319</v>
      </c>
      <c r="D100" s="133">
        <v>0</v>
      </c>
      <c r="F100" s="125">
        <f t="shared" si="2"/>
        <v>0.1433914624858319</v>
      </c>
      <c r="G100" s="58"/>
    </row>
    <row r="101" spans="1:7" ht="15">
      <c r="A101" s="58" t="s">
        <v>572</v>
      </c>
      <c r="B101" s="79" t="s">
        <v>573</v>
      </c>
      <c r="C101" s="133">
        <v>0.14972061676128617</v>
      </c>
      <c r="D101" s="133">
        <v>0</v>
      </c>
      <c r="F101" s="125">
        <f t="shared" si="2"/>
        <v>0.14972061676128617</v>
      </c>
      <c r="G101" s="58"/>
    </row>
    <row r="102" spans="1:7" ht="15">
      <c r="A102" s="58" t="s">
        <v>574</v>
      </c>
      <c r="B102" s="79" t="s">
        <v>575</v>
      </c>
      <c r="C102" s="133">
        <v>0.12597726785315605</v>
      </c>
      <c r="D102" s="133">
        <v>0</v>
      </c>
      <c r="F102" s="125">
        <f t="shared" si="2"/>
        <v>0.12597726785315605</v>
      </c>
      <c r="G102" s="58"/>
    </row>
    <row r="103" spans="1:7" ht="15">
      <c r="A103" s="58" t="s">
        <v>576</v>
      </c>
      <c r="B103" s="79" t="s">
        <v>577</v>
      </c>
      <c r="C103" s="133">
        <v>0.10313877065182565</v>
      </c>
      <c r="D103" s="133">
        <v>0</v>
      </c>
      <c r="F103" s="125">
        <f t="shared" si="2"/>
        <v>0.10313877065182565</v>
      </c>
      <c r="G103" s="58"/>
    </row>
    <row r="104" spans="1:7" ht="15">
      <c r="A104" s="58" t="s">
        <v>578</v>
      </c>
      <c r="B104" s="79" t="s">
        <v>579</v>
      </c>
      <c r="C104" s="133">
        <v>0.0629013892732591</v>
      </c>
      <c r="D104" s="133">
        <v>0</v>
      </c>
      <c r="F104" s="125">
        <f t="shared" si="2"/>
        <v>0.0629013892732591</v>
      </c>
      <c r="G104" s="58"/>
    </row>
    <row r="105" spans="1:7" ht="15">
      <c r="A105" s="58" t="s">
        <v>580</v>
      </c>
      <c r="B105" s="79" t="s">
        <v>581</v>
      </c>
      <c r="C105" s="133">
        <v>0.07473479702173898</v>
      </c>
      <c r="D105" s="133">
        <v>0</v>
      </c>
      <c r="F105" s="125">
        <f t="shared" si="2"/>
        <v>0.07473479702173898</v>
      </c>
      <c r="G105" s="58"/>
    </row>
    <row r="106" spans="1:7" ht="15">
      <c r="A106" s="58" t="s">
        <v>582</v>
      </c>
      <c r="B106" s="79" t="s">
        <v>583</v>
      </c>
      <c r="C106" s="133">
        <v>0.057191923836932834</v>
      </c>
      <c r="D106" s="133">
        <v>0</v>
      </c>
      <c r="F106" s="125">
        <f t="shared" si="2"/>
        <v>0.057191923836932834</v>
      </c>
      <c r="G106" s="58"/>
    </row>
    <row r="107" spans="1:7" ht="15">
      <c r="A107" s="58" t="s">
        <v>584</v>
      </c>
      <c r="B107" s="79" t="s">
        <v>585</v>
      </c>
      <c r="C107" s="133">
        <v>0.05267026623663032</v>
      </c>
      <c r="D107" s="133">
        <v>0</v>
      </c>
      <c r="F107" s="125">
        <f t="shared" si="2"/>
        <v>0.05267026623663032</v>
      </c>
      <c r="G107" s="58"/>
    </row>
    <row r="108" spans="1:7" ht="15">
      <c r="A108" s="58" t="s">
        <v>586</v>
      </c>
      <c r="B108" s="79" t="s">
        <v>587</v>
      </c>
      <c r="C108" s="133">
        <v>0.031128459341000458</v>
      </c>
      <c r="D108" s="133">
        <v>0</v>
      </c>
      <c r="F108" s="125">
        <f t="shared" si="2"/>
        <v>0.031128459341000458</v>
      </c>
      <c r="G108" s="58"/>
    </row>
    <row r="109" spans="1:7" ht="15">
      <c r="A109" s="58" t="s">
        <v>588</v>
      </c>
      <c r="B109" s="79" t="s">
        <v>520</v>
      </c>
      <c r="C109" s="133">
        <v>0.022009687564147565</v>
      </c>
      <c r="D109" s="133">
        <v>0</v>
      </c>
      <c r="F109" s="125">
        <f t="shared" si="2"/>
        <v>0.022009687564147565</v>
      </c>
      <c r="G109" s="58"/>
    </row>
    <row r="110" spans="1:7" ht="15">
      <c r="A110" s="58" t="s">
        <v>2012</v>
      </c>
      <c r="B110" s="79">
        <v>0</v>
      </c>
      <c r="C110" s="133">
        <v>0</v>
      </c>
      <c r="D110" s="133">
        <v>0</v>
      </c>
      <c r="F110" s="125">
        <f t="shared" si="2"/>
        <v>0</v>
      </c>
      <c r="G110" s="58"/>
    </row>
    <row r="111" spans="1:7" ht="15">
      <c r="A111" s="58" t="s">
        <v>589</v>
      </c>
      <c r="B111" s="79" t="s">
        <v>590</v>
      </c>
      <c r="C111" s="133">
        <v>0</v>
      </c>
      <c r="D111" s="133">
        <v>0</v>
      </c>
      <c r="F111" s="125">
        <f t="shared" si="2"/>
        <v>0</v>
      </c>
      <c r="G111" s="58"/>
    </row>
    <row r="112" spans="1:7" ht="15">
      <c r="A112" s="58" t="s">
        <v>591</v>
      </c>
      <c r="B112" s="79" t="s">
        <v>590</v>
      </c>
      <c r="C112" s="133">
        <v>0</v>
      </c>
      <c r="D112" s="133">
        <v>0</v>
      </c>
      <c r="F112" s="125">
        <f t="shared" si="2"/>
        <v>0</v>
      </c>
      <c r="G112" s="58"/>
    </row>
    <row r="113" spans="1:7" ht="15">
      <c r="A113" s="58" t="s">
        <v>592</v>
      </c>
      <c r="B113" s="79" t="s">
        <v>590</v>
      </c>
      <c r="C113" s="133">
        <v>0</v>
      </c>
      <c r="D113" s="133">
        <v>0</v>
      </c>
      <c r="F113" s="125">
        <f t="shared" si="2"/>
        <v>0</v>
      </c>
      <c r="G113" s="58"/>
    </row>
    <row r="114" spans="1:7" ht="15">
      <c r="A114" s="58" t="s">
        <v>593</v>
      </c>
      <c r="B114" s="79" t="s">
        <v>590</v>
      </c>
      <c r="C114" s="133">
        <v>0</v>
      </c>
      <c r="D114" s="133">
        <v>0</v>
      </c>
      <c r="F114" s="125">
        <f t="shared" si="2"/>
        <v>0</v>
      </c>
      <c r="G114" s="58"/>
    </row>
    <row r="115" spans="1:7" ht="15">
      <c r="A115" s="58" t="s">
        <v>594</v>
      </c>
      <c r="B115" s="79" t="s">
        <v>590</v>
      </c>
      <c r="C115" s="133">
        <v>0</v>
      </c>
      <c r="D115" s="133">
        <v>0</v>
      </c>
      <c r="F115" s="125">
        <f t="shared" si="2"/>
        <v>0</v>
      </c>
      <c r="G115" s="58"/>
    </row>
    <row r="116" spans="1:7" ht="15">
      <c r="A116" s="58" t="s">
        <v>595</v>
      </c>
      <c r="B116" s="79" t="s">
        <v>590</v>
      </c>
      <c r="C116" s="133">
        <v>0</v>
      </c>
      <c r="D116" s="133">
        <v>0</v>
      </c>
      <c r="F116" s="125">
        <f t="shared" si="2"/>
        <v>0</v>
      </c>
      <c r="G116" s="58"/>
    </row>
    <row r="117" spans="1:7" ht="15">
      <c r="A117" s="58" t="s">
        <v>596</v>
      </c>
      <c r="B117" s="79" t="s">
        <v>590</v>
      </c>
      <c r="C117" s="133">
        <v>0</v>
      </c>
      <c r="D117" s="133">
        <v>0</v>
      </c>
      <c r="F117" s="125">
        <f t="shared" si="2"/>
        <v>0</v>
      </c>
      <c r="G117" s="58"/>
    </row>
    <row r="118" spans="1:7" ht="15">
      <c r="A118" s="58" t="s">
        <v>597</v>
      </c>
      <c r="B118" s="79" t="s">
        <v>590</v>
      </c>
      <c r="C118" s="133">
        <v>0</v>
      </c>
      <c r="D118" s="133">
        <v>0</v>
      </c>
      <c r="F118" s="125">
        <f t="shared" si="2"/>
        <v>0</v>
      </c>
      <c r="G118" s="58"/>
    </row>
    <row r="119" spans="1:7" ht="15">
      <c r="A119" s="58" t="s">
        <v>598</v>
      </c>
      <c r="B119" s="79" t="s">
        <v>590</v>
      </c>
      <c r="C119" s="133">
        <v>0</v>
      </c>
      <c r="D119" s="133">
        <v>0</v>
      </c>
      <c r="F119" s="125">
        <f t="shared" si="2"/>
        <v>0</v>
      </c>
      <c r="G119" s="58"/>
    </row>
    <row r="120" spans="1:7" ht="15">
      <c r="A120" s="58" t="s">
        <v>599</v>
      </c>
      <c r="B120" s="79" t="s">
        <v>590</v>
      </c>
      <c r="C120" s="133">
        <v>0</v>
      </c>
      <c r="D120" s="133">
        <v>0</v>
      </c>
      <c r="F120" s="125">
        <f t="shared" si="2"/>
        <v>0</v>
      </c>
      <c r="G120" s="58"/>
    </row>
    <row r="121" spans="1:7" ht="15">
      <c r="A121" s="58" t="s">
        <v>600</v>
      </c>
      <c r="B121" s="79" t="s">
        <v>590</v>
      </c>
      <c r="C121" s="133">
        <v>0</v>
      </c>
      <c r="D121" s="133">
        <v>0</v>
      </c>
      <c r="F121" s="125">
        <f t="shared" si="2"/>
        <v>0</v>
      </c>
      <c r="G121" s="58"/>
    </row>
    <row r="122" spans="1:7" ht="15">
      <c r="A122" s="58" t="s">
        <v>601</v>
      </c>
      <c r="B122" s="79" t="s">
        <v>590</v>
      </c>
      <c r="C122" s="133">
        <v>0</v>
      </c>
      <c r="D122" s="133">
        <v>0</v>
      </c>
      <c r="F122" s="125">
        <f t="shared" si="2"/>
        <v>0</v>
      </c>
      <c r="G122" s="58"/>
    </row>
    <row r="123" spans="1:7" ht="15">
      <c r="A123" s="58" t="s">
        <v>602</v>
      </c>
      <c r="B123" s="79" t="s">
        <v>590</v>
      </c>
      <c r="C123" s="133">
        <v>0</v>
      </c>
      <c r="D123" s="133">
        <v>0</v>
      </c>
      <c r="F123" s="125">
        <f t="shared" si="2"/>
        <v>0</v>
      </c>
      <c r="G123" s="58"/>
    </row>
    <row r="124" spans="1:7" ht="15">
      <c r="A124" s="58" t="s">
        <v>603</v>
      </c>
      <c r="B124" s="79" t="s">
        <v>590</v>
      </c>
      <c r="C124" s="133">
        <v>0</v>
      </c>
      <c r="D124" s="133">
        <v>0</v>
      </c>
      <c r="F124" s="125">
        <f t="shared" si="2"/>
        <v>0</v>
      </c>
      <c r="G124" s="58"/>
    </row>
    <row r="125" spans="1:7" ht="15">
      <c r="A125" s="58" t="s">
        <v>604</v>
      </c>
      <c r="B125" s="79" t="s">
        <v>590</v>
      </c>
      <c r="C125" s="133">
        <v>0</v>
      </c>
      <c r="D125" s="133">
        <v>0</v>
      </c>
      <c r="F125" s="125">
        <f t="shared" si="2"/>
        <v>0</v>
      </c>
      <c r="G125" s="58"/>
    </row>
    <row r="126" spans="1:7" ht="15">
      <c r="A126" s="58" t="s">
        <v>605</v>
      </c>
      <c r="B126" s="79" t="s">
        <v>590</v>
      </c>
      <c r="C126" s="133">
        <v>0</v>
      </c>
      <c r="D126" s="133">
        <v>0</v>
      </c>
      <c r="F126" s="125">
        <f t="shared" si="2"/>
        <v>0</v>
      </c>
      <c r="G126" s="58"/>
    </row>
    <row r="127" spans="1:7" ht="15">
      <c r="A127" s="58" t="s">
        <v>606</v>
      </c>
      <c r="B127" s="79" t="s">
        <v>590</v>
      </c>
      <c r="C127" s="133">
        <v>0</v>
      </c>
      <c r="D127" s="133">
        <v>0</v>
      </c>
      <c r="F127" s="125">
        <f t="shared" si="2"/>
        <v>0</v>
      </c>
      <c r="G127" s="58"/>
    </row>
    <row r="128" spans="1:7" ht="15">
      <c r="A128" s="58" t="s">
        <v>607</v>
      </c>
      <c r="B128" s="79" t="s">
        <v>590</v>
      </c>
      <c r="C128" s="133">
        <v>0</v>
      </c>
      <c r="D128" s="133">
        <v>0</v>
      </c>
      <c r="F128" s="125">
        <f t="shared" si="2"/>
        <v>0</v>
      </c>
      <c r="G128" s="58"/>
    </row>
    <row r="129" spans="1:7" ht="15">
      <c r="A129" s="58" t="s">
        <v>608</v>
      </c>
      <c r="B129" s="79"/>
      <c r="C129" s="133"/>
      <c r="D129" s="133"/>
      <c r="F129" s="125"/>
      <c r="G129" s="58"/>
    </row>
    <row r="130" spans="1:7" ht="15" customHeight="1">
      <c r="A130" s="63"/>
      <c r="B130" s="64" t="s">
        <v>609</v>
      </c>
      <c r="C130" s="63" t="s">
        <v>471</v>
      </c>
      <c r="D130" s="63" t="s">
        <v>472</v>
      </c>
      <c r="E130" s="62"/>
      <c r="F130" s="61" t="s">
        <v>438</v>
      </c>
      <c r="G130" s="61"/>
    </row>
    <row r="131" spans="1:6" ht="15">
      <c r="A131" s="58" t="s">
        <v>610</v>
      </c>
      <c r="B131" s="58" t="s">
        <v>611</v>
      </c>
      <c r="C131" s="99">
        <v>0.939278680916447</v>
      </c>
      <c r="D131" s="99">
        <v>0</v>
      </c>
      <c r="E131" s="57"/>
      <c r="F131" s="125">
        <f>D131+C131</f>
        <v>0.939278680916447</v>
      </c>
    </row>
    <row r="132" spans="1:6" ht="15">
      <c r="A132" s="58" t="s">
        <v>612</v>
      </c>
      <c r="B132" s="58" t="s">
        <v>613</v>
      </c>
      <c r="C132" s="99">
        <v>0</v>
      </c>
      <c r="D132" s="99">
        <v>0</v>
      </c>
      <c r="E132" s="57"/>
      <c r="F132" s="125">
        <f>D132+C132</f>
        <v>0</v>
      </c>
    </row>
    <row r="133" spans="1:6" ht="15">
      <c r="A133" s="58" t="s">
        <v>614</v>
      </c>
      <c r="B133" s="58" t="s">
        <v>61</v>
      </c>
      <c r="C133" s="99">
        <v>0.0607213190835497</v>
      </c>
      <c r="D133" s="99">
        <v>0</v>
      </c>
      <c r="E133" s="57"/>
      <c r="F133" s="125">
        <f>D133+C133</f>
        <v>0.0607213190835497</v>
      </c>
    </row>
    <row r="134" spans="1:5" ht="15" hidden="1" outlineLevel="1">
      <c r="A134" s="58" t="s">
        <v>615</v>
      </c>
      <c r="E134" s="57"/>
    </row>
    <row r="135" spans="1:5" ht="15" hidden="1" outlineLevel="1">
      <c r="A135" s="58" t="s">
        <v>616</v>
      </c>
      <c r="E135" s="57"/>
    </row>
    <row r="136" spans="1:5" ht="15" hidden="1" outlineLevel="1">
      <c r="A136" s="58" t="s">
        <v>617</v>
      </c>
      <c r="E136" s="57"/>
    </row>
    <row r="137" spans="1:5" ht="15" hidden="1" outlineLevel="1">
      <c r="A137" s="58" t="s">
        <v>618</v>
      </c>
      <c r="E137" s="57"/>
    </row>
    <row r="138" spans="1:5" ht="15" hidden="1" outlineLevel="1">
      <c r="A138" s="58" t="s">
        <v>619</v>
      </c>
      <c r="E138" s="57"/>
    </row>
    <row r="139" spans="1:5" ht="15" hidden="1" outlineLevel="1">
      <c r="A139" s="58" t="s">
        <v>620</v>
      </c>
      <c r="E139" s="57"/>
    </row>
    <row r="140" spans="1:7" ht="15" customHeight="1" collapsed="1">
      <c r="A140" s="63"/>
      <c r="B140" s="64" t="s">
        <v>621</v>
      </c>
      <c r="C140" s="63" t="s">
        <v>471</v>
      </c>
      <c r="D140" s="63" t="s">
        <v>472</v>
      </c>
      <c r="E140" s="62"/>
      <c r="F140" s="61" t="s">
        <v>438</v>
      </c>
      <c r="G140" s="61"/>
    </row>
    <row r="141" spans="1:6" ht="15">
      <c r="A141" s="58" t="s">
        <v>622</v>
      </c>
      <c r="B141" s="58" t="s">
        <v>623</v>
      </c>
      <c r="C141" s="99">
        <v>0.01699550234725634</v>
      </c>
      <c r="D141" s="99">
        <v>0</v>
      </c>
      <c r="E141" s="57"/>
      <c r="F141" s="125">
        <f>D141+C141</f>
        <v>0.01699550234725634</v>
      </c>
    </row>
    <row r="142" spans="1:6" ht="15">
      <c r="A142" s="58" t="s">
        <v>624</v>
      </c>
      <c r="B142" s="58" t="s">
        <v>625</v>
      </c>
      <c r="C142" s="99">
        <v>0.9830044976527437</v>
      </c>
      <c r="D142" s="99">
        <v>0</v>
      </c>
      <c r="E142" s="57"/>
      <c r="F142" s="125">
        <f>D142+C142</f>
        <v>0.9830044976527437</v>
      </c>
    </row>
    <row r="143" spans="1:6" ht="15">
      <c r="A143" s="58" t="s">
        <v>626</v>
      </c>
      <c r="B143" s="58" t="s">
        <v>61</v>
      </c>
      <c r="C143" s="99">
        <v>0</v>
      </c>
      <c r="D143" s="99">
        <v>0</v>
      </c>
      <c r="E143" s="57"/>
      <c r="F143" s="125">
        <f>D143+C143</f>
        <v>0</v>
      </c>
    </row>
    <row r="144" spans="1:6" ht="15" hidden="1" outlineLevel="1">
      <c r="A144" s="58" t="s">
        <v>2011</v>
      </c>
      <c r="C144" s="58" t="s">
        <v>1840</v>
      </c>
      <c r="D144" s="58" t="s">
        <v>1840</v>
      </c>
      <c r="E144" s="57"/>
      <c r="F144" s="58" t="s">
        <v>1840</v>
      </c>
    </row>
    <row r="145" spans="1:5" ht="15" hidden="1" outlineLevel="1">
      <c r="A145" s="58" t="s">
        <v>2010</v>
      </c>
      <c r="E145" s="57"/>
    </row>
    <row r="146" spans="1:5" ht="15" hidden="1" outlineLevel="1">
      <c r="A146" s="58" t="s">
        <v>2009</v>
      </c>
      <c r="E146" s="57"/>
    </row>
    <row r="147" spans="1:5" ht="15" hidden="1" outlineLevel="1">
      <c r="A147" s="58" t="s">
        <v>2008</v>
      </c>
      <c r="E147" s="57"/>
    </row>
    <row r="148" spans="1:5" ht="15" hidden="1" outlineLevel="1">
      <c r="A148" s="58" t="s">
        <v>2007</v>
      </c>
      <c r="E148" s="57"/>
    </row>
    <row r="149" spans="1:5" ht="15" hidden="1" outlineLevel="1">
      <c r="A149" s="58" t="s">
        <v>2006</v>
      </c>
      <c r="E149" s="57"/>
    </row>
    <row r="150" spans="1:7" ht="15" customHeight="1" collapsed="1">
      <c r="A150" s="63"/>
      <c r="B150" s="64" t="s">
        <v>627</v>
      </c>
      <c r="C150" s="63" t="s">
        <v>471</v>
      </c>
      <c r="D150" s="63" t="s">
        <v>472</v>
      </c>
      <c r="E150" s="62"/>
      <c r="F150" s="61" t="s">
        <v>438</v>
      </c>
      <c r="G150" s="61"/>
    </row>
    <row r="151" spans="1:6" ht="15">
      <c r="A151" s="58" t="s">
        <v>628</v>
      </c>
      <c r="B151" s="85" t="s">
        <v>629</v>
      </c>
      <c r="C151" s="99">
        <v>0.05656189853130344</v>
      </c>
      <c r="D151" s="99">
        <v>0</v>
      </c>
      <c r="E151" s="57"/>
      <c r="F151" s="125">
        <f>D151+C151</f>
        <v>0.05656189853130344</v>
      </c>
    </row>
    <row r="152" spans="1:6" ht="15">
      <c r="A152" s="58" t="s">
        <v>630</v>
      </c>
      <c r="B152" s="85" t="s">
        <v>2005</v>
      </c>
      <c r="C152" s="99">
        <v>0.7136558743476081</v>
      </c>
      <c r="D152" s="99">
        <v>0</v>
      </c>
      <c r="F152" s="125">
        <f>D152+C152</f>
        <v>0.7136558743476081</v>
      </c>
    </row>
    <row r="153" spans="1:6" ht="15">
      <c r="A153" s="58" t="s">
        <v>631</v>
      </c>
      <c r="B153" s="85" t="s">
        <v>2004</v>
      </c>
      <c r="C153" s="99">
        <v>0.18958180420524504</v>
      </c>
      <c r="D153" s="99">
        <v>0</v>
      </c>
      <c r="F153" s="125">
        <f>D153+C153</f>
        <v>0.18958180420524504</v>
      </c>
    </row>
    <row r="154" spans="1:6" ht="15">
      <c r="A154" s="58" t="s">
        <v>632</v>
      </c>
      <c r="B154" s="85" t="s">
        <v>2003</v>
      </c>
      <c r="C154" s="99">
        <v>0.013616843674826145</v>
      </c>
      <c r="D154" s="99">
        <v>0</v>
      </c>
      <c r="F154" s="125">
        <f>D154+C154</f>
        <v>0.013616843674826145</v>
      </c>
    </row>
    <row r="155" spans="1:6" ht="15">
      <c r="A155" s="58" t="s">
        <v>633</v>
      </c>
      <c r="B155" s="85" t="s">
        <v>2002</v>
      </c>
      <c r="C155" s="99">
        <v>0.026583579241017136</v>
      </c>
      <c r="D155" s="99">
        <v>0</v>
      </c>
      <c r="E155" s="57"/>
      <c r="F155" s="125">
        <f>D155+C155</f>
        <v>0.026583579241017136</v>
      </c>
    </row>
    <row r="156" spans="1:2" ht="15" hidden="1" outlineLevel="1">
      <c r="A156" s="58" t="s">
        <v>634</v>
      </c>
      <c r="B156" s="85"/>
    </row>
    <row r="157" spans="1:2" ht="15" hidden="1" outlineLevel="1">
      <c r="A157" s="58" t="s">
        <v>635</v>
      </c>
      <c r="B157" s="85"/>
    </row>
    <row r="158" spans="1:2" ht="15" hidden="1" outlineLevel="1">
      <c r="A158" s="58" t="s">
        <v>636</v>
      </c>
      <c r="B158" s="85"/>
    </row>
    <row r="159" spans="1:2" ht="15" hidden="1" outlineLevel="1">
      <c r="A159" s="58" t="s">
        <v>637</v>
      </c>
      <c r="B159" s="85"/>
    </row>
    <row r="160" spans="1:7" ht="15" customHeight="1" collapsed="1">
      <c r="A160" s="63"/>
      <c r="B160" s="64" t="s">
        <v>638</v>
      </c>
      <c r="C160" s="63" t="s">
        <v>471</v>
      </c>
      <c r="D160" s="63" t="s">
        <v>472</v>
      </c>
      <c r="E160" s="62"/>
      <c r="F160" s="61" t="s">
        <v>438</v>
      </c>
      <c r="G160" s="61"/>
    </row>
    <row r="161" spans="1:6" ht="15">
      <c r="A161" s="58" t="s">
        <v>639</v>
      </c>
      <c r="B161" s="58" t="s">
        <v>2001</v>
      </c>
      <c r="C161" s="132">
        <v>0</v>
      </c>
      <c r="D161" s="132">
        <v>0</v>
      </c>
      <c r="E161" s="131"/>
      <c r="F161" s="130">
        <f>D161+C161</f>
        <v>0</v>
      </c>
    </row>
    <row r="162" spans="1:5" ht="15" hidden="1" outlineLevel="1">
      <c r="A162" s="58" t="s">
        <v>640</v>
      </c>
      <c r="E162" s="57"/>
    </row>
    <row r="163" spans="1:5" ht="15" hidden="1" outlineLevel="1">
      <c r="A163" s="58" t="s">
        <v>641</v>
      </c>
      <c r="E163" s="57"/>
    </row>
    <row r="164" spans="1:5" ht="15" hidden="1" outlineLevel="1">
      <c r="A164" s="58" t="s">
        <v>642</v>
      </c>
      <c r="E164" s="57"/>
    </row>
    <row r="165" spans="1:5" ht="15" hidden="1" outlineLevel="1">
      <c r="A165" s="58" t="s">
        <v>643</v>
      </c>
      <c r="E165" s="57"/>
    </row>
    <row r="166" spans="1:7" ht="18.75" collapsed="1">
      <c r="A166" s="127"/>
      <c r="B166" s="128" t="s">
        <v>435</v>
      </c>
      <c r="C166" s="127"/>
      <c r="D166" s="127"/>
      <c r="E166" s="127"/>
      <c r="F166" s="126"/>
      <c r="G166" s="126"/>
    </row>
    <row r="167" spans="1:7" ht="15" customHeight="1">
      <c r="A167" s="63"/>
      <c r="B167" s="64" t="s">
        <v>644</v>
      </c>
      <c r="C167" s="63" t="s">
        <v>645</v>
      </c>
      <c r="D167" s="63" t="s">
        <v>646</v>
      </c>
      <c r="E167" s="62"/>
      <c r="F167" s="63" t="s">
        <v>471</v>
      </c>
      <c r="G167" s="63" t="s">
        <v>647</v>
      </c>
    </row>
    <row r="168" spans="1:7" ht="15">
      <c r="A168" s="58" t="s">
        <v>648</v>
      </c>
      <c r="B168" s="79" t="s">
        <v>649</v>
      </c>
      <c r="C168" s="84" t="s">
        <v>645</v>
      </c>
      <c r="D168" s="90"/>
      <c r="E168" s="90"/>
      <c r="F168" s="96"/>
      <c r="G168" s="96"/>
    </row>
    <row r="169" spans="2:7" ht="15">
      <c r="B169" s="79"/>
      <c r="C169" s="84"/>
      <c r="D169" s="90"/>
      <c r="E169" s="90"/>
      <c r="F169" s="96"/>
      <c r="G169" s="96"/>
    </row>
    <row r="170" spans="1:7" ht="15">
      <c r="A170" s="90"/>
      <c r="B170" s="79" t="s">
        <v>650</v>
      </c>
      <c r="C170" s="90"/>
      <c r="D170" s="90"/>
      <c r="E170" s="90"/>
      <c r="F170" s="96"/>
      <c r="G170" s="96"/>
    </row>
    <row r="171" spans="1:7" ht="15">
      <c r="A171" s="58" t="s">
        <v>651</v>
      </c>
      <c r="B171" s="79" t="s">
        <v>652</v>
      </c>
      <c r="C171" s="129">
        <v>580.5927058600006</v>
      </c>
      <c r="D171" s="88">
        <v>11252</v>
      </c>
      <c r="E171" s="90"/>
      <c r="F171" s="81">
        <f aca="true" t="shared" si="3" ref="F171:F194">IF($C$195=0,"",IF(C171="[for completion]","",C171/$C$195))</f>
        <v>0.4314091825704866</v>
      </c>
      <c r="G171" s="81">
        <f aca="true" t="shared" si="4" ref="G171:G194">IF($D$195=0,"",IF(D171="[for completion]","",D171/$D$195))</f>
        <v>0.695039841867935</v>
      </c>
    </row>
    <row r="172" spans="1:7" ht="15">
      <c r="A172" s="58" t="s">
        <v>653</v>
      </c>
      <c r="B172" s="79" t="s">
        <v>654</v>
      </c>
      <c r="C172" s="129">
        <v>562.2409510399985</v>
      </c>
      <c r="D172" s="88">
        <v>4237</v>
      </c>
      <c r="E172" s="90"/>
      <c r="F172" s="81">
        <f t="shared" si="3"/>
        <v>0.41777291834304703</v>
      </c>
      <c r="G172" s="81">
        <f t="shared" si="4"/>
        <v>0.26172092161344124</v>
      </c>
    </row>
    <row r="173" spans="1:7" ht="15">
      <c r="A173" s="58" t="s">
        <v>655</v>
      </c>
      <c r="B173" s="79" t="s">
        <v>656</v>
      </c>
      <c r="C173" s="129">
        <v>121.80090636999994</v>
      </c>
      <c r="D173" s="88">
        <v>512</v>
      </c>
      <c r="E173" s="90"/>
      <c r="F173" s="81">
        <f t="shared" si="3"/>
        <v>0.09050411574770381</v>
      </c>
      <c r="G173" s="81">
        <f t="shared" si="4"/>
        <v>0.03162641299647909</v>
      </c>
    </row>
    <row r="174" spans="1:7" ht="15">
      <c r="A174" s="58" t="s">
        <v>657</v>
      </c>
      <c r="B174" s="79" t="s">
        <v>658</v>
      </c>
      <c r="C174" s="129">
        <v>40.326891260000004</v>
      </c>
      <c r="D174" s="88">
        <v>116</v>
      </c>
      <c r="E174" s="90"/>
      <c r="F174" s="81">
        <f t="shared" si="3"/>
        <v>0.029964880747710542</v>
      </c>
      <c r="G174" s="81">
        <f t="shared" si="4"/>
        <v>0.007165359194514794</v>
      </c>
    </row>
    <row r="175" spans="1:7" ht="15">
      <c r="A175" s="58" t="s">
        <v>659</v>
      </c>
      <c r="B175" s="79" t="s">
        <v>660</v>
      </c>
      <c r="C175" s="129">
        <v>40.84370984</v>
      </c>
      <c r="D175" s="88">
        <v>72</v>
      </c>
      <c r="E175" s="90"/>
      <c r="F175" s="81">
        <f t="shared" si="3"/>
        <v>0.030348902591052135</v>
      </c>
      <c r="G175" s="81">
        <f t="shared" si="4"/>
        <v>0.004447464327629872</v>
      </c>
    </row>
    <row r="176" spans="1:7" ht="15">
      <c r="A176" s="58" t="s">
        <v>661</v>
      </c>
      <c r="B176" s="79" t="s">
        <v>590</v>
      </c>
      <c r="C176" s="129">
        <v>0</v>
      </c>
      <c r="D176" s="79">
        <v>0</v>
      </c>
      <c r="E176" s="90"/>
      <c r="F176" s="81">
        <f t="shared" si="3"/>
        <v>0</v>
      </c>
      <c r="G176" s="81">
        <f t="shared" si="4"/>
        <v>0</v>
      </c>
    </row>
    <row r="177" spans="1:7" ht="15">
      <c r="A177" s="58" t="s">
        <v>662</v>
      </c>
      <c r="B177" s="79" t="s">
        <v>590</v>
      </c>
      <c r="C177" s="129">
        <v>0</v>
      </c>
      <c r="D177" s="79">
        <v>0</v>
      </c>
      <c r="E177" s="90"/>
      <c r="F177" s="81">
        <f t="shared" si="3"/>
        <v>0</v>
      </c>
      <c r="G177" s="81">
        <f t="shared" si="4"/>
        <v>0</v>
      </c>
    </row>
    <row r="178" spans="1:7" ht="15">
      <c r="A178" s="58" t="s">
        <v>663</v>
      </c>
      <c r="B178" s="79" t="s">
        <v>590</v>
      </c>
      <c r="C178" s="129">
        <v>0</v>
      </c>
      <c r="D178" s="79">
        <v>0</v>
      </c>
      <c r="E178" s="90"/>
      <c r="F178" s="81">
        <f t="shared" si="3"/>
        <v>0</v>
      </c>
      <c r="G178" s="81">
        <f t="shared" si="4"/>
        <v>0</v>
      </c>
    </row>
    <row r="179" spans="1:7" ht="15">
      <c r="A179" s="58" t="s">
        <v>664</v>
      </c>
      <c r="B179" s="79" t="s">
        <v>590</v>
      </c>
      <c r="C179" s="129">
        <v>0</v>
      </c>
      <c r="D179" s="79">
        <v>0</v>
      </c>
      <c r="E179" s="79"/>
      <c r="F179" s="81">
        <f t="shared" si="3"/>
        <v>0</v>
      </c>
      <c r="G179" s="81">
        <f t="shared" si="4"/>
        <v>0</v>
      </c>
    </row>
    <row r="180" spans="1:7" ht="15">
      <c r="A180" s="58" t="s">
        <v>665</v>
      </c>
      <c r="B180" s="79" t="s">
        <v>590</v>
      </c>
      <c r="C180" s="129">
        <v>0</v>
      </c>
      <c r="D180" s="79">
        <v>0</v>
      </c>
      <c r="E180" s="79"/>
      <c r="F180" s="81">
        <f t="shared" si="3"/>
        <v>0</v>
      </c>
      <c r="G180" s="81">
        <f t="shared" si="4"/>
        <v>0</v>
      </c>
    </row>
    <row r="181" spans="1:7" ht="15">
      <c r="A181" s="58" t="s">
        <v>666</v>
      </c>
      <c r="B181" s="79" t="s">
        <v>590</v>
      </c>
      <c r="C181" s="129">
        <v>0</v>
      </c>
      <c r="D181" s="79">
        <v>0</v>
      </c>
      <c r="E181" s="79"/>
      <c r="F181" s="81">
        <f t="shared" si="3"/>
        <v>0</v>
      </c>
      <c r="G181" s="81">
        <f t="shared" si="4"/>
        <v>0</v>
      </c>
    </row>
    <row r="182" spans="1:7" ht="15">
      <c r="A182" s="58" t="s">
        <v>667</v>
      </c>
      <c r="B182" s="79" t="s">
        <v>590</v>
      </c>
      <c r="C182" s="129">
        <v>0</v>
      </c>
      <c r="D182" s="79">
        <v>0</v>
      </c>
      <c r="E182" s="79"/>
      <c r="F182" s="81">
        <f t="shared" si="3"/>
        <v>0</v>
      </c>
      <c r="G182" s="81">
        <f t="shared" si="4"/>
        <v>0</v>
      </c>
    </row>
    <row r="183" spans="1:7" ht="15">
      <c r="A183" s="58" t="s">
        <v>668</v>
      </c>
      <c r="B183" s="79" t="s">
        <v>590</v>
      </c>
      <c r="C183" s="129">
        <v>0</v>
      </c>
      <c r="D183" s="79">
        <v>0</v>
      </c>
      <c r="E183" s="79"/>
      <c r="F183" s="81">
        <f t="shared" si="3"/>
        <v>0</v>
      </c>
      <c r="G183" s="81">
        <f t="shared" si="4"/>
        <v>0</v>
      </c>
    </row>
    <row r="184" spans="1:7" ht="15">
      <c r="A184" s="58" t="s">
        <v>669</v>
      </c>
      <c r="B184" s="79" t="s">
        <v>590</v>
      </c>
      <c r="C184" s="129">
        <v>0</v>
      </c>
      <c r="D184" s="79">
        <v>0</v>
      </c>
      <c r="E184" s="79"/>
      <c r="F184" s="81">
        <f t="shared" si="3"/>
        <v>0</v>
      </c>
      <c r="G184" s="81">
        <f t="shared" si="4"/>
        <v>0</v>
      </c>
    </row>
    <row r="185" spans="1:7" ht="15">
      <c r="A185" s="58" t="s">
        <v>670</v>
      </c>
      <c r="B185" s="79" t="s">
        <v>590</v>
      </c>
      <c r="C185" s="129">
        <v>0</v>
      </c>
      <c r="D185" s="79">
        <v>0</v>
      </c>
      <c r="F185" s="81">
        <f t="shared" si="3"/>
        <v>0</v>
      </c>
      <c r="G185" s="81">
        <f t="shared" si="4"/>
        <v>0</v>
      </c>
    </row>
    <row r="186" spans="1:7" ht="15">
      <c r="A186" s="58" t="s">
        <v>671</v>
      </c>
      <c r="B186" s="79" t="s">
        <v>590</v>
      </c>
      <c r="C186" s="129">
        <v>0</v>
      </c>
      <c r="D186" s="79">
        <v>0</v>
      </c>
      <c r="E186" s="75"/>
      <c r="F186" s="81">
        <f t="shared" si="3"/>
        <v>0</v>
      </c>
      <c r="G186" s="81">
        <f t="shared" si="4"/>
        <v>0</v>
      </c>
    </row>
    <row r="187" spans="1:7" ht="15">
      <c r="A187" s="58" t="s">
        <v>672</v>
      </c>
      <c r="B187" s="79" t="s">
        <v>590</v>
      </c>
      <c r="C187" s="129">
        <v>0</v>
      </c>
      <c r="D187" s="79">
        <v>0</v>
      </c>
      <c r="E187" s="75"/>
      <c r="F187" s="81">
        <f t="shared" si="3"/>
        <v>0</v>
      </c>
      <c r="G187" s="81">
        <f t="shared" si="4"/>
        <v>0</v>
      </c>
    </row>
    <row r="188" spans="1:7" ht="15">
      <c r="A188" s="58" t="s">
        <v>673</v>
      </c>
      <c r="B188" s="79" t="s">
        <v>590</v>
      </c>
      <c r="C188" s="129">
        <v>0</v>
      </c>
      <c r="D188" s="79">
        <v>0</v>
      </c>
      <c r="E188" s="75"/>
      <c r="F188" s="81">
        <f t="shared" si="3"/>
        <v>0</v>
      </c>
      <c r="G188" s="81">
        <f t="shared" si="4"/>
        <v>0</v>
      </c>
    </row>
    <row r="189" spans="1:7" ht="15">
      <c r="A189" s="58" t="s">
        <v>674</v>
      </c>
      <c r="B189" s="79" t="s">
        <v>590</v>
      </c>
      <c r="C189" s="129">
        <v>0</v>
      </c>
      <c r="D189" s="79">
        <v>0</v>
      </c>
      <c r="E189" s="75"/>
      <c r="F189" s="81">
        <f t="shared" si="3"/>
        <v>0</v>
      </c>
      <c r="G189" s="81">
        <f t="shared" si="4"/>
        <v>0</v>
      </c>
    </row>
    <row r="190" spans="1:7" ht="15">
      <c r="A190" s="58" t="s">
        <v>675</v>
      </c>
      <c r="B190" s="79" t="s">
        <v>590</v>
      </c>
      <c r="C190" s="129">
        <v>0</v>
      </c>
      <c r="D190" s="79">
        <v>0</v>
      </c>
      <c r="E190" s="75"/>
      <c r="F190" s="81">
        <f t="shared" si="3"/>
        <v>0</v>
      </c>
      <c r="G190" s="81">
        <f t="shared" si="4"/>
        <v>0</v>
      </c>
    </row>
    <row r="191" spans="1:7" ht="15">
      <c r="A191" s="58" t="s">
        <v>676</v>
      </c>
      <c r="B191" s="79" t="s">
        <v>590</v>
      </c>
      <c r="C191" s="129">
        <v>0</v>
      </c>
      <c r="D191" s="79">
        <v>0</v>
      </c>
      <c r="E191" s="75"/>
      <c r="F191" s="81">
        <f t="shared" si="3"/>
        <v>0</v>
      </c>
      <c r="G191" s="81">
        <f t="shared" si="4"/>
        <v>0</v>
      </c>
    </row>
    <row r="192" spans="1:7" ht="15">
      <c r="A192" s="58" t="s">
        <v>677</v>
      </c>
      <c r="B192" s="79" t="s">
        <v>590</v>
      </c>
      <c r="C192" s="129">
        <v>0</v>
      </c>
      <c r="D192" s="79">
        <v>0</v>
      </c>
      <c r="E192" s="75"/>
      <c r="F192" s="81">
        <f t="shared" si="3"/>
        <v>0</v>
      </c>
      <c r="G192" s="81">
        <f t="shared" si="4"/>
        <v>0</v>
      </c>
    </row>
    <row r="193" spans="1:7" ht="15">
      <c r="A193" s="58" t="s">
        <v>678</v>
      </c>
      <c r="B193" s="79" t="s">
        <v>590</v>
      </c>
      <c r="C193" s="129">
        <v>0</v>
      </c>
      <c r="D193" s="79">
        <v>0</v>
      </c>
      <c r="E193" s="75"/>
      <c r="F193" s="81">
        <f t="shared" si="3"/>
        <v>0</v>
      </c>
      <c r="G193" s="81">
        <f t="shared" si="4"/>
        <v>0</v>
      </c>
    </row>
    <row r="194" spans="1:7" ht="15">
      <c r="A194" s="58" t="s">
        <v>679</v>
      </c>
      <c r="B194" s="79" t="s">
        <v>590</v>
      </c>
      <c r="C194" s="129">
        <v>0</v>
      </c>
      <c r="D194" s="79">
        <v>0</v>
      </c>
      <c r="E194" s="75"/>
      <c r="F194" s="81">
        <f t="shared" si="3"/>
        <v>0</v>
      </c>
      <c r="G194" s="81">
        <f t="shared" si="4"/>
        <v>0</v>
      </c>
    </row>
    <row r="195" spans="1:7" ht="15">
      <c r="A195" s="58" t="s">
        <v>680</v>
      </c>
      <c r="B195" s="87" t="s">
        <v>63</v>
      </c>
      <c r="C195" s="129">
        <f>SUM(C171:C193)</f>
        <v>1345.805164369999</v>
      </c>
      <c r="D195" s="79">
        <f>SUM(D171:D193)</f>
        <v>16189</v>
      </c>
      <c r="E195" s="75"/>
      <c r="F195" s="86">
        <f>SUM(F171:F193)</f>
        <v>1</v>
      </c>
      <c r="G195" s="86">
        <f>SUM(G171:G193)</f>
        <v>0.9999999999999999</v>
      </c>
    </row>
    <row r="196" spans="1:7" ht="15" customHeight="1">
      <c r="A196" s="63"/>
      <c r="B196" s="64" t="s">
        <v>681</v>
      </c>
      <c r="C196" s="63" t="s">
        <v>645</v>
      </c>
      <c r="D196" s="63" t="s">
        <v>646</v>
      </c>
      <c r="E196" s="62"/>
      <c r="F196" s="63" t="s">
        <v>471</v>
      </c>
      <c r="G196" s="63" t="s">
        <v>647</v>
      </c>
    </row>
    <row r="197" spans="1:7" ht="15">
      <c r="A197" s="58" t="s">
        <v>682</v>
      </c>
      <c r="B197" s="58" t="s">
        <v>683</v>
      </c>
      <c r="C197" s="125">
        <v>0.6584128319188786</v>
      </c>
      <c r="G197" s="58"/>
    </row>
    <row r="198" ht="15">
      <c r="G198" s="58"/>
    </row>
    <row r="199" spans="2:7" ht="15">
      <c r="B199" s="79" t="s">
        <v>684</v>
      </c>
      <c r="C199" s="84"/>
      <c r="D199" s="84"/>
      <c r="F199" s="81"/>
      <c r="G199" s="81"/>
    </row>
    <row r="200" spans="1:7" ht="15">
      <c r="A200" s="58" t="s">
        <v>685</v>
      </c>
      <c r="B200" s="58" t="s">
        <v>686</v>
      </c>
      <c r="C200" s="84">
        <v>222.8667633900004</v>
      </c>
      <c r="D200" s="84">
        <v>4176</v>
      </c>
      <c r="F200" s="81">
        <f aca="true" t="shared" si="5" ref="F200:F207">IF($C$208=0,"",IF(C200="[for completion]","",C200/$C$208))</f>
        <v>0.1656010612014028</v>
      </c>
      <c r="G200" s="81">
        <f aca="true" t="shared" si="6" ref="G200:G207">IF($D$208=0,"",IF(D200="[for completion]","",D200/$D$208))</f>
        <v>0.2579529310025326</v>
      </c>
    </row>
    <row r="201" spans="1:7" ht="15">
      <c r="A201" s="58" t="s">
        <v>687</v>
      </c>
      <c r="B201" s="58" t="s">
        <v>688</v>
      </c>
      <c r="C201" s="84">
        <v>136.73450952999968</v>
      </c>
      <c r="D201" s="84">
        <v>1860</v>
      </c>
      <c r="F201" s="81">
        <f t="shared" si="5"/>
        <v>0.10160052372366099</v>
      </c>
      <c r="G201" s="81">
        <f t="shared" si="6"/>
        <v>0.11489282846377169</v>
      </c>
    </row>
    <row r="202" spans="1:7" ht="15">
      <c r="A202" s="58" t="s">
        <v>689</v>
      </c>
      <c r="B202" s="58" t="s">
        <v>690</v>
      </c>
      <c r="C202" s="84">
        <v>167.69645866000045</v>
      </c>
      <c r="D202" s="84">
        <v>2044</v>
      </c>
      <c r="F202" s="81">
        <f t="shared" si="5"/>
        <v>0.12460678789154646</v>
      </c>
      <c r="G202" s="81">
        <f t="shared" si="6"/>
        <v>0.12625857063438137</v>
      </c>
    </row>
    <row r="203" spans="1:7" ht="15">
      <c r="A203" s="58" t="s">
        <v>691</v>
      </c>
      <c r="B203" s="58" t="s">
        <v>692</v>
      </c>
      <c r="C203" s="84">
        <v>176.32809051999976</v>
      </c>
      <c r="D203" s="84">
        <v>2003</v>
      </c>
      <c r="F203" s="81">
        <f t="shared" si="5"/>
        <v>0.13102051856261276</v>
      </c>
      <c r="G203" s="81">
        <f t="shared" si="6"/>
        <v>0.1237259867811477</v>
      </c>
    </row>
    <row r="204" spans="1:7" ht="15">
      <c r="A204" s="58" t="s">
        <v>693</v>
      </c>
      <c r="B204" s="58" t="s">
        <v>694</v>
      </c>
      <c r="C204" s="84">
        <v>193.03221312999995</v>
      </c>
      <c r="D204" s="84">
        <v>1958</v>
      </c>
      <c r="F204" s="81">
        <f t="shared" si="5"/>
        <v>0.14343251032207355</v>
      </c>
      <c r="G204" s="81">
        <f t="shared" si="6"/>
        <v>0.12094632157637902</v>
      </c>
    </row>
    <row r="205" spans="1:7" ht="15">
      <c r="A205" s="58" t="s">
        <v>695</v>
      </c>
      <c r="B205" s="58" t="s">
        <v>696</v>
      </c>
      <c r="C205" s="84">
        <v>185.6072660800002</v>
      </c>
      <c r="D205" s="84">
        <v>1815</v>
      </c>
      <c r="F205" s="81">
        <f t="shared" si="5"/>
        <v>0.13791540632620983</v>
      </c>
      <c r="G205" s="81">
        <f t="shared" si="6"/>
        <v>0.11211316325900303</v>
      </c>
    </row>
    <row r="206" spans="1:7" ht="15">
      <c r="A206" s="58" t="s">
        <v>697</v>
      </c>
      <c r="B206" s="58" t="s">
        <v>698</v>
      </c>
      <c r="C206" s="84">
        <v>231.66189189999977</v>
      </c>
      <c r="D206" s="84">
        <v>2038</v>
      </c>
      <c r="F206" s="81">
        <f t="shared" si="5"/>
        <v>0.1721362779941817</v>
      </c>
      <c r="G206" s="81">
        <f t="shared" si="6"/>
        <v>0.1258879486070789</v>
      </c>
    </row>
    <row r="207" spans="1:7" ht="15">
      <c r="A207" s="58" t="s">
        <v>699</v>
      </c>
      <c r="B207" s="58" t="s">
        <v>700</v>
      </c>
      <c r="C207" s="84">
        <v>31.87797116000001</v>
      </c>
      <c r="D207" s="84">
        <v>295</v>
      </c>
      <c r="F207" s="81">
        <f t="shared" si="5"/>
        <v>0.023686913978311828</v>
      </c>
      <c r="G207" s="81">
        <f t="shared" si="6"/>
        <v>0.018222249675705727</v>
      </c>
    </row>
    <row r="208" spans="1:7" ht="15">
      <c r="A208" s="58" t="s">
        <v>701</v>
      </c>
      <c r="B208" s="87" t="s">
        <v>63</v>
      </c>
      <c r="C208" s="94">
        <f>SUM(C200:C207)</f>
        <v>1345.8051643700003</v>
      </c>
      <c r="D208" s="84">
        <f>SUM(D200:D207)</f>
        <v>16189</v>
      </c>
      <c r="F208" s="75">
        <f>SUM(F200:F207)</f>
        <v>0.9999999999999998</v>
      </c>
      <c r="G208" s="75">
        <f>SUM(G200:G207)</f>
        <v>0.9999999999999999</v>
      </c>
    </row>
    <row r="209" spans="1:7" ht="15" hidden="1" outlineLevel="1">
      <c r="A209" s="58" t="s">
        <v>702</v>
      </c>
      <c r="B209" s="59" t="s">
        <v>703</v>
      </c>
      <c r="F209" s="81">
        <f aca="true" t="shared" si="7" ref="F209:F214">IF($C$208=0,"",IF(C209="[for completion]","",C209/$C$208))</f>
        <v>0</v>
      </c>
      <c r="G209" s="81">
        <f aca="true" t="shared" si="8" ref="G209:G214">IF($D$208=0,"",IF(D209="[for completion]","",D209/$D$208))</f>
        <v>0</v>
      </c>
    </row>
    <row r="210" spans="1:7" ht="15" hidden="1" outlineLevel="1">
      <c r="A210" s="58" t="s">
        <v>704</v>
      </c>
      <c r="B210" s="59" t="s">
        <v>705</v>
      </c>
      <c r="F210" s="81">
        <f t="shared" si="7"/>
        <v>0</v>
      </c>
      <c r="G210" s="81">
        <f t="shared" si="8"/>
        <v>0</v>
      </c>
    </row>
    <row r="211" spans="1:7" ht="15" hidden="1" outlineLevel="1">
      <c r="A211" s="58" t="s">
        <v>706</v>
      </c>
      <c r="B211" s="59" t="s">
        <v>707</v>
      </c>
      <c r="F211" s="81">
        <f t="shared" si="7"/>
        <v>0</v>
      </c>
      <c r="G211" s="81">
        <f t="shared" si="8"/>
        <v>0</v>
      </c>
    </row>
    <row r="212" spans="1:7" ht="15" hidden="1" outlineLevel="1">
      <c r="A212" s="58" t="s">
        <v>708</v>
      </c>
      <c r="B212" s="59" t="s">
        <v>709</v>
      </c>
      <c r="F212" s="81">
        <f t="shared" si="7"/>
        <v>0</v>
      </c>
      <c r="G212" s="81">
        <f t="shared" si="8"/>
        <v>0</v>
      </c>
    </row>
    <row r="213" spans="1:7" ht="15" hidden="1" outlineLevel="1">
      <c r="A213" s="58" t="s">
        <v>710</v>
      </c>
      <c r="B213" s="59" t="s">
        <v>711</v>
      </c>
      <c r="F213" s="81">
        <f t="shared" si="7"/>
        <v>0</v>
      </c>
      <c r="G213" s="81">
        <f t="shared" si="8"/>
        <v>0</v>
      </c>
    </row>
    <row r="214" spans="1:7" ht="15" hidden="1" outlineLevel="1">
      <c r="A214" s="58" t="s">
        <v>712</v>
      </c>
      <c r="B214" s="59" t="s">
        <v>713</v>
      </c>
      <c r="F214" s="81">
        <f t="shared" si="7"/>
        <v>0</v>
      </c>
      <c r="G214" s="81">
        <f t="shared" si="8"/>
        <v>0</v>
      </c>
    </row>
    <row r="215" spans="1:7" ht="15" hidden="1" outlineLevel="1">
      <c r="A215" s="58" t="s">
        <v>714</v>
      </c>
      <c r="B215" s="59"/>
      <c r="F215" s="81"/>
      <c r="G215" s="81"/>
    </row>
    <row r="216" spans="1:7" ht="15" hidden="1" outlineLevel="1">
      <c r="A216" s="58" t="s">
        <v>715</v>
      </c>
      <c r="B216" s="59"/>
      <c r="F216" s="81"/>
      <c r="G216" s="81"/>
    </row>
    <row r="217" spans="1:7" ht="15" hidden="1" outlineLevel="1">
      <c r="A217" s="58" t="s">
        <v>716</v>
      </c>
      <c r="B217" s="59"/>
      <c r="F217" s="81"/>
      <c r="G217" s="81"/>
    </row>
    <row r="218" spans="1:7" ht="15" customHeight="1" collapsed="1">
      <c r="A218" s="63"/>
      <c r="B218" s="64" t="s">
        <v>717</v>
      </c>
      <c r="C218" s="63" t="s">
        <v>645</v>
      </c>
      <c r="D218" s="63" t="s">
        <v>646</v>
      </c>
      <c r="E218" s="62"/>
      <c r="F218" s="63" t="s">
        <v>471</v>
      </c>
      <c r="G218" s="63" t="s">
        <v>647</v>
      </c>
    </row>
    <row r="219" spans="1:7" ht="15">
      <c r="A219" s="58" t="s">
        <v>2000</v>
      </c>
      <c r="B219" s="58" t="s">
        <v>683</v>
      </c>
      <c r="C219" s="125">
        <v>0.6209598259734892</v>
      </c>
      <c r="G219" s="58"/>
    </row>
    <row r="220" ht="15">
      <c r="G220" s="58"/>
    </row>
    <row r="221" spans="2:7" ht="15">
      <c r="B221" s="79" t="s">
        <v>684</v>
      </c>
      <c r="G221" s="58"/>
    </row>
    <row r="222" spans="1:7" ht="15">
      <c r="A222" s="58" t="s">
        <v>718</v>
      </c>
      <c r="B222" s="58" t="s">
        <v>686</v>
      </c>
      <c r="C222" s="84">
        <v>296.2964384600006</v>
      </c>
      <c r="D222" s="84">
        <v>5509</v>
      </c>
      <c r="F222" s="81">
        <f aca="true" t="shared" si="9" ref="F222:F229">IF($C$230=0,"",IF(C222="[Mark as ND1 if not relevant]","",C222/$C$230))</f>
        <v>0.22016295248703635</v>
      </c>
      <c r="G222" s="81">
        <f aca="true" t="shared" si="10" ref="G222:G229">IF($D$230=0,"",IF(D222="[Mark as ND1 if not relevant]","",D222/$D$230))</f>
        <v>0.340292791401569</v>
      </c>
    </row>
    <row r="223" spans="1:7" ht="15">
      <c r="A223" s="58" t="s">
        <v>719</v>
      </c>
      <c r="B223" s="58" t="s">
        <v>688</v>
      </c>
      <c r="C223" s="84">
        <v>142.28459816000014</v>
      </c>
      <c r="D223" s="84">
        <v>1796</v>
      </c>
      <c r="F223" s="81">
        <f t="shared" si="9"/>
        <v>0.10572451490525117</v>
      </c>
      <c r="G223" s="81">
        <f t="shared" si="10"/>
        <v>0.11093952683921181</v>
      </c>
    </row>
    <row r="224" spans="1:7" ht="15">
      <c r="A224" s="58" t="s">
        <v>720</v>
      </c>
      <c r="B224" s="58" t="s">
        <v>690</v>
      </c>
      <c r="C224" s="84">
        <v>159.72045992000045</v>
      </c>
      <c r="D224" s="84">
        <v>1868</v>
      </c>
      <c r="F224" s="81">
        <f t="shared" si="9"/>
        <v>0.11868022515337048</v>
      </c>
      <c r="G224" s="81">
        <f t="shared" si="10"/>
        <v>0.11538699116684169</v>
      </c>
    </row>
    <row r="225" spans="1:7" ht="15">
      <c r="A225" s="58" t="s">
        <v>721</v>
      </c>
      <c r="B225" s="58" t="s">
        <v>692</v>
      </c>
      <c r="C225" s="84">
        <v>164.41773711999986</v>
      </c>
      <c r="D225" s="84">
        <v>1721</v>
      </c>
      <c r="F225" s="81">
        <f t="shared" si="9"/>
        <v>0.12217053513609245</v>
      </c>
      <c r="G225" s="81">
        <f t="shared" si="10"/>
        <v>0.10630675149793069</v>
      </c>
    </row>
    <row r="226" spans="1:7" ht="15">
      <c r="A226" s="58" t="s">
        <v>722</v>
      </c>
      <c r="B226" s="58" t="s">
        <v>694</v>
      </c>
      <c r="C226" s="84">
        <v>174.74667952000007</v>
      </c>
      <c r="D226" s="84">
        <v>1695</v>
      </c>
      <c r="F226" s="81">
        <f t="shared" si="9"/>
        <v>0.12984545173877574</v>
      </c>
      <c r="G226" s="81">
        <f t="shared" si="10"/>
        <v>0.10470072271295323</v>
      </c>
    </row>
    <row r="227" spans="1:7" ht="15">
      <c r="A227" s="58" t="s">
        <v>723</v>
      </c>
      <c r="B227" s="58" t="s">
        <v>696</v>
      </c>
      <c r="C227" s="84">
        <v>171.27531322999997</v>
      </c>
      <c r="D227" s="84">
        <v>1620</v>
      </c>
      <c r="F227" s="81">
        <f t="shared" si="9"/>
        <v>0.12726605437732696</v>
      </c>
      <c r="G227" s="81">
        <f t="shared" si="10"/>
        <v>0.10006794737167213</v>
      </c>
    </row>
    <row r="228" spans="1:7" ht="15">
      <c r="A228" s="58" t="s">
        <v>724</v>
      </c>
      <c r="B228" s="58" t="s">
        <v>698</v>
      </c>
      <c r="C228" s="84">
        <v>215.56405034999975</v>
      </c>
      <c r="D228" s="84">
        <v>1759</v>
      </c>
      <c r="F228" s="81">
        <f t="shared" si="9"/>
        <v>0.16017478313876862</v>
      </c>
      <c r="G228" s="81">
        <f t="shared" si="10"/>
        <v>0.10865402433751313</v>
      </c>
    </row>
    <row r="229" spans="1:7" ht="15">
      <c r="A229" s="58" t="s">
        <v>725</v>
      </c>
      <c r="B229" s="58" t="s">
        <v>700</v>
      </c>
      <c r="C229" s="84">
        <v>21.499887610000002</v>
      </c>
      <c r="D229" s="84">
        <v>221</v>
      </c>
      <c r="F229" s="81">
        <f t="shared" si="9"/>
        <v>0.015975483063378305</v>
      </c>
      <c r="G229" s="81">
        <f t="shared" si="10"/>
        <v>0.013651244672308358</v>
      </c>
    </row>
    <row r="230" spans="1:7" ht="15">
      <c r="A230" s="58" t="s">
        <v>726</v>
      </c>
      <c r="B230" s="87" t="s">
        <v>63</v>
      </c>
      <c r="C230" s="94">
        <f>SUM(C222:C229)</f>
        <v>1345.8051643700007</v>
      </c>
      <c r="D230" s="84">
        <f>SUM(D222:D229)</f>
        <v>16189</v>
      </c>
      <c r="F230" s="75">
        <f>SUM(F222:F229)</f>
        <v>1</v>
      </c>
      <c r="G230" s="75">
        <f>SUM(G222:G229)</f>
        <v>1</v>
      </c>
    </row>
    <row r="231" spans="1:7" ht="15" hidden="1" outlineLevel="1">
      <c r="A231" s="58" t="s">
        <v>727</v>
      </c>
      <c r="B231" s="59" t="s">
        <v>703</v>
      </c>
      <c r="F231" s="81">
        <f aca="true" t="shared" si="11" ref="F231:F236">IF($C$230=0,"",IF(C231="[for completion]","",C231/$C$230))</f>
        <v>0</v>
      </c>
      <c r="G231" s="81">
        <f aca="true" t="shared" si="12" ref="G231:G236">IF($D$230=0,"",IF(D231="[for completion]","",D231/$D$230))</f>
        <v>0</v>
      </c>
    </row>
    <row r="232" spans="1:7" ht="15" hidden="1" outlineLevel="1">
      <c r="A232" s="58" t="s">
        <v>728</v>
      </c>
      <c r="B232" s="59" t="s">
        <v>705</v>
      </c>
      <c r="F232" s="81">
        <f t="shared" si="11"/>
        <v>0</v>
      </c>
      <c r="G232" s="81">
        <f t="shared" si="12"/>
        <v>0</v>
      </c>
    </row>
    <row r="233" spans="1:7" ht="15" hidden="1" outlineLevel="1">
      <c r="A233" s="58" t="s">
        <v>729</v>
      </c>
      <c r="B233" s="59" t="s">
        <v>707</v>
      </c>
      <c r="F233" s="81">
        <f t="shared" si="11"/>
        <v>0</v>
      </c>
      <c r="G233" s="81">
        <f t="shared" si="12"/>
        <v>0</v>
      </c>
    </row>
    <row r="234" spans="1:7" ht="15" hidden="1" outlineLevel="1">
      <c r="A234" s="58" t="s">
        <v>730</v>
      </c>
      <c r="B234" s="59" t="s">
        <v>709</v>
      </c>
      <c r="F234" s="81">
        <f t="shared" si="11"/>
        <v>0</v>
      </c>
      <c r="G234" s="81">
        <f t="shared" si="12"/>
        <v>0</v>
      </c>
    </row>
    <row r="235" spans="1:7" ht="15" hidden="1" outlineLevel="1">
      <c r="A235" s="58" t="s">
        <v>731</v>
      </c>
      <c r="B235" s="59" t="s">
        <v>711</v>
      </c>
      <c r="F235" s="81">
        <f t="shared" si="11"/>
        <v>0</v>
      </c>
      <c r="G235" s="81">
        <f t="shared" si="12"/>
        <v>0</v>
      </c>
    </row>
    <row r="236" spans="1:7" ht="15" hidden="1" outlineLevel="1">
      <c r="A236" s="58" t="s">
        <v>732</v>
      </c>
      <c r="B236" s="59" t="s">
        <v>713</v>
      </c>
      <c r="F236" s="81">
        <f t="shared" si="11"/>
        <v>0</v>
      </c>
      <c r="G236" s="81">
        <f t="shared" si="12"/>
        <v>0</v>
      </c>
    </row>
    <row r="237" spans="1:7" ht="15" hidden="1" outlineLevel="1">
      <c r="A237" s="58" t="s">
        <v>733</v>
      </c>
      <c r="B237" s="59"/>
      <c r="F237" s="81"/>
      <c r="G237" s="81"/>
    </row>
    <row r="238" spans="1:7" ht="15" hidden="1" outlineLevel="1">
      <c r="A238" s="58" t="s">
        <v>734</v>
      </c>
      <c r="B238" s="59"/>
      <c r="F238" s="81"/>
      <c r="G238" s="81"/>
    </row>
    <row r="239" spans="1:7" ht="15" hidden="1" outlineLevel="1">
      <c r="A239" s="58" t="s">
        <v>735</v>
      </c>
      <c r="B239" s="59"/>
      <c r="F239" s="81"/>
      <c r="G239" s="81"/>
    </row>
    <row r="240" spans="1:7" ht="15" customHeight="1" collapsed="1">
      <c r="A240" s="63"/>
      <c r="B240" s="64" t="s">
        <v>736</v>
      </c>
      <c r="C240" s="63" t="s">
        <v>471</v>
      </c>
      <c r="D240" s="63"/>
      <c r="E240" s="62"/>
      <c r="F240" s="63"/>
      <c r="G240" s="63"/>
    </row>
    <row r="241" spans="1:7" ht="15">
      <c r="A241" s="58" t="s">
        <v>737</v>
      </c>
      <c r="B241" s="58" t="s">
        <v>1999</v>
      </c>
      <c r="C241" s="75">
        <v>0</v>
      </c>
      <c r="E241" s="75"/>
      <c r="F241" s="75"/>
      <c r="G241" s="75"/>
    </row>
    <row r="242" spans="1:6" ht="15">
      <c r="A242" s="58" t="s">
        <v>738</v>
      </c>
      <c r="B242" s="58" t="s">
        <v>739</v>
      </c>
      <c r="C242" s="75">
        <v>0</v>
      </c>
      <c r="E242" s="75"/>
      <c r="F242" s="75"/>
    </row>
    <row r="243" spans="1:6" ht="15">
      <c r="A243" s="58" t="s">
        <v>740</v>
      </c>
      <c r="B243" s="58" t="s">
        <v>741</v>
      </c>
      <c r="C243" s="75">
        <v>0</v>
      </c>
      <c r="E243" s="75"/>
      <c r="F243" s="75"/>
    </row>
    <row r="244" spans="1:14" ht="15">
      <c r="A244" s="58" t="s">
        <v>742</v>
      </c>
      <c r="B244" s="79" t="s">
        <v>743</v>
      </c>
      <c r="C244" s="75">
        <v>0</v>
      </c>
      <c r="D244" s="90"/>
      <c r="E244" s="90"/>
      <c r="F244" s="96"/>
      <c r="G244" s="96"/>
      <c r="H244" s="57"/>
      <c r="I244" s="58"/>
      <c r="J244" s="58"/>
      <c r="K244" s="58"/>
      <c r="L244" s="57"/>
      <c r="M244" s="57"/>
      <c r="N244" s="57"/>
    </row>
    <row r="245" spans="1:6" ht="15">
      <c r="A245" s="58" t="s">
        <v>744</v>
      </c>
      <c r="B245" s="58" t="s">
        <v>61</v>
      </c>
      <c r="C245" s="75">
        <v>1</v>
      </c>
      <c r="E245" s="75"/>
      <c r="F245" s="75"/>
    </row>
    <row r="246" spans="1:6" ht="15" hidden="1" outlineLevel="1">
      <c r="A246" s="58" t="s">
        <v>745</v>
      </c>
      <c r="B246" s="59" t="s">
        <v>746</v>
      </c>
      <c r="E246" s="75"/>
      <c r="F246" s="75"/>
    </row>
    <row r="247" spans="1:6" ht="15" hidden="1" outlineLevel="1">
      <c r="A247" s="58" t="s">
        <v>747</v>
      </c>
      <c r="B247" s="59" t="s">
        <v>748</v>
      </c>
      <c r="C247" s="56"/>
      <c r="E247" s="75"/>
      <c r="F247" s="75"/>
    </row>
    <row r="248" spans="1:6" ht="15" hidden="1" outlineLevel="1">
      <c r="A248" s="58" t="s">
        <v>749</v>
      </c>
      <c r="B248" s="59" t="s">
        <v>750</v>
      </c>
      <c r="E248" s="75"/>
      <c r="F248" s="75"/>
    </row>
    <row r="249" spans="1:6" ht="15" hidden="1" outlineLevel="1">
      <c r="A249" s="58" t="s">
        <v>751</v>
      </c>
      <c r="B249" s="59" t="s">
        <v>752</v>
      </c>
      <c r="E249" s="75"/>
      <c r="F249" s="75"/>
    </row>
    <row r="250" spans="1:6" ht="15" hidden="1" outlineLevel="1">
      <c r="A250" s="58" t="s">
        <v>753</v>
      </c>
      <c r="B250" s="59" t="s">
        <v>754</v>
      </c>
      <c r="E250" s="75"/>
      <c r="F250" s="75"/>
    </row>
    <row r="251" spans="1:6" ht="15" hidden="1" outlineLevel="1">
      <c r="A251" s="58" t="s">
        <v>755</v>
      </c>
      <c r="B251" s="59" t="s">
        <v>151</v>
      </c>
      <c r="E251" s="75"/>
      <c r="F251" s="75"/>
    </row>
    <row r="252" spans="1:6" ht="15" hidden="1" outlineLevel="1">
      <c r="A252" s="58" t="s">
        <v>756</v>
      </c>
      <c r="B252" s="59" t="s">
        <v>151</v>
      </c>
      <c r="E252" s="75"/>
      <c r="F252" s="75"/>
    </row>
    <row r="253" spans="1:6" ht="15" hidden="1" outlineLevel="1">
      <c r="A253" s="58" t="s">
        <v>757</v>
      </c>
      <c r="B253" s="59" t="s">
        <v>151</v>
      </c>
      <c r="E253" s="75"/>
      <c r="F253" s="75"/>
    </row>
    <row r="254" spans="1:6" ht="15" hidden="1" outlineLevel="1">
      <c r="A254" s="58" t="s">
        <v>758</v>
      </c>
      <c r="B254" s="59" t="s">
        <v>151</v>
      </c>
      <c r="E254" s="75"/>
      <c r="F254" s="75"/>
    </row>
    <row r="255" spans="1:6" ht="15" hidden="1" outlineLevel="1">
      <c r="A255" s="58" t="s">
        <v>759</v>
      </c>
      <c r="B255" s="59" t="s">
        <v>151</v>
      </c>
      <c r="E255" s="75"/>
      <c r="F255" s="75"/>
    </row>
    <row r="256" spans="1:6" ht="15" hidden="1" outlineLevel="1">
      <c r="A256" s="58" t="s">
        <v>760</v>
      </c>
      <c r="B256" s="59" t="s">
        <v>151</v>
      </c>
      <c r="E256" s="75"/>
      <c r="F256" s="75"/>
    </row>
    <row r="257" spans="1:7" ht="15" customHeight="1" collapsed="1">
      <c r="A257" s="63"/>
      <c r="B257" s="64" t="s">
        <v>761</v>
      </c>
      <c r="C257" s="63" t="s">
        <v>471</v>
      </c>
      <c r="D257" s="63"/>
      <c r="E257" s="62"/>
      <c r="F257" s="63"/>
      <c r="G257" s="61"/>
    </row>
    <row r="258" spans="1:6" ht="15">
      <c r="A258" s="58" t="s">
        <v>762</v>
      </c>
      <c r="B258" s="58" t="s">
        <v>763</v>
      </c>
      <c r="C258" s="75">
        <v>1</v>
      </c>
      <c r="E258" s="57"/>
      <c r="F258" s="57"/>
    </row>
    <row r="259" spans="1:6" ht="15">
      <c r="A259" s="58" t="s">
        <v>764</v>
      </c>
      <c r="B259" s="58" t="s">
        <v>765</v>
      </c>
      <c r="C259" s="75">
        <v>0</v>
      </c>
      <c r="E259" s="57"/>
      <c r="F259" s="57"/>
    </row>
    <row r="260" spans="1:6" ht="15">
      <c r="A260" s="58" t="s">
        <v>766</v>
      </c>
      <c r="B260" s="58" t="s">
        <v>61</v>
      </c>
      <c r="C260" s="75">
        <v>0</v>
      </c>
      <c r="E260" s="57"/>
      <c r="F260" s="57"/>
    </row>
    <row r="261" spans="1:6" ht="15" hidden="1" outlineLevel="1">
      <c r="A261" s="58" t="s">
        <v>767</v>
      </c>
      <c r="E261" s="57"/>
      <c r="F261" s="57"/>
    </row>
    <row r="262" spans="1:6" ht="15" hidden="1" outlineLevel="1">
      <c r="A262" s="58" t="s">
        <v>768</v>
      </c>
      <c r="E262" s="57"/>
      <c r="F262" s="57"/>
    </row>
    <row r="263" spans="1:6" ht="15" hidden="1" outlineLevel="1">
      <c r="A263" s="58" t="s">
        <v>769</v>
      </c>
      <c r="E263" s="57"/>
      <c r="F263" s="57"/>
    </row>
    <row r="264" spans="1:6" ht="15" hidden="1" outlineLevel="1">
      <c r="A264" s="58" t="s">
        <v>770</v>
      </c>
      <c r="E264" s="57"/>
      <c r="F264" s="57"/>
    </row>
    <row r="265" spans="1:6" ht="15" hidden="1" outlineLevel="1">
      <c r="A265" s="58" t="s">
        <v>771</v>
      </c>
      <c r="E265" s="57"/>
      <c r="F265" s="57"/>
    </row>
    <row r="266" spans="1:6" ht="15" hidden="1" outlineLevel="1">
      <c r="A266" s="58" t="s">
        <v>772</v>
      </c>
      <c r="E266" s="57"/>
      <c r="F266" s="57"/>
    </row>
    <row r="267" spans="1:7" ht="18.75" collapsed="1">
      <c r="A267" s="127"/>
      <c r="B267" s="128" t="s">
        <v>1998</v>
      </c>
      <c r="C267" s="127"/>
      <c r="D267" s="127"/>
      <c r="E267" s="127"/>
      <c r="F267" s="126"/>
      <c r="G267" s="126"/>
    </row>
    <row r="268" spans="1:7" ht="15" customHeight="1">
      <c r="A268" s="63"/>
      <c r="B268" s="64" t="s">
        <v>773</v>
      </c>
      <c r="C268" s="63" t="s">
        <v>645</v>
      </c>
      <c r="D268" s="63" t="s">
        <v>646</v>
      </c>
      <c r="E268" s="63"/>
      <c r="F268" s="63" t="s">
        <v>472</v>
      </c>
      <c r="G268" s="63" t="s">
        <v>647</v>
      </c>
    </row>
    <row r="269" spans="1:7" ht="15">
      <c r="A269" s="58" t="s">
        <v>774</v>
      </c>
      <c r="B269" s="58" t="s">
        <v>649</v>
      </c>
      <c r="D269" s="90"/>
      <c r="E269" s="90"/>
      <c r="F269" s="96"/>
      <c r="G269" s="96"/>
    </row>
    <row r="270" spans="1:7" ht="15">
      <c r="A270" s="90"/>
      <c r="D270" s="90"/>
      <c r="E270" s="90"/>
      <c r="F270" s="96"/>
      <c r="G270" s="96"/>
    </row>
    <row r="271" spans="2:7" ht="15">
      <c r="B271" s="58" t="s">
        <v>650</v>
      </c>
      <c r="D271" s="90"/>
      <c r="E271" s="90"/>
      <c r="F271" s="96"/>
      <c r="G271" s="96"/>
    </row>
    <row r="272" spans="1:7" ht="15">
      <c r="A272" s="58" t="s">
        <v>775</v>
      </c>
      <c r="B272" s="79" t="s">
        <v>590</v>
      </c>
      <c r="E272" s="90"/>
      <c r="F272" s="81">
        <f aca="true" t="shared" si="13" ref="F272:F295">IF($C$296=0,"",IF(C272="[for completion]","",C272/$C$296))</f>
      </c>
      <c r="G272" s="81">
        <f aca="true" t="shared" si="14" ref="G272:G295">IF($D$296=0,"",IF(D272="[for completion]","",D272/$D$296))</f>
      </c>
    </row>
    <row r="273" spans="1:7" ht="15">
      <c r="A273" s="58" t="s">
        <v>776</v>
      </c>
      <c r="B273" s="79" t="s">
        <v>590</v>
      </c>
      <c r="E273" s="90"/>
      <c r="F273" s="81">
        <f t="shared" si="13"/>
      </c>
      <c r="G273" s="81">
        <f t="shared" si="14"/>
      </c>
    </row>
    <row r="274" spans="1:7" ht="15">
      <c r="A274" s="58" t="s">
        <v>777</v>
      </c>
      <c r="B274" s="79" t="s">
        <v>590</v>
      </c>
      <c r="E274" s="90"/>
      <c r="F274" s="81">
        <f t="shared" si="13"/>
      </c>
      <c r="G274" s="81">
        <f t="shared" si="14"/>
      </c>
    </row>
    <row r="275" spans="1:7" ht="15">
      <c r="A275" s="58" t="s">
        <v>778</v>
      </c>
      <c r="B275" s="79" t="s">
        <v>590</v>
      </c>
      <c r="E275" s="90"/>
      <c r="F275" s="81">
        <f t="shared" si="13"/>
      </c>
      <c r="G275" s="81">
        <f t="shared" si="14"/>
      </c>
    </row>
    <row r="276" spans="1:7" ht="15">
      <c r="A276" s="58" t="s">
        <v>779</v>
      </c>
      <c r="B276" s="79" t="s">
        <v>590</v>
      </c>
      <c r="E276" s="90"/>
      <c r="F276" s="81">
        <f t="shared" si="13"/>
      </c>
      <c r="G276" s="81">
        <f t="shared" si="14"/>
      </c>
    </row>
    <row r="277" spans="1:7" ht="15">
      <c r="A277" s="58" t="s">
        <v>780</v>
      </c>
      <c r="B277" s="79" t="s">
        <v>590</v>
      </c>
      <c r="E277" s="90"/>
      <c r="F277" s="81">
        <f t="shared" si="13"/>
      </c>
      <c r="G277" s="81">
        <f t="shared" si="14"/>
      </c>
    </row>
    <row r="278" spans="1:7" ht="15">
      <c r="A278" s="58" t="s">
        <v>781</v>
      </c>
      <c r="B278" s="79" t="s">
        <v>590</v>
      </c>
      <c r="E278" s="90"/>
      <c r="F278" s="81">
        <f t="shared" si="13"/>
      </c>
      <c r="G278" s="81">
        <f t="shared" si="14"/>
      </c>
    </row>
    <row r="279" spans="1:7" ht="15">
      <c r="A279" s="58" t="s">
        <v>782</v>
      </c>
      <c r="B279" s="79" t="s">
        <v>590</v>
      </c>
      <c r="E279" s="90"/>
      <c r="F279" s="81">
        <f t="shared" si="13"/>
      </c>
      <c r="G279" s="81">
        <f t="shared" si="14"/>
      </c>
    </row>
    <row r="280" spans="1:7" ht="15">
      <c r="A280" s="58" t="s">
        <v>783</v>
      </c>
      <c r="B280" s="79" t="s">
        <v>590</v>
      </c>
      <c r="E280" s="90"/>
      <c r="F280" s="81">
        <f t="shared" si="13"/>
      </c>
      <c r="G280" s="81">
        <f t="shared" si="14"/>
      </c>
    </row>
    <row r="281" spans="1:7" ht="15">
      <c r="A281" s="58" t="s">
        <v>784</v>
      </c>
      <c r="B281" s="79" t="s">
        <v>590</v>
      </c>
      <c r="E281" s="79"/>
      <c r="F281" s="81">
        <f t="shared" si="13"/>
      </c>
      <c r="G281" s="81">
        <f t="shared" si="14"/>
      </c>
    </row>
    <row r="282" spans="1:7" ht="15">
      <c r="A282" s="58" t="s">
        <v>785</v>
      </c>
      <c r="B282" s="79" t="s">
        <v>590</v>
      </c>
      <c r="E282" s="79"/>
      <c r="F282" s="81">
        <f t="shared" si="13"/>
      </c>
      <c r="G282" s="81">
        <f t="shared" si="14"/>
      </c>
    </row>
    <row r="283" spans="1:7" ht="15">
      <c r="A283" s="58" t="s">
        <v>786</v>
      </c>
      <c r="B283" s="79" t="s">
        <v>590</v>
      </c>
      <c r="E283" s="79"/>
      <c r="F283" s="81">
        <f t="shared" si="13"/>
      </c>
      <c r="G283" s="81">
        <f t="shared" si="14"/>
      </c>
    </row>
    <row r="284" spans="1:7" ht="15">
      <c r="A284" s="58" t="s">
        <v>787</v>
      </c>
      <c r="B284" s="79" t="s">
        <v>590</v>
      </c>
      <c r="E284" s="79"/>
      <c r="F284" s="81">
        <f t="shared" si="13"/>
      </c>
      <c r="G284" s="81">
        <f t="shared" si="14"/>
      </c>
    </row>
    <row r="285" spans="1:7" ht="15">
      <c r="A285" s="58" t="s">
        <v>788</v>
      </c>
      <c r="B285" s="79" t="s">
        <v>590</v>
      </c>
      <c r="E285" s="79"/>
      <c r="F285" s="81">
        <f t="shared" si="13"/>
      </c>
      <c r="G285" s="81">
        <f t="shared" si="14"/>
      </c>
    </row>
    <row r="286" spans="1:7" ht="15">
      <c r="A286" s="58" t="s">
        <v>789</v>
      </c>
      <c r="B286" s="79" t="s">
        <v>590</v>
      </c>
      <c r="E286" s="79"/>
      <c r="F286" s="81">
        <f t="shared" si="13"/>
      </c>
      <c r="G286" s="81">
        <f t="shared" si="14"/>
      </c>
    </row>
    <row r="287" spans="1:7" ht="15">
      <c r="A287" s="58" t="s">
        <v>790</v>
      </c>
      <c r="B287" s="79" t="s">
        <v>590</v>
      </c>
      <c r="F287" s="81">
        <f t="shared" si="13"/>
      </c>
      <c r="G287" s="81">
        <f t="shared" si="14"/>
      </c>
    </row>
    <row r="288" spans="1:7" ht="15">
      <c r="A288" s="58" t="s">
        <v>791</v>
      </c>
      <c r="B288" s="79" t="s">
        <v>590</v>
      </c>
      <c r="E288" s="75"/>
      <c r="F288" s="81">
        <f t="shared" si="13"/>
      </c>
      <c r="G288" s="81">
        <f t="shared" si="14"/>
      </c>
    </row>
    <row r="289" spans="1:7" ht="15">
      <c r="A289" s="58" t="s">
        <v>792</v>
      </c>
      <c r="B289" s="79" t="s">
        <v>590</v>
      </c>
      <c r="E289" s="75"/>
      <c r="F289" s="81">
        <f t="shared" si="13"/>
      </c>
      <c r="G289" s="81">
        <f t="shared" si="14"/>
      </c>
    </row>
    <row r="290" spans="1:7" ht="15">
      <c r="A290" s="58" t="s">
        <v>793</v>
      </c>
      <c r="B290" s="79" t="s">
        <v>590</v>
      </c>
      <c r="E290" s="75"/>
      <c r="F290" s="81">
        <f t="shared" si="13"/>
      </c>
      <c r="G290" s="81">
        <f t="shared" si="14"/>
      </c>
    </row>
    <row r="291" spans="1:7" ht="15">
      <c r="A291" s="58" t="s">
        <v>794</v>
      </c>
      <c r="B291" s="79" t="s">
        <v>590</v>
      </c>
      <c r="E291" s="75"/>
      <c r="F291" s="81">
        <f t="shared" si="13"/>
      </c>
      <c r="G291" s="81">
        <f t="shared" si="14"/>
      </c>
    </row>
    <row r="292" spans="1:7" ht="15">
      <c r="A292" s="58" t="s">
        <v>1997</v>
      </c>
      <c r="B292" s="79" t="s">
        <v>590</v>
      </c>
      <c r="E292" s="75"/>
      <c r="F292" s="81">
        <f t="shared" si="13"/>
      </c>
      <c r="G292" s="81">
        <f t="shared" si="14"/>
      </c>
    </row>
    <row r="293" spans="1:7" ht="15">
      <c r="A293" s="58" t="s">
        <v>795</v>
      </c>
      <c r="B293" s="79" t="s">
        <v>590</v>
      </c>
      <c r="E293" s="75"/>
      <c r="F293" s="81">
        <f t="shared" si="13"/>
      </c>
      <c r="G293" s="81">
        <f t="shared" si="14"/>
      </c>
    </row>
    <row r="294" spans="1:7" ht="15">
      <c r="A294" s="58" t="s">
        <v>796</v>
      </c>
      <c r="B294" s="79" t="s">
        <v>590</v>
      </c>
      <c r="E294" s="75"/>
      <c r="F294" s="81">
        <f t="shared" si="13"/>
      </c>
      <c r="G294" s="81">
        <f t="shared" si="14"/>
      </c>
    </row>
    <row r="295" spans="1:7" ht="15">
      <c r="A295" s="58" t="s">
        <v>797</v>
      </c>
      <c r="B295" s="79" t="s">
        <v>590</v>
      </c>
      <c r="E295" s="75"/>
      <c r="F295" s="81">
        <f t="shared" si="13"/>
      </c>
      <c r="G295" s="81">
        <f t="shared" si="14"/>
      </c>
    </row>
    <row r="296" spans="1:7" ht="15">
      <c r="A296" s="58" t="s">
        <v>798</v>
      </c>
      <c r="B296" s="87" t="s">
        <v>63</v>
      </c>
      <c r="C296" s="79">
        <f>SUM(C272:C295)</f>
        <v>0</v>
      </c>
      <c r="D296" s="79">
        <f>SUM(D272:D295)</f>
        <v>0</v>
      </c>
      <c r="E296" s="75"/>
      <c r="F296" s="86">
        <f>SUM(F272:F295)</f>
        <v>0</v>
      </c>
      <c r="G296" s="86">
        <f>SUM(G272:G295)</f>
        <v>0</v>
      </c>
    </row>
    <row r="297" spans="1:7" ht="15" customHeight="1">
      <c r="A297" s="63"/>
      <c r="B297" s="64" t="s">
        <v>1996</v>
      </c>
      <c r="C297" s="63" t="s">
        <v>645</v>
      </c>
      <c r="D297" s="63" t="s">
        <v>646</v>
      </c>
      <c r="E297" s="63"/>
      <c r="F297" s="63" t="s">
        <v>472</v>
      </c>
      <c r="G297" s="63" t="s">
        <v>647</v>
      </c>
    </row>
    <row r="298" spans="1:7" ht="15">
      <c r="A298" s="58" t="s">
        <v>799</v>
      </c>
      <c r="B298" s="58" t="s">
        <v>683</v>
      </c>
      <c r="C298" s="125"/>
      <c r="G298" s="58"/>
    </row>
    <row r="299" ht="15">
      <c r="G299" s="58"/>
    </row>
    <row r="300" spans="2:7" ht="15">
      <c r="B300" s="79" t="s">
        <v>684</v>
      </c>
      <c r="G300" s="58"/>
    </row>
    <row r="301" spans="1:7" ht="15">
      <c r="A301" s="58" t="s">
        <v>800</v>
      </c>
      <c r="B301" s="58" t="s">
        <v>686</v>
      </c>
      <c r="F301" s="81">
        <f aca="true" t="shared" si="15" ref="F301:F308">IF($C$309=0,"",IF(C301="[for completion]","",C301/$C$309))</f>
      </c>
      <c r="G301" s="81">
        <f aca="true" t="shared" si="16" ref="G301:G308">IF($D$309=0,"",IF(D301="[for completion]","",D301/$D$309))</f>
      </c>
    </row>
    <row r="302" spans="1:7" ht="15">
      <c r="A302" s="58" t="s">
        <v>801</v>
      </c>
      <c r="B302" s="58" t="s">
        <v>688</v>
      </c>
      <c r="F302" s="81">
        <f t="shared" si="15"/>
      </c>
      <c r="G302" s="81">
        <f t="shared" si="16"/>
      </c>
    </row>
    <row r="303" spans="1:7" ht="15">
      <c r="A303" s="58" t="s">
        <v>802</v>
      </c>
      <c r="B303" s="58" t="s">
        <v>690</v>
      </c>
      <c r="F303" s="81">
        <f t="shared" si="15"/>
      </c>
      <c r="G303" s="81">
        <f t="shared" si="16"/>
      </c>
    </row>
    <row r="304" spans="1:7" ht="15">
      <c r="A304" s="58" t="s">
        <v>803</v>
      </c>
      <c r="B304" s="58" t="s">
        <v>692</v>
      </c>
      <c r="F304" s="81">
        <f t="shared" si="15"/>
      </c>
      <c r="G304" s="81">
        <f t="shared" si="16"/>
      </c>
    </row>
    <row r="305" spans="1:7" ht="15">
      <c r="A305" s="58" t="s">
        <v>804</v>
      </c>
      <c r="B305" s="58" t="s">
        <v>694</v>
      </c>
      <c r="F305" s="81">
        <f t="shared" si="15"/>
      </c>
      <c r="G305" s="81">
        <f t="shared" si="16"/>
      </c>
    </row>
    <row r="306" spans="1:7" ht="15">
      <c r="A306" s="58" t="s">
        <v>805</v>
      </c>
      <c r="B306" s="58" t="s">
        <v>696</v>
      </c>
      <c r="F306" s="81">
        <f t="shared" si="15"/>
      </c>
      <c r="G306" s="81">
        <f t="shared" si="16"/>
      </c>
    </row>
    <row r="307" spans="1:7" ht="15">
      <c r="A307" s="58" t="s">
        <v>806</v>
      </c>
      <c r="B307" s="58" t="s">
        <v>698</v>
      </c>
      <c r="F307" s="81">
        <f t="shared" si="15"/>
      </c>
      <c r="G307" s="81">
        <f t="shared" si="16"/>
      </c>
    </row>
    <row r="308" spans="1:7" ht="15">
      <c r="A308" s="58" t="s">
        <v>807</v>
      </c>
      <c r="B308" s="58" t="s">
        <v>700</v>
      </c>
      <c r="F308" s="81">
        <f t="shared" si="15"/>
      </c>
      <c r="G308" s="81">
        <f t="shared" si="16"/>
      </c>
    </row>
    <row r="309" spans="1:7" ht="15">
      <c r="A309" s="58" t="s">
        <v>808</v>
      </c>
      <c r="B309" s="87" t="s">
        <v>63</v>
      </c>
      <c r="C309" s="58">
        <f>SUM(C301:C308)</f>
        <v>0</v>
      </c>
      <c r="D309" s="58">
        <f>SUM(D301:D308)</f>
        <v>0</v>
      </c>
      <c r="F309" s="75">
        <f>SUM(F301:F308)</f>
        <v>0</v>
      </c>
      <c r="G309" s="75">
        <f>SUM(G301:G308)</f>
        <v>0</v>
      </c>
    </row>
    <row r="310" spans="1:7" ht="15" hidden="1" outlineLevel="1">
      <c r="A310" s="58" t="s">
        <v>809</v>
      </c>
      <c r="B310" s="59" t="s">
        <v>703</v>
      </c>
      <c r="F310" s="81">
        <f aca="true" t="shared" si="17" ref="F310:F315">IF($C$309=0,"",IF(C310="[for completion]","",C310/$C$309))</f>
      </c>
      <c r="G310" s="81">
        <f aca="true" t="shared" si="18" ref="G310:G315">IF($D$309=0,"",IF(D310="[for completion]","",D310/$D$309))</f>
      </c>
    </row>
    <row r="311" spans="1:7" ht="15" hidden="1" outlineLevel="1">
      <c r="A311" s="58" t="s">
        <v>810</v>
      </c>
      <c r="B311" s="59" t="s">
        <v>705</v>
      </c>
      <c r="F311" s="81">
        <f t="shared" si="17"/>
      </c>
      <c r="G311" s="81">
        <f t="shared" si="18"/>
      </c>
    </row>
    <row r="312" spans="1:7" ht="15" hidden="1" outlineLevel="1">
      <c r="A312" s="58" t="s">
        <v>811</v>
      </c>
      <c r="B312" s="59" t="s">
        <v>707</v>
      </c>
      <c r="F312" s="81">
        <f t="shared" si="17"/>
      </c>
      <c r="G312" s="81">
        <f t="shared" si="18"/>
      </c>
    </row>
    <row r="313" spans="1:7" ht="15" hidden="1" outlineLevel="1">
      <c r="A313" s="58" t="s">
        <v>812</v>
      </c>
      <c r="B313" s="59" t="s">
        <v>709</v>
      </c>
      <c r="F313" s="81">
        <f t="shared" si="17"/>
      </c>
      <c r="G313" s="81">
        <f t="shared" si="18"/>
      </c>
    </row>
    <row r="314" spans="1:7" ht="15" hidden="1" outlineLevel="1">
      <c r="A314" s="58" t="s">
        <v>813</v>
      </c>
      <c r="B314" s="59" t="s">
        <v>711</v>
      </c>
      <c r="F314" s="81">
        <f t="shared" si="17"/>
      </c>
      <c r="G314" s="81">
        <f t="shared" si="18"/>
      </c>
    </row>
    <row r="315" spans="1:7" ht="15" hidden="1" outlineLevel="1">
      <c r="A315" s="58" t="s">
        <v>814</v>
      </c>
      <c r="B315" s="59" t="s">
        <v>713</v>
      </c>
      <c r="F315" s="81">
        <f t="shared" si="17"/>
      </c>
      <c r="G315" s="81">
        <f t="shared" si="18"/>
      </c>
    </row>
    <row r="316" spans="1:7" ht="15" hidden="1" outlineLevel="1">
      <c r="A316" s="58" t="s">
        <v>815</v>
      </c>
      <c r="B316" s="59"/>
      <c r="F316" s="81"/>
      <c r="G316" s="81"/>
    </row>
    <row r="317" spans="1:7" ht="15" hidden="1" outlineLevel="1">
      <c r="A317" s="58" t="s">
        <v>816</v>
      </c>
      <c r="B317" s="59"/>
      <c r="F317" s="81"/>
      <c r="G317" s="81"/>
    </row>
    <row r="318" spans="1:7" ht="15" hidden="1" outlineLevel="1">
      <c r="A318" s="58" t="s">
        <v>817</v>
      </c>
      <c r="B318" s="59"/>
      <c r="F318" s="75"/>
      <c r="G318" s="75"/>
    </row>
    <row r="319" spans="1:7" ht="15" customHeight="1" collapsed="1">
      <c r="A319" s="63"/>
      <c r="B319" s="64" t="s">
        <v>1995</v>
      </c>
      <c r="C319" s="63" t="s">
        <v>645</v>
      </c>
      <c r="D319" s="63" t="s">
        <v>646</v>
      </c>
      <c r="E319" s="63"/>
      <c r="F319" s="63" t="s">
        <v>472</v>
      </c>
      <c r="G319" s="63" t="s">
        <v>647</v>
      </c>
    </row>
    <row r="320" spans="1:7" ht="15">
      <c r="A320" s="58" t="s">
        <v>1994</v>
      </c>
      <c r="B320" s="58" t="s">
        <v>683</v>
      </c>
      <c r="C320" s="125"/>
      <c r="G320" s="58"/>
    </row>
    <row r="321" ht="15">
      <c r="G321" s="58"/>
    </row>
    <row r="322" spans="2:7" ht="15">
      <c r="B322" s="79" t="s">
        <v>684</v>
      </c>
      <c r="G322" s="58"/>
    </row>
    <row r="323" spans="1:7" ht="15">
      <c r="A323" s="58" t="s">
        <v>1993</v>
      </c>
      <c r="B323" s="58" t="s">
        <v>686</v>
      </c>
      <c r="F323" s="81">
        <f aca="true" t="shared" si="19" ref="F323:F330">IF($C$331=0,"",IF(C323="[Mark as ND1 if not relevant]","",C323/$C$331))</f>
      </c>
      <c r="G323" s="81">
        <f aca="true" t="shared" si="20" ref="G323:G330">IF($D$331=0,"",IF(D323="[Mark as ND1 if not relevant]","",D323/$D$331))</f>
      </c>
    </row>
    <row r="324" spans="1:7" ht="15">
      <c r="A324" s="58" t="s">
        <v>1992</v>
      </c>
      <c r="B324" s="58" t="s">
        <v>688</v>
      </c>
      <c r="F324" s="81">
        <f t="shared" si="19"/>
      </c>
      <c r="G324" s="81">
        <f t="shared" si="20"/>
      </c>
    </row>
    <row r="325" spans="1:7" ht="15">
      <c r="A325" s="58" t="s">
        <v>1991</v>
      </c>
      <c r="B325" s="58" t="s">
        <v>690</v>
      </c>
      <c r="F325" s="81">
        <f t="shared" si="19"/>
      </c>
      <c r="G325" s="81">
        <f t="shared" si="20"/>
      </c>
    </row>
    <row r="326" spans="1:7" ht="15">
      <c r="A326" s="58" t="s">
        <v>1990</v>
      </c>
      <c r="B326" s="58" t="s">
        <v>692</v>
      </c>
      <c r="F326" s="81">
        <f t="shared" si="19"/>
      </c>
      <c r="G326" s="81">
        <f t="shared" si="20"/>
      </c>
    </row>
    <row r="327" spans="1:7" ht="15">
      <c r="A327" s="58" t="s">
        <v>1989</v>
      </c>
      <c r="B327" s="58" t="s">
        <v>694</v>
      </c>
      <c r="F327" s="81">
        <f t="shared" si="19"/>
      </c>
      <c r="G327" s="81">
        <f t="shared" si="20"/>
      </c>
    </row>
    <row r="328" spans="1:7" ht="15">
      <c r="A328" s="58" t="s">
        <v>1988</v>
      </c>
      <c r="B328" s="58" t="s">
        <v>696</v>
      </c>
      <c r="F328" s="81">
        <f t="shared" si="19"/>
      </c>
      <c r="G328" s="81">
        <f t="shared" si="20"/>
      </c>
    </row>
    <row r="329" spans="1:7" ht="15">
      <c r="A329" s="58" t="s">
        <v>1987</v>
      </c>
      <c r="B329" s="58" t="s">
        <v>698</v>
      </c>
      <c r="F329" s="81">
        <f t="shared" si="19"/>
      </c>
      <c r="G329" s="81">
        <f t="shared" si="20"/>
      </c>
    </row>
    <row r="330" spans="1:7" ht="15">
      <c r="A330" s="58" t="s">
        <v>1986</v>
      </c>
      <c r="B330" s="58" t="s">
        <v>700</v>
      </c>
      <c r="F330" s="81">
        <f t="shared" si="19"/>
      </c>
      <c r="G330" s="81">
        <f t="shared" si="20"/>
      </c>
    </row>
    <row r="331" spans="1:7" ht="15">
      <c r="A331" s="58" t="s">
        <v>1985</v>
      </c>
      <c r="B331" s="87" t="s">
        <v>63</v>
      </c>
      <c r="C331" s="58">
        <f>SUM(C323:C330)</f>
        <v>0</v>
      </c>
      <c r="D331" s="58">
        <f>SUM(D323:D330)</f>
        <v>0</v>
      </c>
      <c r="F331" s="75">
        <f>SUM(F323:F330)</f>
        <v>0</v>
      </c>
      <c r="G331" s="75">
        <f>SUM(G323:G330)</f>
        <v>0</v>
      </c>
    </row>
    <row r="332" spans="1:7" ht="15" hidden="1" outlineLevel="1">
      <c r="A332" s="58" t="s">
        <v>1984</v>
      </c>
      <c r="B332" s="59" t="s">
        <v>703</v>
      </c>
      <c r="F332" s="81">
        <f aca="true" t="shared" si="21" ref="F332:F337">IF($C$331=0,"",IF(C332="[for completion]","",C332/$C$331))</f>
      </c>
      <c r="G332" s="81">
        <f aca="true" t="shared" si="22" ref="G332:G337">IF($D$331=0,"",IF(D332="[for completion]","",D332/$D$331))</f>
      </c>
    </row>
    <row r="333" spans="1:7" ht="15" hidden="1" outlineLevel="1">
      <c r="A333" s="58" t="s">
        <v>1983</v>
      </c>
      <c r="B333" s="59" t="s">
        <v>705</v>
      </c>
      <c r="F333" s="81">
        <f t="shared" si="21"/>
      </c>
      <c r="G333" s="81">
        <f t="shared" si="22"/>
      </c>
    </row>
    <row r="334" spans="1:7" ht="15" hidden="1" outlineLevel="1">
      <c r="A334" s="58" t="s">
        <v>1982</v>
      </c>
      <c r="B334" s="59" t="s">
        <v>707</v>
      </c>
      <c r="F334" s="81">
        <f t="shared" si="21"/>
      </c>
      <c r="G334" s="81">
        <f t="shared" si="22"/>
      </c>
    </row>
    <row r="335" spans="1:7" ht="15" hidden="1" outlineLevel="1">
      <c r="A335" s="58" t="s">
        <v>1981</v>
      </c>
      <c r="B335" s="59" t="s">
        <v>709</v>
      </c>
      <c r="F335" s="81">
        <f t="shared" si="21"/>
      </c>
      <c r="G335" s="81">
        <f t="shared" si="22"/>
      </c>
    </row>
    <row r="336" spans="1:7" ht="15" hidden="1" outlineLevel="1">
      <c r="A336" s="58" t="s">
        <v>1980</v>
      </c>
      <c r="B336" s="59" t="s">
        <v>711</v>
      </c>
      <c r="F336" s="81">
        <f t="shared" si="21"/>
      </c>
      <c r="G336" s="81">
        <f t="shared" si="22"/>
      </c>
    </row>
    <row r="337" spans="1:7" ht="15" hidden="1" outlineLevel="1">
      <c r="A337" s="58" t="s">
        <v>1979</v>
      </c>
      <c r="B337" s="59" t="s">
        <v>713</v>
      </c>
      <c r="F337" s="81">
        <f t="shared" si="21"/>
      </c>
      <c r="G337" s="81">
        <f t="shared" si="22"/>
      </c>
    </row>
    <row r="338" spans="1:7" ht="15" hidden="1" outlineLevel="1">
      <c r="A338" s="58" t="s">
        <v>1978</v>
      </c>
      <c r="B338" s="59"/>
      <c r="F338" s="81"/>
      <c r="G338" s="81"/>
    </row>
    <row r="339" spans="1:7" ht="15" hidden="1" outlineLevel="1">
      <c r="A339" s="58" t="s">
        <v>1977</v>
      </c>
      <c r="B339" s="59"/>
      <c r="F339" s="81"/>
      <c r="G339" s="81"/>
    </row>
    <row r="340" spans="1:7" ht="15" hidden="1" outlineLevel="1">
      <c r="A340" s="58" t="s">
        <v>1976</v>
      </c>
      <c r="B340" s="59"/>
      <c r="F340" s="81"/>
      <c r="G340" s="75"/>
    </row>
    <row r="341" spans="1:7" ht="15" customHeight="1" collapsed="1">
      <c r="A341" s="63"/>
      <c r="B341" s="64" t="s">
        <v>1975</v>
      </c>
      <c r="C341" s="63" t="s">
        <v>818</v>
      </c>
      <c r="D341" s="63"/>
      <c r="E341" s="63"/>
      <c r="F341" s="63"/>
      <c r="G341" s="61"/>
    </row>
    <row r="342" spans="1:7" ht="15">
      <c r="A342" s="58" t="s">
        <v>819</v>
      </c>
      <c r="B342" s="79" t="s">
        <v>820</v>
      </c>
      <c r="G342" s="58"/>
    </row>
    <row r="343" spans="1:7" ht="15">
      <c r="A343" s="58" t="s">
        <v>821</v>
      </c>
      <c r="B343" s="79" t="s">
        <v>822</v>
      </c>
      <c r="G343" s="58"/>
    </row>
    <row r="344" spans="1:7" ht="15">
      <c r="A344" s="58" t="s">
        <v>823</v>
      </c>
      <c r="B344" s="79" t="s">
        <v>824</v>
      </c>
      <c r="G344" s="58"/>
    </row>
    <row r="345" spans="1:7" ht="15">
      <c r="A345" s="58" t="s">
        <v>825</v>
      </c>
      <c r="B345" s="79" t="s">
        <v>826</v>
      </c>
      <c r="G345" s="58"/>
    </row>
    <row r="346" spans="1:7" ht="15">
      <c r="A346" s="58" t="s">
        <v>827</v>
      </c>
      <c r="B346" s="79" t="s">
        <v>828</v>
      </c>
      <c r="G346" s="58"/>
    </row>
    <row r="347" spans="1:7" ht="15">
      <c r="A347" s="58" t="s">
        <v>829</v>
      </c>
      <c r="B347" s="79" t="s">
        <v>830</v>
      </c>
      <c r="G347" s="58"/>
    </row>
    <row r="348" spans="1:7" ht="15">
      <c r="A348" s="58" t="s">
        <v>831</v>
      </c>
      <c r="B348" s="79" t="s">
        <v>832</v>
      </c>
      <c r="G348" s="58"/>
    </row>
    <row r="349" spans="1:7" ht="15">
      <c r="A349" s="58" t="s">
        <v>833</v>
      </c>
      <c r="B349" s="79" t="s">
        <v>834</v>
      </c>
      <c r="G349" s="58"/>
    </row>
    <row r="350" spans="1:7" ht="15">
      <c r="A350" s="58" t="s">
        <v>835</v>
      </c>
      <c r="B350" s="79" t="s">
        <v>836</v>
      </c>
      <c r="G350" s="58"/>
    </row>
    <row r="351" spans="1:7" ht="15">
      <c r="A351" s="58" t="s">
        <v>837</v>
      </c>
      <c r="B351" s="79" t="s">
        <v>61</v>
      </c>
      <c r="G351" s="58"/>
    </row>
    <row r="352" spans="1:7" ht="15" hidden="1" outlineLevel="1">
      <c r="A352" s="58" t="s">
        <v>838</v>
      </c>
      <c r="B352" s="59" t="s">
        <v>839</v>
      </c>
      <c r="G352" s="58"/>
    </row>
    <row r="353" spans="1:7" ht="15" hidden="1" outlineLevel="1">
      <c r="A353" s="58" t="s">
        <v>840</v>
      </c>
      <c r="B353" s="59" t="s">
        <v>151</v>
      </c>
      <c r="G353" s="58"/>
    </row>
    <row r="354" spans="1:7" ht="15" hidden="1" outlineLevel="1">
      <c r="A354" s="58" t="s">
        <v>841</v>
      </c>
      <c r="B354" s="59" t="s">
        <v>151</v>
      </c>
      <c r="G354" s="58"/>
    </row>
    <row r="355" spans="1:7" ht="15" hidden="1" outlineLevel="1">
      <c r="A355" s="58" t="s">
        <v>842</v>
      </c>
      <c r="B355" s="59" t="s">
        <v>151</v>
      </c>
      <c r="G355" s="58"/>
    </row>
    <row r="356" spans="1:7" ht="15" hidden="1" outlineLevel="1">
      <c r="A356" s="58" t="s">
        <v>843</v>
      </c>
      <c r="B356" s="59" t="s">
        <v>151</v>
      </c>
      <c r="G356" s="58"/>
    </row>
    <row r="357" spans="1:7" ht="15" hidden="1" outlineLevel="1">
      <c r="A357" s="58" t="s">
        <v>844</v>
      </c>
      <c r="B357" s="59" t="s">
        <v>151</v>
      </c>
      <c r="G357" s="58"/>
    </row>
    <row r="358" spans="1:7" ht="15" hidden="1" outlineLevel="1">
      <c r="A358" s="58" t="s">
        <v>845</v>
      </c>
      <c r="B358" s="59" t="s">
        <v>151</v>
      </c>
      <c r="G358" s="58"/>
    </row>
    <row r="359" spans="1:7" ht="15" hidden="1" outlineLevel="1">
      <c r="A359" s="58" t="s">
        <v>846</v>
      </c>
      <c r="B359" s="59" t="s">
        <v>151</v>
      </c>
      <c r="G359" s="58"/>
    </row>
    <row r="360" spans="1:7" ht="15" hidden="1" outlineLevel="1">
      <c r="A360" s="58" t="s">
        <v>847</v>
      </c>
      <c r="B360" s="59" t="s">
        <v>151</v>
      </c>
      <c r="G360" s="58"/>
    </row>
    <row r="361" spans="1:7" ht="15" hidden="1" outlineLevel="1">
      <c r="A361" s="58" t="s">
        <v>848</v>
      </c>
      <c r="B361" s="59" t="s">
        <v>151</v>
      </c>
      <c r="G361" s="58"/>
    </row>
    <row r="362" spans="1:7" ht="15" hidden="1" outlineLevel="1">
      <c r="A362" s="58" t="s">
        <v>849</v>
      </c>
      <c r="B362" s="59" t="s">
        <v>151</v>
      </c>
      <c r="G362" s="58"/>
    </row>
    <row r="363" spans="1:2" ht="15" hidden="1" outlineLevel="1">
      <c r="A363" s="58" t="s">
        <v>850</v>
      </c>
      <c r="B363" s="59" t="s">
        <v>151</v>
      </c>
    </row>
    <row r="364" spans="1:2" ht="15" hidden="1" outlineLevel="1">
      <c r="A364" s="58" t="s">
        <v>851</v>
      </c>
      <c r="B364" s="59" t="s">
        <v>151</v>
      </c>
    </row>
    <row r="365" spans="1:2" ht="15" hidden="1" outlineLevel="1">
      <c r="A365" s="58" t="s">
        <v>852</v>
      </c>
      <c r="B365" s="59" t="s">
        <v>151</v>
      </c>
    </row>
    <row r="366" spans="1:2" ht="15" hidden="1" outlineLevel="1">
      <c r="A366" s="58" t="s">
        <v>853</v>
      </c>
      <c r="B366" s="59" t="s">
        <v>151</v>
      </c>
    </row>
    <row r="367" spans="1:2" ht="15" hidden="1" outlineLevel="1">
      <c r="A367" s="58" t="s">
        <v>854</v>
      </c>
      <c r="B367" s="59" t="s">
        <v>151</v>
      </c>
    </row>
    <row r="368" spans="1:2" ht="15" hidden="1" outlineLevel="1">
      <c r="A368" s="58" t="s">
        <v>855</v>
      </c>
      <c r="B368" s="59" t="s">
        <v>151</v>
      </c>
    </row>
    <row r="369" ht="15" collapsed="1"/>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rowBreaks count="2" manualBreakCount="2">
    <brk id="97" max="6" man="1"/>
    <brk id="195" max="6" man="1"/>
  </rowBreaks>
  <legacyDrawingHF r:id="rId1"/>
</worksheet>
</file>

<file path=xl/worksheets/sheet30.xml><?xml version="1.0" encoding="utf-8"?>
<worksheet xmlns="http://schemas.openxmlformats.org/spreadsheetml/2006/main" xmlns:r="http://schemas.openxmlformats.org/officeDocument/2006/relationships">
  <dimension ref="B1:N571"/>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0.9921875" style="0" customWidth="1"/>
    <col min="12" max="12" width="15.00390625" style="0" customWidth="1"/>
    <col min="13" max="13" width="14.00390625" style="0" customWidth="1"/>
    <col min="14" max="14" width="15.00390625" style="0" customWidth="1"/>
  </cols>
  <sheetData>
    <row r="1" spans="2:14" ht="37.5" customHeight="1">
      <c r="B1" s="1"/>
      <c r="C1" s="1"/>
      <c r="D1" s="1"/>
      <c r="E1" s="1"/>
      <c r="F1" s="1"/>
      <c r="G1" s="1"/>
      <c r="H1" s="1"/>
      <c r="I1" s="1"/>
      <c r="J1" s="1"/>
      <c r="K1" s="1"/>
      <c r="L1" s="1"/>
      <c r="M1" s="1"/>
      <c r="N1" s="1"/>
    </row>
    <row r="2" spans="2:14" ht="33" customHeight="1">
      <c r="B2" s="193" t="s">
        <v>1238</v>
      </c>
      <c r="C2" s="194"/>
      <c r="D2" s="194"/>
      <c r="E2" s="194"/>
      <c r="F2" s="194"/>
      <c r="G2" s="194"/>
      <c r="H2" s="194"/>
      <c r="I2" s="194"/>
      <c r="J2" s="194"/>
      <c r="K2" s="194"/>
      <c r="L2" s="194"/>
      <c r="M2" s="194"/>
      <c r="N2" s="194"/>
    </row>
    <row r="3" spans="2:14" ht="4.5" customHeight="1">
      <c r="B3" s="1"/>
      <c r="C3" s="1"/>
      <c r="D3" s="1"/>
      <c r="E3" s="1"/>
      <c r="F3" s="1"/>
      <c r="G3" s="1"/>
      <c r="H3" s="1"/>
      <c r="I3" s="1"/>
      <c r="J3" s="1"/>
      <c r="K3" s="1"/>
      <c r="L3" s="1"/>
      <c r="M3" s="1"/>
      <c r="N3" s="1"/>
    </row>
    <row r="4" spans="2:14" ht="20.25" customHeight="1">
      <c r="B4" s="269" t="s">
        <v>1072</v>
      </c>
      <c r="C4" s="270"/>
      <c r="D4" s="270"/>
      <c r="E4" s="270"/>
      <c r="F4" s="270"/>
      <c r="G4" s="1"/>
      <c r="H4" s="320">
        <v>42795</v>
      </c>
      <c r="I4" s="217"/>
      <c r="J4" s="217"/>
      <c r="K4" s="1"/>
      <c r="L4" s="1"/>
      <c r="M4" s="1"/>
      <c r="N4" s="1"/>
    </row>
    <row r="5" spans="2:14" ht="5.25" customHeight="1">
      <c r="B5" s="1"/>
      <c r="C5" s="1"/>
      <c r="D5" s="1"/>
      <c r="E5" s="1"/>
      <c r="F5" s="1"/>
      <c r="G5" s="1"/>
      <c r="H5" s="1"/>
      <c r="I5" s="1"/>
      <c r="J5" s="1"/>
      <c r="K5" s="1"/>
      <c r="L5" s="1"/>
      <c r="M5" s="1"/>
      <c r="N5" s="1"/>
    </row>
    <row r="6" spans="2:14" ht="17.25" customHeight="1">
      <c r="B6" s="311" t="s">
        <v>1239</v>
      </c>
      <c r="C6" s="312"/>
      <c r="D6" s="313"/>
      <c r="E6" s="314" t="s">
        <v>1240</v>
      </c>
      <c r="F6" s="315"/>
      <c r="G6" s="315"/>
      <c r="H6" s="316"/>
      <c r="I6" s="317" t="s">
        <v>1241</v>
      </c>
      <c r="J6" s="318"/>
      <c r="K6" s="318"/>
      <c r="L6" s="318"/>
      <c r="M6" s="318"/>
      <c r="N6" s="319"/>
    </row>
    <row r="7" spans="2:14" ht="22.5" customHeight="1">
      <c r="B7" s="26" t="s">
        <v>1242</v>
      </c>
      <c r="C7" s="16" t="s">
        <v>1243</v>
      </c>
      <c r="D7" s="16" t="s">
        <v>1244</v>
      </c>
      <c r="E7" s="26" t="s">
        <v>1245</v>
      </c>
      <c r="F7" s="321" t="s">
        <v>1246</v>
      </c>
      <c r="G7" s="219"/>
      <c r="H7" s="219"/>
      <c r="I7" s="218" t="s">
        <v>1247</v>
      </c>
      <c r="J7" s="219"/>
      <c r="K7" s="219"/>
      <c r="L7" s="16" t="s">
        <v>1248</v>
      </c>
      <c r="M7" s="16" t="s">
        <v>1249</v>
      </c>
      <c r="N7" s="16" t="s">
        <v>1250</v>
      </c>
    </row>
    <row r="8" spans="2:14" ht="11.25" customHeight="1">
      <c r="B8" s="27">
        <v>42795</v>
      </c>
      <c r="C8" s="28">
        <v>42826</v>
      </c>
      <c r="D8" s="7">
        <v>1</v>
      </c>
      <c r="E8" s="29">
        <v>31</v>
      </c>
      <c r="F8" s="322">
        <v>1000000000</v>
      </c>
      <c r="G8" s="202"/>
      <c r="H8" s="202"/>
      <c r="I8" s="201">
        <v>1338387893.585858</v>
      </c>
      <c r="J8" s="202"/>
      <c r="K8" s="202"/>
      <c r="L8" s="7">
        <v>1336117888.6750662</v>
      </c>
      <c r="M8" s="7">
        <v>1332719865.9049754</v>
      </c>
      <c r="N8" s="7">
        <v>1327075070.9860013</v>
      </c>
    </row>
    <row r="9" spans="2:14" ht="11.25" customHeight="1">
      <c r="B9" s="27">
        <v>42795</v>
      </c>
      <c r="C9" s="28">
        <v>42856</v>
      </c>
      <c r="D9" s="7">
        <v>2</v>
      </c>
      <c r="E9" s="29">
        <v>61</v>
      </c>
      <c r="F9" s="322">
        <v>1000000000</v>
      </c>
      <c r="G9" s="202"/>
      <c r="H9" s="202"/>
      <c r="I9" s="201">
        <v>1331274236.585807</v>
      </c>
      <c r="J9" s="202"/>
      <c r="K9" s="202"/>
      <c r="L9" s="7">
        <v>1326834840.4905558</v>
      </c>
      <c r="M9" s="7">
        <v>1320203035.6894195</v>
      </c>
      <c r="N9" s="7">
        <v>1309222408.5963607</v>
      </c>
    </row>
    <row r="10" spans="2:14" ht="11.25" customHeight="1">
      <c r="B10" s="27">
        <v>42795</v>
      </c>
      <c r="C10" s="28">
        <v>42887</v>
      </c>
      <c r="D10" s="7">
        <v>3</v>
      </c>
      <c r="E10" s="29">
        <v>92</v>
      </c>
      <c r="F10" s="322">
        <v>1000000000</v>
      </c>
      <c r="G10" s="202"/>
      <c r="H10" s="202"/>
      <c r="I10" s="201">
        <v>1324199274.599981</v>
      </c>
      <c r="J10" s="202"/>
      <c r="K10" s="202"/>
      <c r="L10" s="7">
        <v>1317545020.9247353</v>
      </c>
      <c r="M10" s="7">
        <v>1307625608.4441104</v>
      </c>
      <c r="N10" s="7">
        <v>1291257151.353288</v>
      </c>
    </row>
    <row r="11" spans="2:14" ht="11.25" customHeight="1">
      <c r="B11" s="27">
        <v>42795</v>
      </c>
      <c r="C11" s="28">
        <v>42917</v>
      </c>
      <c r="D11" s="7">
        <v>4</v>
      </c>
      <c r="E11" s="29">
        <v>122</v>
      </c>
      <c r="F11" s="322">
        <v>1000000000</v>
      </c>
      <c r="G11" s="202"/>
      <c r="H11" s="202"/>
      <c r="I11" s="201">
        <v>1317120705.617835</v>
      </c>
      <c r="J11" s="202"/>
      <c r="K11" s="202"/>
      <c r="L11" s="7">
        <v>1308350955.549896</v>
      </c>
      <c r="M11" s="7">
        <v>1295304804.1957924</v>
      </c>
      <c r="N11" s="7">
        <v>1273847333.5853682</v>
      </c>
    </row>
    <row r="12" spans="2:14" ht="11.25" customHeight="1">
      <c r="B12" s="27">
        <v>42795</v>
      </c>
      <c r="C12" s="28">
        <v>42948</v>
      </c>
      <c r="D12" s="7">
        <v>5</v>
      </c>
      <c r="E12" s="29">
        <v>153</v>
      </c>
      <c r="F12" s="322">
        <v>1000000000</v>
      </c>
      <c r="G12" s="202"/>
      <c r="H12" s="202"/>
      <c r="I12" s="201">
        <v>1309874707.190188</v>
      </c>
      <c r="J12" s="202"/>
      <c r="K12" s="202"/>
      <c r="L12" s="7">
        <v>1298946350.8424807</v>
      </c>
      <c r="M12" s="7">
        <v>1282723429.6526468</v>
      </c>
      <c r="N12" s="7">
        <v>1256131345.3165157</v>
      </c>
    </row>
    <row r="13" spans="2:14" ht="11.25" customHeight="1">
      <c r="B13" s="27">
        <v>42795</v>
      </c>
      <c r="C13" s="28">
        <v>42979</v>
      </c>
      <c r="D13" s="7">
        <v>6</v>
      </c>
      <c r="E13" s="29">
        <v>184</v>
      </c>
      <c r="F13" s="322">
        <v>1000000000</v>
      </c>
      <c r="G13" s="202"/>
      <c r="H13" s="202"/>
      <c r="I13" s="201">
        <v>1302990679.913021</v>
      </c>
      <c r="J13" s="202"/>
      <c r="K13" s="202"/>
      <c r="L13" s="7">
        <v>1289928226.6536663</v>
      </c>
      <c r="M13" s="7">
        <v>1270578354.2890787</v>
      </c>
      <c r="N13" s="7">
        <v>1238968022.784002</v>
      </c>
    </row>
    <row r="14" spans="2:14" ht="11.25" customHeight="1">
      <c r="B14" s="27">
        <v>42795</v>
      </c>
      <c r="C14" s="28">
        <v>43009</v>
      </c>
      <c r="D14" s="7">
        <v>7</v>
      </c>
      <c r="E14" s="29">
        <v>214</v>
      </c>
      <c r="F14" s="322">
        <v>1000000000</v>
      </c>
      <c r="G14" s="202"/>
      <c r="H14" s="202"/>
      <c r="I14" s="201">
        <v>1295699281.628382</v>
      </c>
      <c r="J14" s="202"/>
      <c r="K14" s="202"/>
      <c r="L14" s="7">
        <v>1280604475.6029506</v>
      </c>
      <c r="M14" s="7">
        <v>1258289836.5886722</v>
      </c>
      <c r="N14" s="7">
        <v>1221955575.7697654</v>
      </c>
    </row>
    <row r="15" spans="2:14" ht="11.25" customHeight="1">
      <c r="B15" s="27">
        <v>42795</v>
      </c>
      <c r="C15" s="28">
        <v>43040</v>
      </c>
      <c r="D15" s="7">
        <v>8</v>
      </c>
      <c r="E15" s="29">
        <v>245</v>
      </c>
      <c r="F15" s="322">
        <v>1000000000</v>
      </c>
      <c r="G15" s="202"/>
      <c r="H15" s="202"/>
      <c r="I15" s="201">
        <v>1288457246.592449</v>
      </c>
      <c r="J15" s="202"/>
      <c r="K15" s="202"/>
      <c r="L15" s="7">
        <v>1271286949.7418926</v>
      </c>
      <c r="M15" s="7">
        <v>1245957862.845286</v>
      </c>
      <c r="N15" s="7">
        <v>1204854775.5356505</v>
      </c>
    </row>
    <row r="16" spans="2:14" ht="11.25" customHeight="1">
      <c r="B16" s="27">
        <v>42795</v>
      </c>
      <c r="C16" s="28">
        <v>43070</v>
      </c>
      <c r="D16" s="7">
        <v>9</v>
      </c>
      <c r="E16" s="29">
        <v>275</v>
      </c>
      <c r="F16" s="322">
        <v>1000000000</v>
      </c>
      <c r="G16" s="202"/>
      <c r="H16" s="202"/>
      <c r="I16" s="201">
        <v>1281134480.278135</v>
      </c>
      <c r="J16" s="202"/>
      <c r="K16" s="202"/>
      <c r="L16" s="7">
        <v>1261986928.7409666</v>
      </c>
      <c r="M16" s="7">
        <v>1233798932.8417943</v>
      </c>
      <c r="N16" s="7">
        <v>1188206221.2845583</v>
      </c>
    </row>
    <row r="17" spans="2:14" ht="11.25" customHeight="1">
      <c r="B17" s="27">
        <v>42795</v>
      </c>
      <c r="C17" s="28">
        <v>43101</v>
      </c>
      <c r="D17" s="7">
        <v>10</v>
      </c>
      <c r="E17" s="29">
        <v>306</v>
      </c>
      <c r="F17" s="322">
        <v>1000000000</v>
      </c>
      <c r="G17" s="202"/>
      <c r="H17" s="202"/>
      <c r="I17" s="201">
        <v>1273873268.902158</v>
      </c>
      <c r="J17" s="202"/>
      <c r="K17" s="202"/>
      <c r="L17" s="7">
        <v>1252705950.0840008</v>
      </c>
      <c r="M17" s="7">
        <v>1221610527.6256645</v>
      </c>
      <c r="N17" s="7">
        <v>1171485231.5573244</v>
      </c>
    </row>
    <row r="18" spans="2:14" ht="11.25" customHeight="1">
      <c r="B18" s="27">
        <v>42795</v>
      </c>
      <c r="C18" s="28">
        <v>43132</v>
      </c>
      <c r="D18" s="7">
        <v>11</v>
      </c>
      <c r="E18" s="29">
        <v>337</v>
      </c>
      <c r="F18" s="322">
        <v>1000000000</v>
      </c>
      <c r="G18" s="202"/>
      <c r="H18" s="202"/>
      <c r="I18" s="201">
        <v>1266616854.08374</v>
      </c>
      <c r="J18" s="202"/>
      <c r="K18" s="202"/>
      <c r="L18" s="7">
        <v>1243457532.4194932</v>
      </c>
      <c r="M18" s="7">
        <v>1209507809.562538</v>
      </c>
      <c r="N18" s="7">
        <v>1154966393.7926383</v>
      </c>
    </row>
    <row r="19" spans="2:14" ht="11.25" customHeight="1">
      <c r="B19" s="27">
        <v>42795</v>
      </c>
      <c r="C19" s="28">
        <v>43160</v>
      </c>
      <c r="D19" s="7">
        <v>12</v>
      </c>
      <c r="E19" s="29">
        <v>365</v>
      </c>
      <c r="F19" s="322">
        <v>1000000000</v>
      </c>
      <c r="G19" s="202"/>
      <c r="H19" s="202"/>
      <c r="I19" s="201">
        <v>1259016066.251742</v>
      </c>
      <c r="J19" s="202"/>
      <c r="K19" s="202"/>
      <c r="L19" s="7">
        <v>1234102096.3226514</v>
      </c>
      <c r="M19" s="7">
        <v>1197650018.6055086</v>
      </c>
      <c r="N19" s="7">
        <v>1139267235.648087</v>
      </c>
    </row>
    <row r="20" spans="2:14" ht="11.25" customHeight="1">
      <c r="B20" s="27">
        <v>42795</v>
      </c>
      <c r="C20" s="28">
        <v>43191</v>
      </c>
      <c r="D20" s="7">
        <v>13</v>
      </c>
      <c r="E20" s="29">
        <v>396</v>
      </c>
      <c r="F20" s="322">
        <v>1000000000</v>
      </c>
      <c r="G20" s="202"/>
      <c r="H20" s="202"/>
      <c r="I20" s="201">
        <v>1251641655.359522</v>
      </c>
      <c r="J20" s="202"/>
      <c r="K20" s="202"/>
      <c r="L20" s="7">
        <v>1224792745.1137176</v>
      </c>
      <c r="M20" s="7">
        <v>1185592746.5545323</v>
      </c>
      <c r="N20" s="7">
        <v>1123020890.8829296</v>
      </c>
    </row>
    <row r="21" spans="2:14" ht="11.25" customHeight="1">
      <c r="B21" s="27">
        <v>42795</v>
      </c>
      <c r="C21" s="28">
        <v>43221</v>
      </c>
      <c r="D21" s="7">
        <v>14</v>
      </c>
      <c r="E21" s="29">
        <v>426</v>
      </c>
      <c r="F21" s="322">
        <v>1000000000</v>
      </c>
      <c r="G21" s="202"/>
      <c r="H21" s="202"/>
      <c r="I21" s="201">
        <v>1243911738.546811</v>
      </c>
      <c r="J21" s="202"/>
      <c r="K21" s="202"/>
      <c r="L21" s="7">
        <v>1215230674.957906</v>
      </c>
      <c r="M21" s="7">
        <v>1173441434.5545738</v>
      </c>
      <c r="N21" s="7">
        <v>1106954587.1357381</v>
      </c>
    </row>
    <row r="22" spans="2:14" ht="11.25" customHeight="1">
      <c r="B22" s="27">
        <v>42795</v>
      </c>
      <c r="C22" s="28">
        <v>43252</v>
      </c>
      <c r="D22" s="7">
        <v>15</v>
      </c>
      <c r="E22" s="29">
        <v>457</v>
      </c>
      <c r="F22" s="322">
        <v>1000000000</v>
      </c>
      <c r="G22" s="202"/>
      <c r="H22" s="202"/>
      <c r="I22" s="201">
        <v>1236680727.959572</v>
      </c>
      <c r="J22" s="202"/>
      <c r="K22" s="202"/>
      <c r="L22" s="7">
        <v>1206117251.2843726</v>
      </c>
      <c r="M22" s="7">
        <v>1161679479.679063</v>
      </c>
      <c r="N22" s="7">
        <v>1091217500.8428898</v>
      </c>
    </row>
    <row r="23" spans="2:14" ht="11.25" customHeight="1">
      <c r="B23" s="27">
        <v>42795</v>
      </c>
      <c r="C23" s="28">
        <v>43282</v>
      </c>
      <c r="D23" s="7">
        <v>16</v>
      </c>
      <c r="E23" s="29">
        <v>487</v>
      </c>
      <c r="F23" s="322">
        <v>1000000000</v>
      </c>
      <c r="G23" s="202"/>
      <c r="H23" s="202"/>
      <c r="I23" s="201">
        <v>1228940940.997828</v>
      </c>
      <c r="J23" s="202"/>
      <c r="K23" s="202"/>
      <c r="L23" s="7">
        <v>1196601407.383054</v>
      </c>
      <c r="M23" s="7">
        <v>1149677587.9278884</v>
      </c>
      <c r="N23" s="7">
        <v>1075516687.783071</v>
      </c>
    </row>
    <row r="24" spans="2:14" ht="11.25" customHeight="1">
      <c r="B24" s="27">
        <v>42795</v>
      </c>
      <c r="C24" s="28">
        <v>43313</v>
      </c>
      <c r="D24" s="7">
        <v>17</v>
      </c>
      <c r="E24" s="29">
        <v>518</v>
      </c>
      <c r="F24" s="322">
        <v>1000000000</v>
      </c>
      <c r="G24" s="202"/>
      <c r="H24" s="202"/>
      <c r="I24" s="201">
        <v>1221428727.417241</v>
      </c>
      <c r="J24" s="202"/>
      <c r="K24" s="202"/>
      <c r="L24" s="7">
        <v>1187269758.860424</v>
      </c>
      <c r="M24" s="7">
        <v>1137810807.8898919</v>
      </c>
      <c r="N24" s="7">
        <v>1059907004.94763</v>
      </c>
    </row>
    <row r="25" spans="2:14" ht="11.25" customHeight="1">
      <c r="B25" s="27">
        <v>42795</v>
      </c>
      <c r="C25" s="28">
        <v>43344</v>
      </c>
      <c r="D25" s="7">
        <v>18</v>
      </c>
      <c r="E25" s="29">
        <v>549</v>
      </c>
      <c r="F25" s="322">
        <v>1000000000</v>
      </c>
      <c r="G25" s="202"/>
      <c r="H25" s="202"/>
      <c r="I25" s="201">
        <v>1213794169.475465</v>
      </c>
      <c r="J25" s="202"/>
      <c r="K25" s="202"/>
      <c r="L25" s="7">
        <v>1177847601.3193908</v>
      </c>
      <c r="M25" s="7">
        <v>1125910433.159929</v>
      </c>
      <c r="N25" s="7">
        <v>1044379096.5646207</v>
      </c>
    </row>
    <row r="26" spans="2:14" ht="11.25" customHeight="1">
      <c r="B26" s="27">
        <v>42795</v>
      </c>
      <c r="C26" s="28">
        <v>43374</v>
      </c>
      <c r="D26" s="7">
        <v>19</v>
      </c>
      <c r="E26" s="29">
        <v>579</v>
      </c>
      <c r="F26" s="322">
        <v>1000000000</v>
      </c>
      <c r="G26" s="202"/>
      <c r="H26" s="202"/>
      <c r="I26" s="201">
        <v>1206352902.962518</v>
      </c>
      <c r="J26" s="202"/>
      <c r="K26" s="202"/>
      <c r="L26" s="7">
        <v>1168705233.5292838</v>
      </c>
      <c r="M26" s="7">
        <v>1114421540.2420342</v>
      </c>
      <c r="N26" s="7">
        <v>1029484728.2494965</v>
      </c>
    </row>
    <row r="27" spans="2:14" ht="11.25" customHeight="1">
      <c r="B27" s="27">
        <v>42795</v>
      </c>
      <c r="C27" s="28">
        <v>43405</v>
      </c>
      <c r="D27" s="7">
        <v>20</v>
      </c>
      <c r="E27" s="29">
        <v>610</v>
      </c>
      <c r="F27" s="322">
        <v>1000000000</v>
      </c>
      <c r="G27" s="202"/>
      <c r="H27" s="202"/>
      <c r="I27" s="201">
        <v>1198828974.667163</v>
      </c>
      <c r="J27" s="202"/>
      <c r="K27" s="202"/>
      <c r="L27" s="7">
        <v>1159446263.1199954</v>
      </c>
      <c r="M27" s="7">
        <v>1102780878.307744</v>
      </c>
      <c r="N27" s="7">
        <v>1014416389.5215316</v>
      </c>
    </row>
    <row r="28" spans="2:14" ht="11.25" customHeight="1">
      <c r="B28" s="27">
        <v>42795</v>
      </c>
      <c r="C28" s="28">
        <v>43435</v>
      </c>
      <c r="D28" s="7">
        <v>21</v>
      </c>
      <c r="E28" s="29">
        <v>640</v>
      </c>
      <c r="F28" s="322">
        <v>1000000000</v>
      </c>
      <c r="G28" s="202"/>
      <c r="H28" s="202"/>
      <c r="I28" s="201">
        <v>1191246990.005365</v>
      </c>
      <c r="J28" s="202"/>
      <c r="K28" s="202"/>
      <c r="L28" s="7">
        <v>1150222267.3471503</v>
      </c>
      <c r="M28" s="7">
        <v>1091315038.977175</v>
      </c>
      <c r="N28" s="7">
        <v>999754238.0327257</v>
      </c>
    </row>
    <row r="29" spans="2:14" ht="11.25" customHeight="1">
      <c r="B29" s="27">
        <v>42795</v>
      </c>
      <c r="C29" s="28">
        <v>43466</v>
      </c>
      <c r="D29" s="7">
        <v>22</v>
      </c>
      <c r="E29" s="29">
        <v>671</v>
      </c>
      <c r="F29" s="322">
        <v>1000000000</v>
      </c>
      <c r="G29" s="202"/>
      <c r="H29" s="202"/>
      <c r="I29" s="201">
        <v>1183778057.660884</v>
      </c>
      <c r="J29" s="202"/>
      <c r="K29" s="202"/>
      <c r="L29" s="7">
        <v>1141071923.1145647</v>
      </c>
      <c r="M29" s="7">
        <v>1079879959.1071591</v>
      </c>
      <c r="N29" s="7">
        <v>985088421.994788</v>
      </c>
    </row>
    <row r="30" spans="2:14" ht="11.25" customHeight="1">
      <c r="B30" s="27">
        <v>42795</v>
      </c>
      <c r="C30" s="28">
        <v>43497</v>
      </c>
      <c r="D30" s="7">
        <v>23</v>
      </c>
      <c r="E30" s="29">
        <v>702</v>
      </c>
      <c r="F30" s="322">
        <v>1000000000</v>
      </c>
      <c r="G30" s="202"/>
      <c r="H30" s="202"/>
      <c r="I30" s="201">
        <v>1176298179.634224</v>
      </c>
      <c r="J30" s="202"/>
      <c r="K30" s="202"/>
      <c r="L30" s="7">
        <v>1131938776.4880908</v>
      </c>
      <c r="M30" s="7">
        <v>1068512218.211262</v>
      </c>
      <c r="N30" s="7">
        <v>970590073.7695148</v>
      </c>
    </row>
    <row r="31" spans="2:14" ht="11.25" customHeight="1">
      <c r="B31" s="27">
        <v>42795</v>
      </c>
      <c r="C31" s="28">
        <v>43525</v>
      </c>
      <c r="D31" s="7">
        <v>24</v>
      </c>
      <c r="E31" s="29">
        <v>730</v>
      </c>
      <c r="F31" s="322">
        <v>1000000000</v>
      </c>
      <c r="G31" s="202"/>
      <c r="H31" s="202"/>
      <c r="I31" s="201">
        <v>1168698746.332195</v>
      </c>
      <c r="J31" s="202"/>
      <c r="K31" s="202"/>
      <c r="L31" s="7">
        <v>1122902927.1058626</v>
      </c>
      <c r="M31" s="7">
        <v>1057547505.0441633</v>
      </c>
      <c r="N31" s="7">
        <v>956954412.0547808</v>
      </c>
    </row>
    <row r="32" spans="2:14" ht="11.25" customHeight="1">
      <c r="B32" s="27">
        <v>42795</v>
      </c>
      <c r="C32" s="28">
        <v>43556</v>
      </c>
      <c r="D32" s="7">
        <v>25</v>
      </c>
      <c r="E32" s="29">
        <v>761</v>
      </c>
      <c r="F32" s="322">
        <v>1000000000</v>
      </c>
      <c r="G32" s="202"/>
      <c r="H32" s="202"/>
      <c r="I32" s="201">
        <v>1161198558.319861</v>
      </c>
      <c r="J32" s="202"/>
      <c r="K32" s="202"/>
      <c r="L32" s="7">
        <v>1113804332.2049463</v>
      </c>
      <c r="M32" s="7">
        <v>1046310700.2643596</v>
      </c>
      <c r="N32" s="7">
        <v>942776286.8183903</v>
      </c>
    </row>
    <row r="33" spans="2:14" ht="11.25" customHeight="1">
      <c r="B33" s="27">
        <v>42795</v>
      </c>
      <c r="C33" s="28">
        <v>43586</v>
      </c>
      <c r="D33" s="7">
        <v>26</v>
      </c>
      <c r="E33" s="29">
        <v>791</v>
      </c>
      <c r="F33" s="322">
        <v>1000000000</v>
      </c>
      <c r="G33" s="202"/>
      <c r="H33" s="202"/>
      <c r="I33" s="201">
        <v>1153689648.173662</v>
      </c>
      <c r="J33" s="202"/>
      <c r="K33" s="202"/>
      <c r="L33" s="7">
        <v>1104785513.6734316</v>
      </c>
      <c r="M33" s="7">
        <v>1035284000.1783215</v>
      </c>
      <c r="N33" s="7">
        <v>929016803.6158843</v>
      </c>
    </row>
    <row r="34" spans="2:14" ht="11.25" customHeight="1">
      <c r="B34" s="27">
        <v>42795</v>
      </c>
      <c r="C34" s="28">
        <v>43617</v>
      </c>
      <c r="D34" s="7">
        <v>27</v>
      </c>
      <c r="E34" s="29">
        <v>822</v>
      </c>
      <c r="F34" s="322">
        <v>1000000000</v>
      </c>
      <c r="G34" s="202"/>
      <c r="H34" s="202"/>
      <c r="I34" s="201">
        <v>1146031586.274699</v>
      </c>
      <c r="J34" s="202"/>
      <c r="K34" s="202"/>
      <c r="L34" s="7">
        <v>1095590711.9817622</v>
      </c>
      <c r="M34" s="7">
        <v>1024056611.8416969</v>
      </c>
      <c r="N34" s="7">
        <v>915049636.1053817</v>
      </c>
    </row>
    <row r="35" spans="2:14" ht="11.25" customHeight="1">
      <c r="B35" s="27">
        <v>42795</v>
      </c>
      <c r="C35" s="28">
        <v>43647</v>
      </c>
      <c r="D35" s="7">
        <v>28</v>
      </c>
      <c r="E35" s="29">
        <v>852</v>
      </c>
      <c r="F35" s="322">
        <v>1000000000</v>
      </c>
      <c r="G35" s="202"/>
      <c r="H35" s="202"/>
      <c r="I35" s="201">
        <v>1138464834.43901</v>
      </c>
      <c r="J35" s="202"/>
      <c r="K35" s="202"/>
      <c r="L35" s="7">
        <v>1086570562.814109</v>
      </c>
      <c r="M35" s="7">
        <v>1013125686.4894688</v>
      </c>
      <c r="N35" s="7">
        <v>901571338.1951369</v>
      </c>
    </row>
    <row r="36" spans="2:14" ht="11.25" customHeight="1">
      <c r="B36" s="27">
        <v>42795</v>
      </c>
      <c r="C36" s="28">
        <v>43678</v>
      </c>
      <c r="D36" s="7">
        <v>29</v>
      </c>
      <c r="E36" s="29">
        <v>883</v>
      </c>
      <c r="F36" s="322">
        <v>1000000000</v>
      </c>
      <c r="G36" s="202"/>
      <c r="H36" s="202"/>
      <c r="I36" s="201">
        <v>1130177333.366858</v>
      </c>
      <c r="J36" s="202"/>
      <c r="K36" s="202"/>
      <c r="L36" s="7">
        <v>1076831339.6155758</v>
      </c>
      <c r="M36" s="7">
        <v>1001491276.9179622</v>
      </c>
      <c r="N36" s="7">
        <v>887443189.0436476</v>
      </c>
    </row>
    <row r="37" spans="2:14" ht="11.25" customHeight="1">
      <c r="B37" s="27">
        <v>42795</v>
      </c>
      <c r="C37" s="28">
        <v>43709</v>
      </c>
      <c r="D37" s="7">
        <v>30</v>
      </c>
      <c r="E37" s="29">
        <v>914</v>
      </c>
      <c r="F37" s="322">
        <v>1000000000</v>
      </c>
      <c r="G37" s="202"/>
      <c r="H37" s="202"/>
      <c r="I37" s="201">
        <v>1122727996.21684</v>
      </c>
      <c r="J37" s="202"/>
      <c r="K37" s="202"/>
      <c r="L37" s="7">
        <v>1067919274.4957312</v>
      </c>
      <c r="M37" s="7">
        <v>990676821.8008531</v>
      </c>
      <c r="N37" s="7">
        <v>874142048.6722927</v>
      </c>
    </row>
    <row r="38" spans="2:14" ht="11.25" customHeight="1">
      <c r="B38" s="27">
        <v>42795</v>
      </c>
      <c r="C38" s="28">
        <v>43739</v>
      </c>
      <c r="D38" s="7">
        <v>31</v>
      </c>
      <c r="E38" s="29">
        <v>944</v>
      </c>
      <c r="F38" s="322">
        <v>1000000000</v>
      </c>
      <c r="G38" s="202"/>
      <c r="H38" s="202"/>
      <c r="I38" s="201">
        <v>1115021364.810504</v>
      </c>
      <c r="J38" s="202"/>
      <c r="K38" s="202"/>
      <c r="L38" s="7">
        <v>1058848003.372097</v>
      </c>
      <c r="M38" s="7">
        <v>979844065.2771274</v>
      </c>
      <c r="N38" s="7">
        <v>861039468.6972905</v>
      </c>
    </row>
    <row r="39" spans="2:14" ht="11.25" customHeight="1">
      <c r="B39" s="27">
        <v>42795</v>
      </c>
      <c r="C39" s="28">
        <v>43770</v>
      </c>
      <c r="D39" s="7">
        <v>32</v>
      </c>
      <c r="E39" s="29">
        <v>975</v>
      </c>
      <c r="F39" s="322">
        <v>1000000000</v>
      </c>
      <c r="G39" s="202"/>
      <c r="H39" s="202"/>
      <c r="I39" s="201">
        <v>1107454334.861106</v>
      </c>
      <c r="J39" s="202"/>
      <c r="K39" s="202"/>
      <c r="L39" s="7">
        <v>1049878493.8886725</v>
      </c>
      <c r="M39" s="7">
        <v>969072962.9253055</v>
      </c>
      <c r="N39" s="7">
        <v>847967464.6223887</v>
      </c>
    </row>
    <row r="40" spans="2:14" ht="11.25" customHeight="1">
      <c r="B40" s="27">
        <v>42795</v>
      </c>
      <c r="C40" s="28">
        <v>43800</v>
      </c>
      <c r="D40" s="7">
        <v>33</v>
      </c>
      <c r="E40" s="29">
        <v>1005</v>
      </c>
      <c r="F40" s="322">
        <v>1000000000</v>
      </c>
      <c r="G40" s="202"/>
      <c r="H40" s="202"/>
      <c r="I40" s="201">
        <v>1099549687.313531</v>
      </c>
      <c r="J40" s="202"/>
      <c r="K40" s="202"/>
      <c r="L40" s="7">
        <v>1040673826.3272854</v>
      </c>
      <c r="M40" s="7">
        <v>958212510.1546295</v>
      </c>
      <c r="N40" s="7">
        <v>835027219.3023903</v>
      </c>
    </row>
    <row r="41" spans="2:14" ht="11.25" customHeight="1">
      <c r="B41" s="27">
        <v>42795</v>
      </c>
      <c r="C41" s="28">
        <v>43831</v>
      </c>
      <c r="D41" s="7">
        <v>34</v>
      </c>
      <c r="E41" s="29">
        <v>1036</v>
      </c>
      <c r="F41" s="322">
        <v>1000000000</v>
      </c>
      <c r="G41" s="202"/>
      <c r="H41" s="202"/>
      <c r="I41" s="201">
        <v>1091762555.234689</v>
      </c>
      <c r="J41" s="202"/>
      <c r="K41" s="202"/>
      <c r="L41" s="7">
        <v>1031551100.1121862</v>
      </c>
      <c r="M41" s="7">
        <v>947397085.0016397</v>
      </c>
      <c r="N41" s="7">
        <v>822105321.6538262</v>
      </c>
    </row>
    <row r="42" spans="2:14" ht="11.25" customHeight="1">
      <c r="B42" s="27">
        <v>42795</v>
      </c>
      <c r="C42" s="28">
        <v>43862</v>
      </c>
      <c r="D42" s="7">
        <v>35</v>
      </c>
      <c r="E42" s="29">
        <v>1067</v>
      </c>
      <c r="F42" s="322">
        <v>1000000000</v>
      </c>
      <c r="G42" s="202"/>
      <c r="H42" s="202"/>
      <c r="I42" s="201">
        <v>1083824596.714188</v>
      </c>
      <c r="J42" s="202"/>
      <c r="K42" s="202"/>
      <c r="L42" s="7">
        <v>1022314059.3073251</v>
      </c>
      <c r="M42" s="7">
        <v>936525752.145122</v>
      </c>
      <c r="N42" s="7">
        <v>809229597.7915547</v>
      </c>
    </row>
    <row r="43" spans="2:14" ht="11.25" customHeight="1">
      <c r="B43" s="27">
        <v>42795</v>
      </c>
      <c r="C43" s="28">
        <v>43891</v>
      </c>
      <c r="D43" s="7">
        <v>36</v>
      </c>
      <c r="E43" s="29">
        <v>1096</v>
      </c>
      <c r="F43" s="322">
        <v>1000000000</v>
      </c>
      <c r="G43" s="202"/>
      <c r="H43" s="202"/>
      <c r="I43" s="201">
        <v>1076190330.330606</v>
      </c>
      <c r="J43" s="202"/>
      <c r="K43" s="202"/>
      <c r="L43" s="7">
        <v>1013502344.9500238</v>
      </c>
      <c r="M43" s="7">
        <v>926244388.8298473</v>
      </c>
      <c r="N43" s="7">
        <v>797174085.6530086</v>
      </c>
    </row>
    <row r="44" spans="2:14" ht="11.25" customHeight="1">
      <c r="B44" s="27">
        <v>42795</v>
      </c>
      <c r="C44" s="28">
        <v>43922</v>
      </c>
      <c r="D44" s="7">
        <v>37</v>
      </c>
      <c r="E44" s="29">
        <v>1127</v>
      </c>
      <c r="F44" s="322">
        <v>1000000000</v>
      </c>
      <c r="G44" s="202"/>
      <c r="H44" s="202"/>
      <c r="I44" s="201">
        <v>1068123047.152624</v>
      </c>
      <c r="J44" s="202"/>
      <c r="K44" s="202"/>
      <c r="L44" s="7">
        <v>1004198890.9719273</v>
      </c>
      <c r="M44" s="7">
        <v>915407913.4740709</v>
      </c>
      <c r="N44" s="7">
        <v>784510687.3120157</v>
      </c>
    </row>
    <row r="45" spans="2:14" ht="11.25" customHeight="1">
      <c r="B45" s="27">
        <v>42795</v>
      </c>
      <c r="C45" s="28">
        <v>43952</v>
      </c>
      <c r="D45" s="7">
        <v>38</v>
      </c>
      <c r="E45" s="29">
        <v>1157</v>
      </c>
      <c r="F45" s="322">
        <v>1000000000</v>
      </c>
      <c r="G45" s="202"/>
      <c r="H45" s="202"/>
      <c r="I45" s="201">
        <v>1060505371.06549</v>
      </c>
      <c r="J45" s="202"/>
      <c r="K45" s="202"/>
      <c r="L45" s="7">
        <v>995400567.7857491</v>
      </c>
      <c r="M45" s="7">
        <v>905154211.6358104</v>
      </c>
      <c r="N45" s="7">
        <v>772543355.8690835</v>
      </c>
    </row>
    <row r="46" spans="2:14" ht="11.25" customHeight="1">
      <c r="B46" s="27">
        <v>42795</v>
      </c>
      <c r="C46" s="28">
        <v>43983</v>
      </c>
      <c r="D46" s="7">
        <v>39</v>
      </c>
      <c r="E46" s="29">
        <v>1188</v>
      </c>
      <c r="F46" s="322">
        <v>1000000000</v>
      </c>
      <c r="G46" s="202"/>
      <c r="H46" s="202"/>
      <c r="I46" s="201">
        <v>1052156155.893012</v>
      </c>
      <c r="J46" s="202"/>
      <c r="K46" s="202"/>
      <c r="L46" s="7">
        <v>985888932.4333633</v>
      </c>
      <c r="M46" s="7">
        <v>894224936.516957</v>
      </c>
      <c r="N46" s="7">
        <v>759982656.4737804</v>
      </c>
    </row>
    <row r="47" spans="2:14" ht="11.25" customHeight="1">
      <c r="B47" s="27">
        <v>42795</v>
      </c>
      <c r="C47" s="28">
        <v>44013</v>
      </c>
      <c r="D47" s="7">
        <v>40</v>
      </c>
      <c r="E47" s="29">
        <v>1218</v>
      </c>
      <c r="F47" s="322">
        <v>1000000000</v>
      </c>
      <c r="G47" s="202"/>
      <c r="H47" s="202"/>
      <c r="I47" s="201">
        <v>1043702917.865714</v>
      </c>
      <c r="J47" s="202"/>
      <c r="K47" s="202"/>
      <c r="L47" s="7">
        <v>976362855.2992656</v>
      </c>
      <c r="M47" s="7">
        <v>883404894.9145403</v>
      </c>
      <c r="N47" s="7">
        <v>747709312.4503102</v>
      </c>
    </row>
    <row r="48" spans="2:14" ht="11.25" customHeight="1">
      <c r="B48" s="27">
        <v>42795</v>
      </c>
      <c r="C48" s="28">
        <v>44044</v>
      </c>
      <c r="D48" s="7">
        <v>41</v>
      </c>
      <c r="E48" s="29">
        <v>1249</v>
      </c>
      <c r="F48" s="322">
        <v>1000000000</v>
      </c>
      <c r="G48" s="202"/>
      <c r="H48" s="202"/>
      <c r="I48" s="201">
        <v>1035728231.709867</v>
      </c>
      <c r="J48" s="202"/>
      <c r="K48" s="202"/>
      <c r="L48" s="7">
        <v>967259367.8933636</v>
      </c>
      <c r="M48" s="7">
        <v>872942403.4361094</v>
      </c>
      <c r="N48" s="7">
        <v>735724465.0551044</v>
      </c>
    </row>
    <row r="49" spans="2:14" ht="11.25" customHeight="1">
      <c r="B49" s="27">
        <v>42795</v>
      </c>
      <c r="C49" s="28">
        <v>44075</v>
      </c>
      <c r="D49" s="7">
        <v>42</v>
      </c>
      <c r="E49" s="29">
        <v>1280</v>
      </c>
      <c r="F49" s="322">
        <v>1000000000</v>
      </c>
      <c r="G49" s="202"/>
      <c r="H49" s="202"/>
      <c r="I49" s="201">
        <v>1027573374.446148</v>
      </c>
      <c r="J49" s="202"/>
      <c r="K49" s="202"/>
      <c r="L49" s="7">
        <v>958015977.035256</v>
      </c>
      <c r="M49" s="7">
        <v>862401474.2956996</v>
      </c>
      <c r="N49" s="7">
        <v>723761900.5623267</v>
      </c>
    </row>
    <row r="50" spans="2:14" ht="11.25" customHeight="1">
      <c r="B50" s="27">
        <v>42795</v>
      </c>
      <c r="C50" s="28">
        <v>44105</v>
      </c>
      <c r="D50" s="7">
        <v>43</v>
      </c>
      <c r="E50" s="29">
        <v>1310</v>
      </c>
      <c r="F50" s="322">
        <v>1000000000</v>
      </c>
      <c r="G50" s="202"/>
      <c r="H50" s="202"/>
      <c r="I50" s="201">
        <v>1018121205.54665</v>
      </c>
      <c r="J50" s="202"/>
      <c r="K50" s="202"/>
      <c r="L50" s="7">
        <v>947645604.8783005</v>
      </c>
      <c r="M50" s="7">
        <v>850966489.7935222</v>
      </c>
      <c r="N50" s="7">
        <v>711237700.646118</v>
      </c>
    </row>
    <row r="51" spans="2:14" ht="11.25" customHeight="1">
      <c r="B51" s="27">
        <v>42795</v>
      </c>
      <c r="C51" s="28">
        <v>44136</v>
      </c>
      <c r="D51" s="7">
        <v>44</v>
      </c>
      <c r="E51" s="29">
        <v>1341</v>
      </c>
      <c r="F51" s="322">
        <v>1000000000</v>
      </c>
      <c r="G51" s="202"/>
      <c r="H51" s="202"/>
      <c r="I51" s="201">
        <v>1010375617.574105</v>
      </c>
      <c r="J51" s="202"/>
      <c r="K51" s="202"/>
      <c r="L51" s="7">
        <v>938841126.6725031</v>
      </c>
      <c r="M51" s="7">
        <v>840916171.6242237</v>
      </c>
      <c r="N51" s="7">
        <v>699860745.3486418</v>
      </c>
    </row>
    <row r="52" spans="2:14" ht="11.25" customHeight="1">
      <c r="B52" s="27">
        <v>42795</v>
      </c>
      <c r="C52" s="28">
        <v>44166</v>
      </c>
      <c r="D52" s="7">
        <v>45</v>
      </c>
      <c r="E52" s="29">
        <v>1371</v>
      </c>
      <c r="F52" s="322">
        <v>1000000000</v>
      </c>
      <c r="G52" s="202"/>
      <c r="H52" s="202"/>
      <c r="I52" s="201">
        <v>1002579376.742018</v>
      </c>
      <c r="J52" s="202"/>
      <c r="K52" s="202"/>
      <c r="L52" s="7">
        <v>930067729.4185866</v>
      </c>
      <c r="M52" s="7">
        <v>831007496.8023552</v>
      </c>
      <c r="N52" s="7">
        <v>688779092.1636304</v>
      </c>
    </row>
    <row r="53" spans="2:14" ht="11.25" customHeight="1">
      <c r="B53" s="27">
        <v>42795</v>
      </c>
      <c r="C53" s="28">
        <v>44197</v>
      </c>
      <c r="D53" s="7">
        <v>46</v>
      </c>
      <c r="E53" s="29">
        <v>1402</v>
      </c>
      <c r="F53" s="322">
        <v>1000000000</v>
      </c>
      <c r="G53" s="202"/>
      <c r="H53" s="202"/>
      <c r="I53" s="201">
        <v>994020562.698694</v>
      </c>
      <c r="J53" s="202"/>
      <c r="K53" s="202"/>
      <c r="L53" s="7">
        <v>920563935.1899662</v>
      </c>
      <c r="M53" s="7">
        <v>820424111.2953486</v>
      </c>
      <c r="N53" s="7">
        <v>677126871.2975243</v>
      </c>
    </row>
    <row r="54" spans="2:14" ht="11.25" customHeight="1">
      <c r="B54" s="27">
        <v>42795</v>
      </c>
      <c r="C54" s="28">
        <v>44228</v>
      </c>
      <c r="D54" s="7">
        <v>47</v>
      </c>
      <c r="E54" s="29">
        <v>1433</v>
      </c>
      <c r="F54" s="322">
        <v>1000000000</v>
      </c>
      <c r="G54" s="202"/>
      <c r="H54" s="202"/>
      <c r="I54" s="201">
        <v>985740682.304319</v>
      </c>
      <c r="J54" s="202"/>
      <c r="K54" s="202"/>
      <c r="L54" s="7">
        <v>911347586.4824753</v>
      </c>
      <c r="M54" s="7">
        <v>810144707.7856094</v>
      </c>
      <c r="N54" s="7">
        <v>665810825.9819875</v>
      </c>
    </row>
    <row r="55" spans="2:14" ht="11.25" customHeight="1">
      <c r="B55" s="27">
        <v>42795</v>
      </c>
      <c r="C55" s="28">
        <v>44256</v>
      </c>
      <c r="D55" s="7">
        <v>48</v>
      </c>
      <c r="E55" s="29">
        <v>1461</v>
      </c>
      <c r="F55" s="322">
        <v>1000000000</v>
      </c>
      <c r="G55" s="202"/>
      <c r="H55" s="202"/>
      <c r="I55" s="201">
        <v>978043827.041907</v>
      </c>
      <c r="J55" s="202"/>
      <c r="K55" s="202"/>
      <c r="L55" s="7">
        <v>902846266.6638771</v>
      </c>
      <c r="M55" s="7">
        <v>800743596.3994001</v>
      </c>
      <c r="N55" s="7">
        <v>655566478.7670454</v>
      </c>
    </row>
    <row r="56" spans="2:14" ht="11.25" customHeight="1">
      <c r="B56" s="27">
        <v>42795</v>
      </c>
      <c r="C56" s="28">
        <v>44287</v>
      </c>
      <c r="D56" s="7">
        <v>49</v>
      </c>
      <c r="E56" s="29">
        <v>1492</v>
      </c>
      <c r="F56" s="322">
        <v>1000000000</v>
      </c>
      <c r="G56" s="202"/>
      <c r="H56" s="202"/>
      <c r="I56" s="201">
        <v>969573493.719966</v>
      </c>
      <c r="J56" s="202"/>
      <c r="K56" s="202"/>
      <c r="L56" s="7">
        <v>893509148.309591</v>
      </c>
      <c r="M56" s="7">
        <v>790447015.5438852</v>
      </c>
      <c r="N56" s="7">
        <v>644395721.0602328</v>
      </c>
    </row>
    <row r="57" spans="2:14" ht="11.25" customHeight="1">
      <c r="B57" s="27">
        <v>42795</v>
      </c>
      <c r="C57" s="28">
        <v>44317</v>
      </c>
      <c r="D57" s="7">
        <v>50</v>
      </c>
      <c r="E57" s="29">
        <v>1522</v>
      </c>
      <c r="F57" s="322">
        <v>1000000000</v>
      </c>
      <c r="G57" s="202"/>
      <c r="H57" s="202"/>
      <c r="I57" s="201">
        <v>961826486.453772</v>
      </c>
      <c r="J57" s="202"/>
      <c r="K57" s="202"/>
      <c r="L57" s="7">
        <v>884915010.543747</v>
      </c>
      <c r="M57" s="7">
        <v>780917382.4060248</v>
      </c>
      <c r="N57" s="7">
        <v>634017225.3738328</v>
      </c>
    </row>
    <row r="58" spans="2:14" ht="11.25" customHeight="1">
      <c r="B58" s="27">
        <v>42795</v>
      </c>
      <c r="C58" s="28">
        <v>44348</v>
      </c>
      <c r="D58" s="7">
        <v>51</v>
      </c>
      <c r="E58" s="29">
        <v>1553</v>
      </c>
      <c r="F58" s="322">
        <v>1000000000</v>
      </c>
      <c r="G58" s="202"/>
      <c r="H58" s="202"/>
      <c r="I58" s="201">
        <v>954095594.944669</v>
      </c>
      <c r="J58" s="202"/>
      <c r="K58" s="202"/>
      <c r="L58" s="7">
        <v>876313494.2245607</v>
      </c>
      <c r="M58" s="7">
        <v>771360010.7161126</v>
      </c>
      <c r="N58" s="7">
        <v>623605170.0553763</v>
      </c>
    </row>
    <row r="59" spans="2:14" ht="11.25" customHeight="1">
      <c r="B59" s="27">
        <v>42795</v>
      </c>
      <c r="C59" s="28">
        <v>44378</v>
      </c>
      <c r="D59" s="7">
        <v>52</v>
      </c>
      <c r="E59" s="29">
        <v>1583</v>
      </c>
      <c r="F59" s="322">
        <v>1000000000</v>
      </c>
      <c r="G59" s="202"/>
      <c r="H59" s="202"/>
      <c r="I59" s="201">
        <v>945770845.870342</v>
      </c>
      <c r="J59" s="202"/>
      <c r="K59" s="202"/>
      <c r="L59" s="7">
        <v>867241578.9245843</v>
      </c>
      <c r="M59" s="7">
        <v>761495742.4965975</v>
      </c>
      <c r="N59" s="7">
        <v>613106823.9794321</v>
      </c>
    </row>
    <row r="60" spans="2:14" ht="11.25" customHeight="1">
      <c r="B60" s="27">
        <v>42795</v>
      </c>
      <c r="C60" s="28">
        <v>44409</v>
      </c>
      <c r="D60" s="7">
        <v>53</v>
      </c>
      <c r="E60" s="29">
        <v>1614</v>
      </c>
      <c r="F60" s="322">
        <v>1000000000</v>
      </c>
      <c r="G60" s="202"/>
      <c r="H60" s="202"/>
      <c r="I60" s="201">
        <v>937945169.300034</v>
      </c>
      <c r="J60" s="202"/>
      <c r="K60" s="202"/>
      <c r="L60" s="7">
        <v>858606949.0671232</v>
      </c>
      <c r="M60" s="7">
        <v>751996605.2624968</v>
      </c>
      <c r="N60" s="7">
        <v>602894289.0498345</v>
      </c>
    </row>
    <row r="61" spans="2:14" ht="11.25" customHeight="1">
      <c r="B61" s="27">
        <v>42795</v>
      </c>
      <c r="C61" s="28">
        <v>44440</v>
      </c>
      <c r="D61" s="7">
        <v>54</v>
      </c>
      <c r="E61" s="29">
        <v>1645</v>
      </c>
      <c r="F61" s="322">
        <v>1000000000</v>
      </c>
      <c r="G61" s="202"/>
      <c r="H61" s="202"/>
      <c r="I61" s="201">
        <v>929928704.149869</v>
      </c>
      <c r="J61" s="202"/>
      <c r="K61" s="202"/>
      <c r="L61" s="7">
        <v>849824760.3117201</v>
      </c>
      <c r="M61" s="7">
        <v>742411950.9467945</v>
      </c>
      <c r="N61" s="7">
        <v>592688995.6161815</v>
      </c>
    </row>
    <row r="62" spans="2:14" ht="11.25" customHeight="1">
      <c r="B62" s="27">
        <v>42795</v>
      </c>
      <c r="C62" s="28">
        <v>44470</v>
      </c>
      <c r="D62" s="7">
        <v>55</v>
      </c>
      <c r="E62" s="29">
        <v>1675</v>
      </c>
      <c r="F62" s="322">
        <v>1000000000</v>
      </c>
      <c r="G62" s="202"/>
      <c r="H62" s="202"/>
      <c r="I62" s="201">
        <v>921980361.622717</v>
      </c>
      <c r="J62" s="202"/>
      <c r="K62" s="202"/>
      <c r="L62" s="7">
        <v>841178101.476975</v>
      </c>
      <c r="M62" s="7">
        <v>733049495.6212475</v>
      </c>
      <c r="N62" s="7">
        <v>582815766.9314809</v>
      </c>
    </row>
    <row r="63" spans="2:14" ht="11.25" customHeight="1">
      <c r="B63" s="27">
        <v>42795</v>
      </c>
      <c r="C63" s="28">
        <v>44501</v>
      </c>
      <c r="D63" s="7">
        <v>56</v>
      </c>
      <c r="E63" s="29">
        <v>1706</v>
      </c>
      <c r="F63" s="322">
        <v>1000000000</v>
      </c>
      <c r="G63" s="202"/>
      <c r="H63" s="202"/>
      <c r="I63" s="201">
        <v>914253676.129123</v>
      </c>
      <c r="J63" s="202"/>
      <c r="K63" s="202"/>
      <c r="L63" s="7">
        <v>832713838.0705181</v>
      </c>
      <c r="M63" s="7">
        <v>723827728.1241604</v>
      </c>
      <c r="N63" s="7">
        <v>573046452.6255583</v>
      </c>
    </row>
    <row r="64" spans="2:14" ht="11.25" customHeight="1">
      <c r="B64" s="27">
        <v>42795</v>
      </c>
      <c r="C64" s="28">
        <v>44531</v>
      </c>
      <c r="D64" s="7">
        <v>57</v>
      </c>
      <c r="E64" s="29">
        <v>1736</v>
      </c>
      <c r="F64" s="322">
        <v>1000000000</v>
      </c>
      <c r="G64" s="202"/>
      <c r="H64" s="202"/>
      <c r="I64" s="201">
        <v>906536241.017055</v>
      </c>
      <c r="J64" s="202"/>
      <c r="K64" s="202"/>
      <c r="L64" s="7">
        <v>824329415.8024929</v>
      </c>
      <c r="M64" s="7">
        <v>714776061.3325127</v>
      </c>
      <c r="N64" s="7">
        <v>563560693.7245991</v>
      </c>
    </row>
    <row r="65" spans="2:14" ht="11.25" customHeight="1">
      <c r="B65" s="27">
        <v>42795</v>
      </c>
      <c r="C65" s="28">
        <v>44562</v>
      </c>
      <c r="D65" s="7">
        <v>58</v>
      </c>
      <c r="E65" s="29">
        <v>1767</v>
      </c>
      <c r="F65" s="322">
        <v>1000000000</v>
      </c>
      <c r="G65" s="202"/>
      <c r="H65" s="202"/>
      <c r="I65" s="201">
        <v>898816943.948925</v>
      </c>
      <c r="J65" s="202"/>
      <c r="K65" s="202"/>
      <c r="L65" s="7">
        <v>815923904.1845809</v>
      </c>
      <c r="M65" s="7">
        <v>705688355.2771287</v>
      </c>
      <c r="N65" s="7">
        <v>554038910.6280807</v>
      </c>
    </row>
    <row r="66" spans="2:14" ht="11.25" customHeight="1">
      <c r="B66" s="27">
        <v>42795</v>
      </c>
      <c r="C66" s="28">
        <v>44593</v>
      </c>
      <c r="D66" s="7">
        <v>59</v>
      </c>
      <c r="E66" s="29">
        <v>1798</v>
      </c>
      <c r="F66" s="322">
        <v>1000000000</v>
      </c>
      <c r="G66" s="202"/>
      <c r="H66" s="202"/>
      <c r="I66" s="201">
        <v>891021949.08308</v>
      </c>
      <c r="J66" s="202"/>
      <c r="K66" s="202"/>
      <c r="L66" s="7">
        <v>807475933.9352754</v>
      </c>
      <c r="M66" s="7">
        <v>696605621.0803033</v>
      </c>
      <c r="N66" s="7">
        <v>544591564.1171843</v>
      </c>
    </row>
    <row r="67" spans="2:14" ht="11.25" customHeight="1">
      <c r="B67" s="27">
        <v>42795</v>
      </c>
      <c r="C67" s="28">
        <v>44621</v>
      </c>
      <c r="D67" s="7">
        <v>60</v>
      </c>
      <c r="E67" s="29">
        <v>1826</v>
      </c>
      <c r="F67" s="322">
        <v>1000000000</v>
      </c>
      <c r="G67" s="202"/>
      <c r="H67" s="202"/>
      <c r="I67" s="201">
        <v>883288333.040763</v>
      </c>
      <c r="J67" s="202"/>
      <c r="K67" s="202"/>
      <c r="L67" s="7">
        <v>799241087.6329955</v>
      </c>
      <c r="M67" s="7">
        <v>687917417.2317556</v>
      </c>
      <c r="N67" s="7">
        <v>535741453.6819491</v>
      </c>
    </row>
    <row r="68" spans="2:14" ht="11.25" customHeight="1">
      <c r="B68" s="27">
        <v>42795</v>
      </c>
      <c r="C68" s="28">
        <v>44652</v>
      </c>
      <c r="D68" s="7">
        <v>61</v>
      </c>
      <c r="E68" s="29">
        <v>1857</v>
      </c>
      <c r="F68" s="322">
        <v>1000000000</v>
      </c>
      <c r="G68" s="202"/>
      <c r="H68" s="202"/>
      <c r="I68" s="201">
        <v>875546454.395482</v>
      </c>
      <c r="J68" s="202"/>
      <c r="K68" s="202"/>
      <c r="L68" s="7">
        <v>790892178.7688504</v>
      </c>
      <c r="M68" s="7">
        <v>679000160.4582611</v>
      </c>
      <c r="N68" s="7">
        <v>526557063.3362753</v>
      </c>
    </row>
    <row r="69" spans="2:14" ht="11.25" customHeight="1">
      <c r="B69" s="27">
        <v>42795</v>
      </c>
      <c r="C69" s="28">
        <v>44682</v>
      </c>
      <c r="D69" s="7">
        <v>62</v>
      </c>
      <c r="E69" s="29">
        <v>1887</v>
      </c>
      <c r="F69" s="322">
        <v>1000000000</v>
      </c>
      <c r="G69" s="202"/>
      <c r="H69" s="202"/>
      <c r="I69" s="201">
        <v>867701854.069359</v>
      </c>
      <c r="J69" s="202"/>
      <c r="K69" s="202"/>
      <c r="L69" s="7">
        <v>782519507.5074514</v>
      </c>
      <c r="M69" s="7">
        <v>670158509.2665105</v>
      </c>
      <c r="N69" s="7">
        <v>517570107.8086029</v>
      </c>
    </row>
    <row r="70" spans="2:14" ht="11.25" customHeight="1">
      <c r="B70" s="27">
        <v>42795</v>
      </c>
      <c r="C70" s="28">
        <v>44713</v>
      </c>
      <c r="D70" s="7">
        <v>63</v>
      </c>
      <c r="E70" s="29">
        <v>1918</v>
      </c>
      <c r="F70" s="322">
        <v>1000000000</v>
      </c>
      <c r="G70" s="202"/>
      <c r="H70" s="202"/>
      <c r="I70" s="201">
        <v>859851643.906082</v>
      </c>
      <c r="J70" s="202"/>
      <c r="K70" s="202"/>
      <c r="L70" s="7">
        <v>774124749.4341578</v>
      </c>
      <c r="M70" s="7">
        <v>661283077.03949</v>
      </c>
      <c r="N70" s="7">
        <v>508552364.32223403</v>
      </c>
    </row>
    <row r="71" spans="2:14" ht="11.25" customHeight="1">
      <c r="B71" s="27">
        <v>42795</v>
      </c>
      <c r="C71" s="28">
        <v>44743</v>
      </c>
      <c r="D71" s="7">
        <v>64</v>
      </c>
      <c r="E71" s="29">
        <v>1948</v>
      </c>
      <c r="F71" s="322">
        <v>1000000000</v>
      </c>
      <c r="G71" s="202"/>
      <c r="H71" s="202"/>
      <c r="I71" s="201">
        <v>851855843.21524</v>
      </c>
      <c r="J71" s="202"/>
      <c r="K71" s="202"/>
      <c r="L71" s="7">
        <v>765667289.3385038</v>
      </c>
      <c r="M71" s="7">
        <v>652448620.6113716</v>
      </c>
      <c r="N71" s="7">
        <v>499701519.1118056</v>
      </c>
    </row>
    <row r="72" spans="2:14" ht="11.25" customHeight="1">
      <c r="B72" s="27">
        <v>42795</v>
      </c>
      <c r="C72" s="28">
        <v>44774</v>
      </c>
      <c r="D72" s="7">
        <v>65</v>
      </c>
      <c r="E72" s="29">
        <v>1979</v>
      </c>
      <c r="F72" s="322">
        <v>1000000000</v>
      </c>
      <c r="G72" s="202"/>
      <c r="H72" s="202"/>
      <c r="I72" s="201">
        <v>844060446.337653</v>
      </c>
      <c r="J72" s="202"/>
      <c r="K72" s="202"/>
      <c r="L72" s="7">
        <v>757373865.8609191</v>
      </c>
      <c r="M72" s="7">
        <v>643740201.5919033</v>
      </c>
      <c r="N72" s="7">
        <v>490943600.8903563</v>
      </c>
    </row>
    <row r="73" spans="2:14" ht="11.25" customHeight="1">
      <c r="B73" s="27">
        <v>42795</v>
      </c>
      <c r="C73" s="28">
        <v>44805</v>
      </c>
      <c r="D73" s="7">
        <v>66</v>
      </c>
      <c r="E73" s="29">
        <v>2010</v>
      </c>
      <c r="F73" s="322">
        <v>1000000000</v>
      </c>
      <c r="G73" s="202"/>
      <c r="H73" s="202"/>
      <c r="I73" s="201">
        <v>836303831.543106</v>
      </c>
      <c r="J73" s="202"/>
      <c r="K73" s="202"/>
      <c r="L73" s="7">
        <v>749141112.4024099</v>
      </c>
      <c r="M73" s="7">
        <v>635123293.366635</v>
      </c>
      <c r="N73" s="7">
        <v>482320401.63292295</v>
      </c>
    </row>
    <row r="74" spans="2:14" ht="11.25" customHeight="1">
      <c r="B74" s="27">
        <v>42795</v>
      </c>
      <c r="C74" s="28">
        <v>44835</v>
      </c>
      <c r="D74" s="7">
        <v>67</v>
      </c>
      <c r="E74" s="29">
        <v>2040</v>
      </c>
      <c r="F74" s="322">
        <v>1000000000</v>
      </c>
      <c r="G74" s="202"/>
      <c r="H74" s="202"/>
      <c r="I74" s="201">
        <v>827922558.119126</v>
      </c>
      <c r="J74" s="202"/>
      <c r="K74" s="202"/>
      <c r="L74" s="7">
        <v>740416044.601975</v>
      </c>
      <c r="M74" s="7">
        <v>626181161.6115446</v>
      </c>
      <c r="N74" s="7">
        <v>473580348.6749793</v>
      </c>
    </row>
    <row r="75" spans="2:14" ht="11.25" customHeight="1">
      <c r="B75" s="27">
        <v>42795</v>
      </c>
      <c r="C75" s="28">
        <v>44866</v>
      </c>
      <c r="D75" s="7">
        <v>68</v>
      </c>
      <c r="E75" s="29">
        <v>2071</v>
      </c>
      <c r="F75" s="322">
        <v>1000000000</v>
      </c>
      <c r="G75" s="202"/>
      <c r="H75" s="202"/>
      <c r="I75" s="201">
        <v>820045264.551168</v>
      </c>
      <c r="J75" s="202"/>
      <c r="K75" s="202"/>
      <c r="L75" s="7">
        <v>732127482.2807044</v>
      </c>
      <c r="M75" s="7">
        <v>617596717.5239406</v>
      </c>
      <c r="N75" s="7">
        <v>465109567.9977931</v>
      </c>
    </row>
    <row r="76" spans="2:14" ht="11.25" customHeight="1">
      <c r="B76" s="27">
        <v>42795</v>
      </c>
      <c r="C76" s="28">
        <v>44896</v>
      </c>
      <c r="D76" s="7">
        <v>69</v>
      </c>
      <c r="E76" s="29">
        <v>2101</v>
      </c>
      <c r="F76" s="322">
        <v>1000000000</v>
      </c>
      <c r="G76" s="202"/>
      <c r="H76" s="202"/>
      <c r="I76" s="201">
        <v>812284672.272187</v>
      </c>
      <c r="J76" s="202"/>
      <c r="K76" s="202"/>
      <c r="L76" s="7">
        <v>724008563.5340976</v>
      </c>
      <c r="M76" s="7">
        <v>609244672.0909916</v>
      </c>
      <c r="N76" s="7">
        <v>456938885.377577</v>
      </c>
    </row>
    <row r="77" spans="2:14" ht="11.25" customHeight="1">
      <c r="B77" s="27">
        <v>42795</v>
      </c>
      <c r="C77" s="28">
        <v>44927</v>
      </c>
      <c r="D77" s="7">
        <v>70</v>
      </c>
      <c r="E77" s="29">
        <v>2132</v>
      </c>
      <c r="F77" s="322">
        <v>1000000000</v>
      </c>
      <c r="G77" s="202"/>
      <c r="H77" s="202"/>
      <c r="I77" s="201">
        <v>804523055.961563</v>
      </c>
      <c r="J77" s="202"/>
      <c r="K77" s="202"/>
      <c r="L77" s="7">
        <v>715874212.6479347</v>
      </c>
      <c r="M77" s="7">
        <v>600867685.2590253</v>
      </c>
      <c r="N77" s="7">
        <v>448747297.20774436</v>
      </c>
    </row>
    <row r="78" spans="2:14" ht="11.25" customHeight="1">
      <c r="B78" s="27">
        <v>42795</v>
      </c>
      <c r="C78" s="28">
        <v>44958</v>
      </c>
      <c r="D78" s="7">
        <v>71</v>
      </c>
      <c r="E78" s="29">
        <v>2163</v>
      </c>
      <c r="F78" s="322">
        <v>1000000000</v>
      </c>
      <c r="G78" s="202"/>
      <c r="H78" s="202"/>
      <c r="I78" s="201">
        <v>796761354.945089</v>
      </c>
      <c r="J78" s="202"/>
      <c r="K78" s="202"/>
      <c r="L78" s="7">
        <v>707765296.707897</v>
      </c>
      <c r="M78" s="7">
        <v>592550661.1793627</v>
      </c>
      <c r="N78" s="7">
        <v>440661495.7407381</v>
      </c>
    </row>
    <row r="79" spans="2:14" ht="11.25" customHeight="1">
      <c r="B79" s="27">
        <v>42795</v>
      </c>
      <c r="C79" s="28">
        <v>44986</v>
      </c>
      <c r="D79" s="7">
        <v>72</v>
      </c>
      <c r="E79" s="29">
        <v>2191</v>
      </c>
      <c r="F79" s="322">
        <v>1000000000</v>
      </c>
      <c r="G79" s="202"/>
      <c r="H79" s="202"/>
      <c r="I79" s="201">
        <v>788993815.791514</v>
      </c>
      <c r="J79" s="202"/>
      <c r="K79" s="202"/>
      <c r="L79" s="7">
        <v>699791600.0463146</v>
      </c>
      <c r="M79" s="7">
        <v>584529001.8966175</v>
      </c>
      <c r="N79" s="7">
        <v>433032699.46478605</v>
      </c>
    </row>
    <row r="80" spans="2:14" ht="11.25" customHeight="1">
      <c r="B80" s="27">
        <v>42795</v>
      </c>
      <c r="C80" s="28">
        <v>45017</v>
      </c>
      <c r="D80" s="7">
        <v>73</v>
      </c>
      <c r="E80" s="29">
        <v>2222</v>
      </c>
      <c r="F80" s="322">
        <v>1000000000</v>
      </c>
      <c r="G80" s="202"/>
      <c r="H80" s="202"/>
      <c r="I80" s="201">
        <v>781228492.470885</v>
      </c>
      <c r="J80" s="202"/>
      <c r="K80" s="202"/>
      <c r="L80" s="7">
        <v>691728993.3380489</v>
      </c>
      <c r="M80" s="7">
        <v>576324936.2232597</v>
      </c>
      <c r="N80" s="7">
        <v>425146549.6926621</v>
      </c>
    </row>
    <row r="81" spans="2:14" ht="11.25" customHeight="1">
      <c r="B81" s="27">
        <v>42795</v>
      </c>
      <c r="C81" s="28">
        <v>45047</v>
      </c>
      <c r="D81" s="7">
        <v>74</v>
      </c>
      <c r="E81" s="29">
        <v>2252</v>
      </c>
      <c r="F81" s="322">
        <v>1000000000</v>
      </c>
      <c r="G81" s="202"/>
      <c r="H81" s="202"/>
      <c r="I81" s="201">
        <v>773343659.3119</v>
      </c>
      <c r="J81" s="202"/>
      <c r="K81" s="202"/>
      <c r="L81" s="7">
        <v>683623517.2863322</v>
      </c>
      <c r="M81" s="7">
        <v>568169862.1825225</v>
      </c>
      <c r="N81" s="7">
        <v>417412571.4994275</v>
      </c>
    </row>
    <row r="82" spans="2:14" ht="11.25" customHeight="1">
      <c r="B82" s="27">
        <v>42795</v>
      </c>
      <c r="C82" s="28">
        <v>45078</v>
      </c>
      <c r="D82" s="7">
        <v>75</v>
      </c>
      <c r="E82" s="29">
        <v>2283</v>
      </c>
      <c r="F82" s="322">
        <v>1000000000</v>
      </c>
      <c r="G82" s="202"/>
      <c r="H82" s="202"/>
      <c r="I82" s="201">
        <v>765572435.716795</v>
      </c>
      <c r="J82" s="202"/>
      <c r="K82" s="202"/>
      <c r="L82" s="7">
        <v>675606054.3437421</v>
      </c>
      <c r="M82" s="7">
        <v>560078400.8604218</v>
      </c>
      <c r="N82" s="7">
        <v>409725294.12056965</v>
      </c>
    </row>
    <row r="83" spans="2:14" ht="11.25" customHeight="1">
      <c r="B83" s="27">
        <v>42795</v>
      </c>
      <c r="C83" s="28">
        <v>45108</v>
      </c>
      <c r="D83" s="7">
        <v>76</v>
      </c>
      <c r="E83" s="29">
        <v>2313</v>
      </c>
      <c r="F83" s="322">
        <v>1000000000</v>
      </c>
      <c r="G83" s="202"/>
      <c r="H83" s="202"/>
      <c r="I83" s="201">
        <v>757838924.436318</v>
      </c>
      <c r="J83" s="202"/>
      <c r="K83" s="202"/>
      <c r="L83" s="7">
        <v>667683605.7255306</v>
      </c>
      <c r="M83" s="7">
        <v>552148341.3464926</v>
      </c>
      <c r="N83" s="7">
        <v>402268296.48241687</v>
      </c>
    </row>
    <row r="84" spans="2:14" ht="11.25" customHeight="1">
      <c r="B84" s="27">
        <v>42795</v>
      </c>
      <c r="C84" s="28">
        <v>45139</v>
      </c>
      <c r="D84" s="7">
        <v>77</v>
      </c>
      <c r="E84" s="29">
        <v>2344</v>
      </c>
      <c r="F84" s="322">
        <v>1000000000</v>
      </c>
      <c r="G84" s="202"/>
      <c r="H84" s="202"/>
      <c r="I84" s="201">
        <v>750004996.110445</v>
      </c>
      <c r="J84" s="202"/>
      <c r="K84" s="202"/>
      <c r="L84" s="7">
        <v>659660895.9157661</v>
      </c>
      <c r="M84" s="7">
        <v>544126518.7023593</v>
      </c>
      <c r="N84" s="7">
        <v>394744916.923577</v>
      </c>
    </row>
    <row r="85" spans="2:14" ht="11.25" customHeight="1">
      <c r="B85" s="27">
        <v>42795</v>
      </c>
      <c r="C85" s="28">
        <v>45170</v>
      </c>
      <c r="D85" s="7">
        <v>78</v>
      </c>
      <c r="E85" s="29">
        <v>2375</v>
      </c>
      <c r="F85" s="322">
        <v>1000000000</v>
      </c>
      <c r="G85" s="202"/>
      <c r="H85" s="202"/>
      <c r="I85" s="201">
        <v>742141598.589125</v>
      </c>
      <c r="J85" s="202"/>
      <c r="K85" s="202"/>
      <c r="L85" s="7">
        <v>651637604.1877062</v>
      </c>
      <c r="M85" s="7">
        <v>536141448.3329517</v>
      </c>
      <c r="N85" s="7">
        <v>387304601.5306126</v>
      </c>
    </row>
    <row r="86" spans="2:14" ht="11.25" customHeight="1">
      <c r="B86" s="27">
        <v>42795</v>
      </c>
      <c r="C86" s="28">
        <v>45200</v>
      </c>
      <c r="D86" s="7">
        <v>79</v>
      </c>
      <c r="E86" s="29">
        <v>2405</v>
      </c>
      <c r="F86" s="322">
        <v>500000000</v>
      </c>
      <c r="G86" s="202"/>
      <c r="H86" s="202"/>
      <c r="I86" s="201">
        <v>734422773.755687</v>
      </c>
      <c r="J86" s="202"/>
      <c r="K86" s="202"/>
      <c r="L86" s="7">
        <v>643801610.4620781</v>
      </c>
      <c r="M86" s="7">
        <v>528390585.39837795</v>
      </c>
      <c r="N86" s="7">
        <v>380140750.716029</v>
      </c>
    </row>
    <row r="87" spans="2:14" ht="11.25" customHeight="1">
      <c r="B87" s="27">
        <v>42795</v>
      </c>
      <c r="C87" s="28">
        <v>45231</v>
      </c>
      <c r="D87" s="7">
        <v>80</v>
      </c>
      <c r="E87" s="29">
        <v>2436</v>
      </c>
      <c r="F87" s="322">
        <v>500000000</v>
      </c>
      <c r="G87" s="202"/>
      <c r="H87" s="202"/>
      <c r="I87" s="201">
        <v>726557923.106602</v>
      </c>
      <c r="J87" s="202"/>
      <c r="K87" s="202"/>
      <c r="L87" s="7">
        <v>635826969.866324</v>
      </c>
      <c r="M87" s="7">
        <v>520518357.3239155</v>
      </c>
      <c r="N87" s="7">
        <v>372891107.94972783</v>
      </c>
    </row>
    <row r="88" spans="2:14" ht="11.25" customHeight="1">
      <c r="B88" s="27">
        <v>42795</v>
      </c>
      <c r="C88" s="28">
        <v>45261</v>
      </c>
      <c r="D88" s="7">
        <v>81</v>
      </c>
      <c r="E88" s="29">
        <v>2466</v>
      </c>
      <c r="F88" s="322">
        <v>500000000</v>
      </c>
      <c r="G88" s="202"/>
      <c r="H88" s="202"/>
      <c r="I88" s="201">
        <v>718861439.455527</v>
      </c>
      <c r="J88" s="202"/>
      <c r="K88" s="202"/>
      <c r="L88" s="7">
        <v>628059010.8617253</v>
      </c>
      <c r="M88" s="7">
        <v>512893651.28524417</v>
      </c>
      <c r="N88" s="7">
        <v>365922726.66005236</v>
      </c>
    </row>
    <row r="89" spans="2:14" ht="11.25" customHeight="1">
      <c r="B89" s="27">
        <v>42795</v>
      </c>
      <c r="C89" s="28">
        <v>45292</v>
      </c>
      <c r="D89" s="7">
        <v>82</v>
      </c>
      <c r="E89" s="29">
        <v>2497</v>
      </c>
      <c r="F89" s="322">
        <v>500000000</v>
      </c>
      <c r="G89" s="202"/>
      <c r="H89" s="202"/>
      <c r="I89" s="201">
        <v>710793641.813481</v>
      </c>
      <c r="J89" s="202"/>
      <c r="K89" s="202"/>
      <c r="L89" s="7">
        <v>619957011.4505594</v>
      </c>
      <c r="M89" s="7">
        <v>504989724.6641543</v>
      </c>
      <c r="N89" s="7">
        <v>358757691.6904045</v>
      </c>
    </row>
    <row r="90" spans="2:14" ht="11.25" customHeight="1">
      <c r="B90" s="27">
        <v>42795</v>
      </c>
      <c r="C90" s="28">
        <v>45323</v>
      </c>
      <c r="D90" s="7">
        <v>83</v>
      </c>
      <c r="E90" s="29">
        <v>2528</v>
      </c>
      <c r="F90" s="322">
        <v>500000000</v>
      </c>
      <c r="G90" s="202"/>
      <c r="H90" s="202"/>
      <c r="I90" s="201">
        <v>703004621.675813</v>
      </c>
      <c r="J90" s="202"/>
      <c r="K90" s="202"/>
      <c r="L90" s="7">
        <v>612123426.9384104</v>
      </c>
      <c r="M90" s="7">
        <v>497340766.2562828</v>
      </c>
      <c r="N90" s="7">
        <v>351827156.54912084</v>
      </c>
    </row>
    <row r="91" spans="2:14" ht="11.25" customHeight="1">
      <c r="B91" s="27">
        <v>42795</v>
      </c>
      <c r="C91" s="28">
        <v>45352</v>
      </c>
      <c r="D91" s="7">
        <v>84</v>
      </c>
      <c r="E91" s="29">
        <v>2557</v>
      </c>
      <c r="F91" s="322">
        <v>500000000</v>
      </c>
      <c r="G91" s="202"/>
      <c r="H91" s="202"/>
      <c r="I91" s="201">
        <v>695323643.146643</v>
      </c>
      <c r="J91" s="202"/>
      <c r="K91" s="202"/>
      <c r="L91" s="7">
        <v>604474743.2785132</v>
      </c>
      <c r="M91" s="7">
        <v>489957781.3617943</v>
      </c>
      <c r="N91" s="7">
        <v>345230777.2094546</v>
      </c>
    </row>
    <row r="92" spans="2:14" ht="11.25" customHeight="1">
      <c r="B92" s="27">
        <v>42795</v>
      </c>
      <c r="C92" s="28">
        <v>45383</v>
      </c>
      <c r="D92" s="7">
        <v>85</v>
      </c>
      <c r="E92" s="29">
        <v>2588</v>
      </c>
      <c r="F92" s="322">
        <v>500000000</v>
      </c>
      <c r="G92" s="202"/>
      <c r="H92" s="202"/>
      <c r="I92" s="201">
        <v>687643393.714336</v>
      </c>
      <c r="J92" s="202"/>
      <c r="K92" s="202"/>
      <c r="L92" s="7">
        <v>596784062.582086</v>
      </c>
      <c r="M92" s="7">
        <v>482493880.30829394</v>
      </c>
      <c r="N92" s="7">
        <v>338531648.0804877</v>
      </c>
    </row>
    <row r="93" spans="2:14" ht="11.25" customHeight="1">
      <c r="B93" s="27">
        <v>42795</v>
      </c>
      <c r="C93" s="28">
        <v>45413</v>
      </c>
      <c r="D93" s="7">
        <v>86</v>
      </c>
      <c r="E93" s="29">
        <v>2618</v>
      </c>
      <c r="F93" s="322">
        <v>500000000</v>
      </c>
      <c r="G93" s="202"/>
      <c r="H93" s="202"/>
      <c r="I93" s="201">
        <v>679971856.427625</v>
      </c>
      <c r="J93" s="202"/>
      <c r="K93" s="202"/>
      <c r="L93" s="7">
        <v>589157539.6219425</v>
      </c>
      <c r="M93" s="7">
        <v>475155542.9810896</v>
      </c>
      <c r="N93" s="7">
        <v>332016257.2534562</v>
      </c>
    </row>
    <row r="94" spans="2:14" ht="11.25" customHeight="1">
      <c r="B94" s="27">
        <v>42795</v>
      </c>
      <c r="C94" s="28">
        <v>45444</v>
      </c>
      <c r="D94" s="7">
        <v>87</v>
      </c>
      <c r="E94" s="29">
        <v>2649</v>
      </c>
      <c r="F94" s="322">
        <v>500000000</v>
      </c>
      <c r="G94" s="202"/>
      <c r="H94" s="202"/>
      <c r="I94" s="201">
        <v>672311032.112821</v>
      </c>
      <c r="J94" s="202"/>
      <c r="K94" s="202"/>
      <c r="L94" s="7">
        <v>581531867.5117205</v>
      </c>
      <c r="M94" s="7">
        <v>467812661.23508483</v>
      </c>
      <c r="N94" s="7">
        <v>325500860.40716726</v>
      </c>
    </row>
    <row r="95" spans="2:14" ht="11.25" customHeight="1">
      <c r="B95" s="27">
        <v>42795</v>
      </c>
      <c r="C95" s="28">
        <v>45474</v>
      </c>
      <c r="D95" s="7">
        <v>88</v>
      </c>
      <c r="E95" s="29">
        <v>2679</v>
      </c>
      <c r="F95" s="322">
        <v>500000000</v>
      </c>
      <c r="G95" s="202"/>
      <c r="H95" s="202"/>
      <c r="I95" s="201">
        <v>664411795.971973</v>
      </c>
      <c r="J95" s="202"/>
      <c r="K95" s="202"/>
      <c r="L95" s="7">
        <v>573755914.7872213</v>
      </c>
      <c r="M95" s="7">
        <v>460421288.5496628</v>
      </c>
      <c r="N95" s="7">
        <v>319044783.82559925</v>
      </c>
    </row>
    <row r="96" spans="2:14" ht="11.25" customHeight="1">
      <c r="B96" s="27">
        <v>42795</v>
      </c>
      <c r="C96" s="28">
        <v>45505</v>
      </c>
      <c r="D96" s="7">
        <v>89</v>
      </c>
      <c r="E96" s="29">
        <v>2710</v>
      </c>
      <c r="F96" s="322">
        <v>500000000</v>
      </c>
      <c r="G96" s="202"/>
      <c r="H96" s="202"/>
      <c r="I96" s="201">
        <v>656673608.807941</v>
      </c>
      <c r="J96" s="202"/>
      <c r="K96" s="202"/>
      <c r="L96" s="7">
        <v>566111768.3252218</v>
      </c>
      <c r="M96" s="7">
        <v>453131753.01763135</v>
      </c>
      <c r="N96" s="7">
        <v>312663631.985145</v>
      </c>
    </row>
    <row r="97" spans="2:14" ht="11.25" customHeight="1">
      <c r="B97" s="27">
        <v>42795</v>
      </c>
      <c r="C97" s="28">
        <v>45536</v>
      </c>
      <c r="D97" s="7">
        <v>90</v>
      </c>
      <c r="E97" s="29">
        <v>2741</v>
      </c>
      <c r="F97" s="322">
        <v>0</v>
      </c>
      <c r="G97" s="202"/>
      <c r="H97" s="202"/>
      <c r="I97" s="201">
        <v>648599876.884322</v>
      </c>
      <c r="J97" s="202"/>
      <c r="K97" s="202"/>
      <c r="L97" s="7">
        <v>558203122.267206</v>
      </c>
      <c r="M97" s="7">
        <v>445665142.6338293</v>
      </c>
      <c r="N97" s="7">
        <v>306209146.6418419</v>
      </c>
    </row>
    <row r="98" spans="2:14" ht="11.25" customHeight="1">
      <c r="B98" s="27">
        <v>42795</v>
      </c>
      <c r="C98" s="28">
        <v>45566</v>
      </c>
      <c r="D98" s="7">
        <v>91</v>
      </c>
      <c r="E98" s="29">
        <v>2771</v>
      </c>
      <c r="F98" s="322"/>
      <c r="G98" s="202"/>
      <c r="H98" s="202"/>
      <c r="I98" s="201">
        <v>640983757.572824</v>
      </c>
      <c r="J98" s="202"/>
      <c r="K98" s="202"/>
      <c r="L98" s="7">
        <v>550742998.2250448</v>
      </c>
      <c r="M98" s="7">
        <v>438626794.3742401</v>
      </c>
      <c r="N98" s="7">
        <v>300137826.4466681</v>
      </c>
    </row>
    <row r="99" spans="2:14" ht="11.25" customHeight="1">
      <c r="B99" s="27">
        <v>42795</v>
      </c>
      <c r="C99" s="28">
        <v>45597</v>
      </c>
      <c r="D99" s="7">
        <v>92</v>
      </c>
      <c r="E99" s="29">
        <v>2802</v>
      </c>
      <c r="F99" s="322"/>
      <c r="G99" s="202"/>
      <c r="H99" s="202"/>
      <c r="I99" s="201">
        <v>633012341.709416</v>
      </c>
      <c r="J99" s="202"/>
      <c r="K99" s="202"/>
      <c r="L99" s="7">
        <v>542971352.2200553</v>
      </c>
      <c r="M99" s="7">
        <v>431337465.9256599</v>
      </c>
      <c r="N99" s="7">
        <v>293899858.76309925</v>
      </c>
    </row>
    <row r="100" spans="2:14" ht="11.25" customHeight="1">
      <c r="B100" s="27">
        <v>42795</v>
      </c>
      <c r="C100" s="28">
        <v>45627</v>
      </c>
      <c r="D100" s="7">
        <v>93</v>
      </c>
      <c r="E100" s="29">
        <v>2832</v>
      </c>
      <c r="F100" s="322"/>
      <c r="G100" s="202"/>
      <c r="H100" s="202"/>
      <c r="I100" s="201">
        <v>625475140.647148</v>
      </c>
      <c r="J100" s="202"/>
      <c r="K100" s="202"/>
      <c r="L100" s="7">
        <v>535625633.22726935</v>
      </c>
      <c r="M100" s="7">
        <v>424454738.4403089</v>
      </c>
      <c r="N100" s="7">
        <v>288024654.60657007</v>
      </c>
    </row>
    <row r="101" spans="2:14" ht="11.25" customHeight="1">
      <c r="B101" s="27">
        <v>42795</v>
      </c>
      <c r="C101" s="28">
        <v>45658</v>
      </c>
      <c r="D101" s="7">
        <v>94</v>
      </c>
      <c r="E101" s="29">
        <v>2863</v>
      </c>
      <c r="F101" s="322"/>
      <c r="G101" s="202"/>
      <c r="H101" s="202"/>
      <c r="I101" s="201">
        <v>618057134.025901</v>
      </c>
      <c r="J101" s="202"/>
      <c r="K101" s="202"/>
      <c r="L101" s="7">
        <v>528375536.74432236</v>
      </c>
      <c r="M101" s="7">
        <v>417644559.53682786</v>
      </c>
      <c r="N101" s="7">
        <v>282203064.9733614</v>
      </c>
    </row>
    <row r="102" spans="2:14" ht="11.25" customHeight="1">
      <c r="B102" s="27">
        <v>42795</v>
      </c>
      <c r="C102" s="28">
        <v>45689</v>
      </c>
      <c r="D102" s="7">
        <v>95</v>
      </c>
      <c r="E102" s="29">
        <v>2894</v>
      </c>
      <c r="F102" s="322"/>
      <c r="G102" s="202"/>
      <c r="H102" s="202"/>
      <c r="I102" s="201">
        <v>610753109.631484</v>
      </c>
      <c r="J102" s="202"/>
      <c r="K102" s="202"/>
      <c r="L102" s="7">
        <v>521245770.70210874</v>
      </c>
      <c r="M102" s="7">
        <v>410961145.7316276</v>
      </c>
      <c r="N102" s="7">
        <v>276510916.00573546</v>
      </c>
    </row>
    <row r="103" spans="2:14" ht="11.25" customHeight="1">
      <c r="B103" s="27">
        <v>42795</v>
      </c>
      <c r="C103" s="28">
        <v>45717</v>
      </c>
      <c r="D103" s="7">
        <v>96</v>
      </c>
      <c r="E103" s="29">
        <v>2922</v>
      </c>
      <c r="F103" s="322"/>
      <c r="G103" s="202"/>
      <c r="H103" s="202"/>
      <c r="I103" s="201">
        <v>603556968.637244</v>
      </c>
      <c r="J103" s="202"/>
      <c r="K103" s="202"/>
      <c r="L103" s="7">
        <v>514315069.0356466</v>
      </c>
      <c r="M103" s="7">
        <v>404565257.4464065</v>
      </c>
      <c r="N103" s="7">
        <v>271165923.98179406</v>
      </c>
    </row>
    <row r="104" spans="2:14" ht="11.25" customHeight="1">
      <c r="B104" s="27">
        <v>42795</v>
      </c>
      <c r="C104" s="28">
        <v>45748</v>
      </c>
      <c r="D104" s="7">
        <v>97</v>
      </c>
      <c r="E104" s="29">
        <v>2953</v>
      </c>
      <c r="F104" s="322"/>
      <c r="G104" s="202"/>
      <c r="H104" s="202"/>
      <c r="I104" s="201">
        <v>596427005.636623</v>
      </c>
      <c r="J104" s="202"/>
      <c r="K104" s="202"/>
      <c r="L104" s="7">
        <v>507377330.43057436</v>
      </c>
      <c r="M104" s="7">
        <v>398092950.79565716</v>
      </c>
      <c r="N104" s="7">
        <v>265697602.5068822</v>
      </c>
    </row>
    <row r="105" spans="2:14" ht="11.25" customHeight="1">
      <c r="B105" s="27">
        <v>42795</v>
      </c>
      <c r="C105" s="28">
        <v>45778</v>
      </c>
      <c r="D105" s="7">
        <v>98</v>
      </c>
      <c r="E105" s="29">
        <v>2983</v>
      </c>
      <c r="F105" s="322"/>
      <c r="G105" s="202"/>
      <c r="H105" s="202"/>
      <c r="I105" s="201">
        <v>589551337.43716</v>
      </c>
      <c r="J105" s="202"/>
      <c r="K105" s="202"/>
      <c r="L105" s="7">
        <v>500705023.60999006</v>
      </c>
      <c r="M105" s="7">
        <v>391890868.7858686</v>
      </c>
      <c r="N105" s="7">
        <v>260485993.53356117</v>
      </c>
    </row>
    <row r="106" spans="2:14" ht="11.25" customHeight="1">
      <c r="B106" s="27">
        <v>42795</v>
      </c>
      <c r="C106" s="28">
        <v>45809</v>
      </c>
      <c r="D106" s="7">
        <v>99</v>
      </c>
      <c r="E106" s="29">
        <v>3014</v>
      </c>
      <c r="F106" s="322"/>
      <c r="G106" s="202"/>
      <c r="H106" s="202"/>
      <c r="I106" s="201">
        <v>582509142.739541</v>
      </c>
      <c r="J106" s="202"/>
      <c r="K106" s="202"/>
      <c r="L106" s="7">
        <v>493885010.0476358</v>
      </c>
      <c r="M106" s="7">
        <v>385569909.54560673</v>
      </c>
      <c r="N106" s="7">
        <v>255199009.71369353</v>
      </c>
    </row>
    <row r="107" spans="2:14" ht="11.25" customHeight="1">
      <c r="B107" s="27">
        <v>42795</v>
      </c>
      <c r="C107" s="28">
        <v>45839</v>
      </c>
      <c r="D107" s="7">
        <v>100</v>
      </c>
      <c r="E107" s="29">
        <v>3044</v>
      </c>
      <c r="F107" s="322"/>
      <c r="G107" s="202"/>
      <c r="H107" s="202"/>
      <c r="I107" s="201">
        <v>575716151.93751</v>
      </c>
      <c r="J107" s="202"/>
      <c r="K107" s="202"/>
      <c r="L107" s="7">
        <v>487324306.18619823</v>
      </c>
      <c r="M107" s="7">
        <v>379511664.71791685</v>
      </c>
      <c r="N107" s="7">
        <v>250159536.55217847</v>
      </c>
    </row>
    <row r="108" spans="2:14" ht="11.25" customHeight="1">
      <c r="B108" s="27">
        <v>42795</v>
      </c>
      <c r="C108" s="28">
        <v>45870</v>
      </c>
      <c r="D108" s="7">
        <v>101</v>
      </c>
      <c r="E108" s="29">
        <v>3075</v>
      </c>
      <c r="F108" s="322"/>
      <c r="G108" s="202"/>
      <c r="H108" s="202"/>
      <c r="I108" s="201">
        <v>569192239.715202</v>
      </c>
      <c r="J108" s="202"/>
      <c r="K108" s="202"/>
      <c r="L108" s="7">
        <v>480984862.60869676</v>
      </c>
      <c r="M108" s="7">
        <v>373622100.16305304</v>
      </c>
      <c r="N108" s="7">
        <v>245234242.60156783</v>
      </c>
    </row>
    <row r="109" spans="2:14" ht="11.25" customHeight="1">
      <c r="B109" s="27">
        <v>42795</v>
      </c>
      <c r="C109" s="28">
        <v>45901</v>
      </c>
      <c r="D109" s="7">
        <v>102</v>
      </c>
      <c r="E109" s="29">
        <v>3106</v>
      </c>
      <c r="F109" s="322"/>
      <c r="G109" s="202"/>
      <c r="H109" s="202"/>
      <c r="I109" s="201">
        <v>562617023.427228</v>
      </c>
      <c r="J109" s="202"/>
      <c r="K109" s="202"/>
      <c r="L109" s="7">
        <v>474622241.51742476</v>
      </c>
      <c r="M109" s="7">
        <v>367742079.54537505</v>
      </c>
      <c r="N109" s="7">
        <v>240352421.25527707</v>
      </c>
    </row>
    <row r="110" spans="2:14" ht="11.25" customHeight="1">
      <c r="B110" s="27">
        <v>42795</v>
      </c>
      <c r="C110" s="28">
        <v>45931</v>
      </c>
      <c r="D110" s="7">
        <v>103</v>
      </c>
      <c r="E110" s="29">
        <v>3136</v>
      </c>
      <c r="F110" s="322"/>
      <c r="G110" s="202"/>
      <c r="H110" s="202"/>
      <c r="I110" s="201">
        <v>556723494.489055</v>
      </c>
      <c r="J110" s="202"/>
      <c r="K110" s="202"/>
      <c r="L110" s="7">
        <v>468879588.48735267</v>
      </c>
      <c r="M110" s="7">
        <v>362398453.8332354</v>
      </c>
      <c r="N110" s="7">
        <v>235888947.90959895</v>
      </c>
    </row>
    <row r="111" spans="2:14" ht="11.25" customHeight="1">
      <c r="B111" s="27">
        <v>42795</v>
      </c>
      <c r="C111" s="28">
        <v>45962</v>
      </c>
      <c r="D111" s="7">
        <v>104</v>
      </c>
      <c r="E111" s="29">
        <v>3167</v>
      </c>
      <c r="F111" s="322"/>
      <c r="G111" s="202"/>
      <c r="H111" s="202"/>
      <c r="I111" s="201">
        <v>550884815.812543</v>
      </c>
      <c r="J111" s="202"/>
      <c r="K111" s="202"/>
      <c r="L111" s="7">
        <v>463175265.05864394</v>
      </c>
      <c r="M111" s="7">
        <v>357079123.8413457</v>
      </c>
      <c r="N111" s="7">
        <v>231442087.2617157</v>
      </c>
    </row>
    <row r="112" spans="2:14" ht="11.25" customHeight="1">
      <c r="B112" s="27">
        <v>42795</v>
      </c>
      <c r="C112" s="28">
        <v>45992</v>
      </c>
      <c r="D112" s="7">
        <v>105</v>
      </c>
      <c r="E112" s="29">
        <v>3197</v>
      </c>
      <c r="F112" s="322"/>
      <c r="G112" s="202"/>
      <c r="H112" s="202"/>
      <c r="I112" s="201">
        <v>544973710.075912</v>
      </c>
      <c r="J112" s="202"/>
      <c r="K112" s="202"/>
      <c r="L112" s="7">
        <v>457453199.25428545</v>
      </c>
      <c r="M112" s="7">
        <v>351799759.56170875</v>
      </c>
      <c r="N112" s="7">
        <v>227085549.3330549</v>
      </c>
    </row>
    <row r="113" spans="2:14" ht="11.25" customHeight="1">
      <c r="B113" s="27">
        <v>42795</v>
      </c>
      <c r="C113" s="28">
        <v>46023</v>
      </c>
      <c r="D113" s="7">
        <v>106</v>
      </c>
      <c r="E113" s="29">
        <v>3228</v>
      </c>
      <c r="F113" s="322"/>
      <c r="G113" s="202"/>
      <c r="H113" s="202"/>
      <c r="I113" s="201">
        <v>539199436.257982</v>
      </c>
      <c r="J113" s="202"/>
      <c r="K113" s="202"/>
      <c r="L113" s="7">
        <v>451838596.0979444</v>
      </c>
      <c r="M113" s="7">
        <v>346598187.7495299</v>
      </c>
      <c r="N113" s="7">
        <v>222780342.60141754</v>
      </c>
    </row>
    <row r="114" spans="2:14" ht="11.25" customHeight="1">
      <c r="B114" s="27">
        <v>42795</v>
      </c>
      <c r="C114" s="28">
        <v>46054</v>
      </c>
      <c r="D114" s="7">
        <v>107</v>
      </c>
      <c r="E114" s="29">
        <v>3259</v>
      </c>
      <c r="F114" s="322"/>
      <c r="G114" s="202"/>
      <c r="H114" s="202"/>
      <c r="I114" s="201">
        <v>533585957.358628</v>
      </c>
      <c r="J114" s="202"/>
      <c r="K114" s="202"/>
      <c r="L114" s="7">
        <v>446376237.03302693</v>
      </c>
      <c r="M114" s="7">
        <v>341537284.879406</v>
      </c>
      <c r="N114" s="7">
        <v>218597565.55135757</v>
      </c>
    </row>
    <row r="115" spans="2:14" ht="11.25" customHeight="1">
      <c r="B115" s="27">
        <v>42795</v>
      </c>
      <c r="C115" s="28">
        <v>46082</v>
      </c>
      <c r="D115" s="7">
        <v>108</v>
      </c>
      <c r="E115" s="29">
        <v>3287</v>
      </c>
      <c r="F115" s="322"/>
      <c r="G115" s="202"/>
      <c r="H115" s="202"/>
      <c r="I115" s="201">
        <v>527741309.693604</v>
      </c>
      <c r="J115" s="202"/>
      <c r="K115" s="202"/>
      <c r="L115" s="7">
        <v>440810457.381652</v>
      </c>
      <c r="M115" s="7">
        <v>336503867.2965163</v>
      </c>
      <c r="N115" s="7">
        <v>214551853.35710263</v>
      </c>
    </row>
    <row r="116" spans="2:14" ht="11.25" customHeight="1">
      <c r="B116" s="27">
        <v>42795</v>
      </c>
      <c r="C116" s="28">
        <v>46113</v>
      </c>
      <c r="D116" s="7">
        <v>109</v>
      </c>
      <c r="E116" s="29">
        <v>3318</v>
      </c>
      <c r="F116" s="322"/>
      <c r="G116" s="202"/>
      <c r="H116" s="202"/>
      <c r="I116" s="201">
        <v>522330694.38485</v>
      </c>
      <c r="J116" s="202"/>
      <c r="K116" s="202"/>
      <c r="L116" s="7">
        <v>435551110.01502466</v>
      </c>
      <c r="M116" s="7">
        <v>331643422.81828165</v>
      </c>
      <c r="N116" s="7">
        <v>210557259.2984929</v>
      </c>
    </row>
    <row r="117" spans="2:14" ht="11.25" customHeight="1">
      <c r="B117" s="27">
        <v>42795</v>
      </c>
      <c r="C117" s="28">
        <v>46143</v>
      </c>
      <c r="D117" s="7">
        <v>110</v>
      </c>
      <c r="E117" s="29">
        <v>3348</v>
      </c>
      <c r="F117" s="322"/>
      <c r="G117" s="202"/>
      <c r="H117" s="202"/>
      <c r="I117" s="201">
        <v>516943575.404483</v>
      </c>
      <c r="J117" s="202"/>
      <c r="K117" s="202"/>
      <c r="L117" s="7">
        <v>430351459.26723415</v>
      </c>
      <c r="M117" s="7">
        <v>326877713.26528686</v>
      </c>
      <c r="N117" s="7">
        <v>206680843.2702316</v>
      </c>
    </row>
    <row r="118" spans="2:14" ht="11.25" customHeight="1">
      <c r="B118" s="27">
        <v>42795</v>
      </c>
      <c r="C118" s="28">
        <v>46174</v>
      </c>
      <c r="D118" s="7">
        <v>111</v>
      </c>
      <c r="E118" s="29">
        <v>3379</v>
      </c>
      <c r="F118" s="322"/>
      <c r="G118" s="202"/>
      <c r="H118" s="202"/>
      <c r="I118" s="201">
        <v>511472158.30338</v>
      </c>
      <c r="J118" s="202"/>
      <c r="K118" s="202"/>
      <c r="L118" s="7">
        <v>425074365.12463796</v>
      </c>
      <c r="M118" s="7">
        <v>322048320.6982872</v>
      </c>
      <c r="N118" s="7">
        <v>202764803.9986449</v>
      </c>
    </row>
    <row r="119" spans="2:14" ht="11.25" customHeight="1">
      <c r="B119" s="27">
        <v>42795</v>
      </c>
      <c r="C119" s="28">
        <v>46204</v>
      </c>
      <c r="D119" s="7">
        <v>112</v>
      </c>
      <c r="E119" s="29">
        <v>3409</v>
      </c>
      <c r="F119" s="322"/>
      <c r="G119" s="202"/>
      <c r="H119" s="202"/>
      <c r="I119" s="201">
        <v>505871816.560122</v>
      </c>
      <c r="J119" s="202"/>
      <c r="K119" s="202"/>
      <c r="L119" s="7">
        <v>419729951.86416364</v>
      </c>
      <c r="M119" s="7">
        <v>317216561.223369</v>
      </c>
      <c r="N119" s="7">
        <v>198903978.3082929</v>
      </c>
    </row>
    <row r="120" spans="2:14" ht="11.25" customHeight="1">
      <c r="B120" s="27">
        <v>42795</v>
      </c>
      <c r="C120" s="28">
        <v>46235</v>
      </c>
      <c r="D120" s="7">
        <v>113</v>
      </c>
      <c r="E120" s="29">
        <v>3440</v>
      </c>
      <c r="F120" s="322"/>
      <c r="G120" s="202"/>
      <c r="H120" s="202"/>
      <c r="I120" s="201">
        <v>500451066.120953</v>
      </c>
      <c r="J120" s="202"/>
      <c r="K120" s="202"/>
      <c r="L120" s="7">
        <v>414528003.7121076</v>
      </c>
      <c r="M120" s="7">
        <v>312488370.3497438</v>
      </c>
      <c r="N120" s="7">
        <v>195109356.01544937</v>
      </c>
    </row>
    <row r="121" spans="2:14" ht="11.25" customHeight="1">
      <c r="B121" s="27">
        <v>42795</v>
      </c>
      <c r="C121" s="28">
        <v>46266</v>
      </c>
      <c r="D121" s="7">
        <v>114</v>
      </c>
      <c r="E121" s="29">
        <v>3471</v>
      </c>
      <c r="F121" s="322"/>
      <c r="G121" s="202"/>
      <c r="H121" s="202"/>
      <c r="I121" s="201">
        <v>495120654.293697</v>
      </c>
      <c r="J121" s="202"/>
      <c r="K121" s="202"/>
      <c r="L121" s="7">
        <v>409417195.264428</v>
      </c>
      <c r="M121" s="7">
        <v>307850707.42903554</v>
      </c>
      <c r="N121" s="7">
        <v>191399593.8222754</v>
      </c>
    </row>
    <row r="122" spans="2:14" ht="11.25" customHeight="1">
      <c r="B122" s="27">
        <v>42795</v>
      </c>
      <c r="C122" s="28">
        <v>46296</v>
      </c>
      <c r="D122" s="7">
        <v>115</v>
      </c>
      <c r="E122" s="29">
        <v>3501</v>
      </c>
      <c r="F122" s="322"/>
      <c r="G122" s="202"/>
      <c r="H122" s="202"/>
      <c r="I122" s="201">
        <v>489663956.452211</v>
      </c>
      <c r="J122" s="202"/>
      <c r="K122" s="202"/>
      <c r="L122" s="7">
        <v>404240416.69366914</v>
      </c>
      <c r="M122" s="7">
        <v>303210039.72861814</v>
      </c>
      <c r="N122" s="7">
        <v>187741600.8257075</v>
      </c>
    </row>
    <row r="123" spans="2:14" ht="11.25" customHeight="1">
      <c r="B123" s="27">
        <v>42795</v>
      </c>
      <c r="C123" s="28">
        <v>46327</v>
      </c>
      <c r="D123" s="7">
        <v>116</v>
      </c>
      <c r="E123" s="29">
        <v>3532</v>
      </c>
      <c r="F123" s="322"/>
      <c r="G123" s="202"/>
      <c r="H123" s="202"/>
      <c r="I123" s="201">
        <v>484211968.265289</v>
      </c>
      <c r="J123" s="202"/>
      <c r="K123" s="202"/>
      <c r="L123" s="7">
        <v>399061558.50497025</v>
      </c>
      <c r="M123" s="7">
        <v>298564268.85413367</v>
      </c>
      <c r="N123" s="7">
        <v>184082028.12966296</v>
      </c>
    </row>
    <row r="124" spans="2:14" ht="11.25" customHeight="1">
      <c r="B124" s="27">
        <v>42795</v>
      </c>
      <c r="C124" s="28">
        <v>46357</v>
      </c>
      <c r="D124" s="7">
        <v>117</v>
      </c>
      <c r="E124" s="29">
        <v>3562</v>
      </c>
      <c r="F124" s="322"/>
      <c r="G124" s="202"/>
      <c r="H124" s="202"/>
      <c r="I124" s="201">
        <v>478845856.902844</v>
      </c>
      <c r="J124" s="202"/>
      <c r="K124" s="202"/>
      <c r="L124" s="7">
        <v>393991333.7317177</v>
      </c>
      <c r="M124" s="7">
        <v>294045389.16718</v>
      </c>
      <c r="N124" s="7">
        <v>180552711.98950756</v>
      </c>
    </row>
    <row r="125" spans="2:14" ht="11.25" customHeight="1">
      <c r="B125" s="27">
        <v>42795</v>
      </c>
      <c r="C125" s="28">
        <v>46388</v>
      </c>
      <c r="D125" s="7">
        <v>118</v>
      </c>
      <c r="E125" s="29">
        <v>3593</v>
      </c>
      <c r="F125" s="322"/>
      <c r="G125" s="202"/>
      <c r="H125" s="202"/>
      <c r="I125" s="201">
        <v>473542521.590902</v>
      </c>
      <c r="J125" s="202"/>
      <c r="K125" s="202"/>
      <c r="L125" s="7">
        <v>388966945.5229035</v>
      </c>
      <c r="M125" s="7">
        <v>289557283.7320191</v>
      </c>
      <c r="N125" s="7">
        <v>177043813.5970463</v>
      </c>
    </row>
    <row r="126" spans="2:14" ht="11.25" customHeight="1">
      <c r="B126" s="27">
        <v>42795</v>
      </c>
      <c r="C126" s="28">
        <v>46419</v>
      </c>
      <c r="D126" s="7">
        <v>119</v>
      </c>
      <c r="E126" s="29">
        <v>3624</v>
      </c>
      <c r="F126" s="322"/>
      <c r="G126" s="202"/>
      <c r="H126" s="202"/>
      <c r="I126" s="201">
        <v>468239140.195116</v>
      </c>
      <c r="J126" s="202"/>
      <c r="K126" s="202"/>
      <c r="L126" s="7">
        <v>383958429.6116646</v>
      </c>
      <c r="M126" s="7">
        <v>285101890.5018056</v>
      </c>
      <c r="N126" s="7">
        <v>173581316.79675147</v>
      </c>
    </row>
    <row r="127" spans="2:14" ht="11.25" customHeight="1">
      <c r="B127" s="27">
        <v>42795</v>
      </c>
      <c r="C127" s="28">
        <v>46447</v>
      </c>
      <c r="D127" s="7">
        <v>120</v>
      </c>
      <c r="E127" s="29">
        <v>3652</v>
      </c>
      <c r="F127" s="322"/>
      <c r="G127" s="202"/>
      <c r="H127" s="202"/>
      <c r="I127" s="201">
        <v>462889463.868825</v>
      </c>
      <c r="J127" s="202"/>
      <c r="K127" s="202"/>
      <c r="L127" s="7">
        <v>378990140.41024</v>
      </c>
      <c r="M127" s="7">
        <v>280766260.8700871</v>
      </c>
      <c r="N127" s="7">
        <v>170287516.22820407</v>
      </c>
    </row>
    <row r="128" spans="2:14" ht="11.25" customHeight="1">
      <c r="B128" s="27">
        <v>42795</v>
      </c>
      <c r="C128" s="28">
        <v>46478</v>
      </c>
      <c r="D128" s="7">
        <v>121</v>
      </c>
      <c r="E128" s="29">
        <v>3683</v>
      </c>
      <c r="F128" s="322"/>
      <c r="G128" s="202"/>
      <c r="H128" s="202"/>
      <c r="I128" s="201">
        <v>457611996.732964</v>
      </c>
      <c r="J128" s="202"/>
      <c r="K128" s="202"/>
      <c r="L128" s="7">
        <v>374033754.4008847</v>
      </c>
      <c r="M128" s="7">
        <v>276389726.3896782</v>
      </c>
      <c r="N128" s="7">
        <v>166923087.19418734</v>
      </c>
    </row>
    <row r="129" spans="2:14" ht="11.25" customHeight="1">
      <c r="B129" s="27">
        <v>42795</v>
      </c>
      <c r="C129" s="28">
        <v>46508</v>
      </c>
      <c r="D129" s="7">
        <v>122</v>
      </c>
      <c r="E129" s="29">
        <v>3713</v>
      </c>
      <c r="F129" s="322"/>
      <c r="G129" s="202"/>
      <c r="H129" s="202"/>
      <c r="I129" s="201">
        <v>452340567.749765</v>
      </c>
      <c r="J129" s="202"/>
      <c r="K129" s="202"/>
      <c r="L129" s="7">
        <v>369118229.74463487</v>
      </c>
      <c r="M129" s="7">
        <v>272086103.3883417</v>
      </c>
      <c r="N129" s="7">
        <v>163650356.9126454</v>
      </c>
    </row>
    <row r="130" spans="2:14" ht="11.25" customHeight="1">
      <c r="B130" s="27">
        <v>42795</v>
      </c>
      <c r="C130" s="28">
        <v>46539</v>
      </c>
      <c r="D130" s="7">
        <v>123</v>
      </c>
      <c r="E130" s="29">
        <v>3744</v>
      </c>
      <c r="F130" s="322"/>
      <c r="G130" s="202"/>
      <c r="H130" s="202"/>
      <c r="I130" s="201">
        <v>447078501.827241</v>
      </c>
      <c r="J130" s="202"/>
      <c r="K130" s="202"/>
      <c r="L130" s="7">
        <v>364205518.1017536</v>
      </c>
      <c r="M130" s="7">
        <v>267782061.8075093</v>
      </c>
      <c r="N130" s="7">
        <v>160379441.3839521</v>
      </c>
    </row>
    <row r="131" spans="2:14" ht="11.25" customHeight="1">
      <c r="B131" s="27">
        <v>42795</v>
      </c>
      <c r="C131" s="28">
        <v>46569</v>
      </c>
      <c r="D131" s="7">
        <v>124</v>
      </c>
      <c r="E131" s="29">
        <v>3774</v>
      </c>
      <c r="F131" s="322"/>
      <c r="G131" s="202"/>
      <c r="H131" s="202"/>
      <c r="I131" s="201">
        <v>441838054.408915</v>
      </c>
      <c r="J131" s="202"/>
      <c r="K131" s="202"/>
      <c r="L131" s="7">
        <v>359345667.2768899</v>
      </c>
      <c r="M131" s="7">
        <v>263558568.30146706</v>
      </c>
      <c r="N131" s="7">
        <v>157202858.40362674</v>
      </c>
    </row>
    <row r="132" spans="2:14" ht="11.25" customHeight="1">
      <c r="B132" s="27">
        <v>42795</v>
      </c>
      <c r="C132" s="28">
        <v>46600</v>
      </c>
      <c r="D132" s="7">
        <v>125</v>
      </c>
      <c r="E132" s="29">
        <v>3805</v>
      </c>
      <c r="F132" s="322"/>
      <c r="G132" s="202"/>
      <c r="H132" s="202"/>
      <c r="I132" s="201">
        <v>436622269.789775</v>
      </c>
      <c r="J132" s="202"/>
      <c r="K132" s="202"/>
      <c r="L132" s="7">
        <v>354501401.94940645</v>
      </c>
      <c r="M132" s="7">
        <v>259344341.50922412</v>
      </c>
      <c r="N132" s="7">
        <v>154034036.0761235</v>
      </c>
    </row>
    <row r="133" spans="2:14" ht="11.25" customHeight="1">
      <c r="B133" s="27">
        <v>42795</v>
      </c>
      <c r="C133" s="28">
        <v>46631</v>
      </c>
      <c r="D133" s="7">
        <v>126</v>
      </c>
      <c r="E133" s="29">
        <v>3836</v>
      </c>
      <c r="F133" s="322"/>
      <c r="G133" s="202"/>
      <c r="H133" s="202"/>
      <c r="I133" s="201">
        <v>431431433.891811</v>
      </c>
      <c r="J133" s="202"/>
      <c r="K133" s="202"/>
      <c r="L133" s="7">
        <v>349692757.32418823</v>
      </c>
      <c r="M133" s="7">
        <v>255175838.27885845</v>
      </c>
      <c r="N133" s="7">
        <v>150916278.7952537</v>
      </c>
    </row>
    <row r="134" spans="2:14" ht="11.25" customHeight="1">
      <c r="B134" s="27">
        <v>42795</v>
      </c>
      <c r="C134" s="28">
        <v>46661</v>
      </c>
      <c r="D134" s="7">
        <v>127</v>
      </c>
      <c r="E134" s="29">
        <v>3866</v>
      </c>
      <c r="F134" s="322"/>
      <c r="G134" s="202"/>
      <c r="H134" s="202"/>
      <c r="I134" s="201">
        <v>426276096.549324</v>
      </c>
      <c r="J134" s="202"/>
      <c r="K134" s="202"/>
      <c r="L134" s="7">
        <v>344947017.04453146</v>
      </c>
      <c r="M134" s="7">
        <v>251093270.63376528</v>
      </c>
      <c r="N134" s="7">
        <v>147893026.01255146</v>
      </c>
    </row>
    <row r="135" spans="2:14" ht="11.25" customHeight="1">
      <c r="B135" s="27">
        <v>42795</v>
      </c>
      <c r="C135" s="28">
        <v>46692</v>
      </c>
      <c r="D135" s="7">
        <v>128</v>
      </c>
      <c r="E135" s="29">
        <v>3897</v>
      </c>
      <c r="F135" s="322"/>
      <c r="G135" s="202"/>
      <c r="H135" s="202"/>
      <c r="I135" s="201">
        <v>421137164.30182</v>
      </c>
      <c r="J135" s="202"/>
      <c r="K135" s="202"/>
      <c r="L135" s="7">
        <v>340210537.4465748</v>
      </c>
      <c r="M135" s="7">
        <v>247015686.64845514</v>
      </c>
      <c r="N135" s="7">
        <v>144875108.7003936</v>
      </c>
    </row>
    <row r="136" spans="2:14" ht="11.25" customHeight="1">
      <c r="B136" s="27">
        <v>42795</v>
      </c>
      <c r="C136" s="28">
        <v>46722</v>
      </c>
      <c r="D136" s="7">
        <v>129</v>
      </c>
      <c r="E136" s="29">
        <v>3927</v>
      </c>
      <c r="F136" s="322"/>
      <c r="G136" s="202"/>
      <c r="H136" s="202"/>
      <c r="I136" s="201">
        <v>416018860.824991</v>
      </c>
      <c r="J136" s="202"/>
      <c r="K136" s="202"/>
      <c r="L136" s="7">
        <v>335524141.12839293</v>
      </c>
      <c r="M136" s="7">
        <v>243013451.3608944</v>
      </c>
      <c r="N136" s="7">
        <v>141943541.89007103</v>
      </c>
    </row>
    <row r="137" spans="2:14" ht="11.25" customHeight="1">
      <c r="B137" s="27">
        <v>42795</v>
      </c>
      <c r="C137" s="28">
        <v>46753</v>
      </c>
      <c r="D137" s="7">
        <v>130</v>
      </c>
      <c r="E137" s="29">
        <v>3958</v>
      </c>
      <c r="F137" s="322"/>
      <c r="G137" s="202"/>
      <c r="H137" s="202"/>
      <c r="I137" s="201">
        <v>410778363.598957</v>
      </c>
      <c r="J137" s="202"/>
      <c r="K137" s="202"/>
      <c r="L137" s="7">
        <v>330735712.73826796</v>
      </c>
      <c r="M137" s="7">
        <v>238936075.10229936</v>
      </c>
      <c r="N137" s="7">
        <v>138970835.79368916</v>
      </c>
    </row>
    <row r="138" spans="2:14" ht="11.25" customHeight="1">
      <c r="B138" s="27">
        <v>42795</v>
      </c>
      <c r="C138" s="28">
        <v>46784</v>
      </c>
      <c r="D138" s="7">
        <v>131</v>
      </c>
      <c r="E138" s="29">
        <v>3989</v>
      </c>
      <c r="F138" s="322"/>
      <c r="G138" s="202"/>
      <c r="H138" s="202"/>
      <c r="I138" s="201">
        <v>405708767.949457</v>
      </c>
      <c r="J138" s="202"/>
      <c r="K138" s="202"/>
      <c r="L138" s="7">
        <v>326099929.2040729</v>
      </c>
      <c r="M138" s="7">
        <v>234987862.27371413</v>
      </c>
      <c r="N138" s="7">
        <v>136095571.60623008</v>
      </c>
    </row>
    <row r="139" spans="2:14" ht="11.25" customHeight="1">
      <c r="B139" s="27">
        <v>42795</v>
      </c>
      <c r="C139" s="28">
        <v>46813</v>
      </c>
      <c r="D139" s="7">
        <v>132</v>
      </c>
      <c r="E139" s="29">
        <v>4018</v>
      </c>
      <c r="F139" s="322"/>
      <c r="G139" s="202"/>
      <c r="H139" s="202"/>
      <c r="I139" s="201">
        <v>400673852.086327</v>
      </c>
      <c r="J139" s="202"/>
      <c r="K139" s="202"/>
      <c r="L139" s="7">
        <v>321541959.49348503</v>
      </c>
      <c r="M139" s="7">
        <v>231152088.47976756</v>
      </c>
      <c r="N139" s="7">
        <v>133343525.26433958</v>
      </c>
    </row>
    <row r="140" spans="2:14" ht="11.25" customHeight="1">
      <c r="B140" s="27">
        <v>42795</v>
      </c>
      <c r="C140" s="28">
        <v>46844</v>
      </c>
      <c r="D140" s="7">
        <v>133</v>
      </c>
      <c r="E140" s="29">
        <v>4049</v>
      </c>
      <c r="F140" s="322"/>
      <c r="G140" s="202"/>
      <c r="H140" s="202"/>
      <c r="I140" s="201">
        <v>395692945.768189</v>
      </c>
      <c r="J140" s="202"/>
      <c r="K140" s="202"/>
      <c r="L140" s="7">
        <v>317006187.9158654</v>
      </c>
      <c r="M140" s="7">
        <v>227311810.03752092</v>
      </c>
      <c r="N140" s="7">
        <v>130572804.0417603</v>
      </c>
    </row>
    <row r="141" spans="2:14" ht="11.25" customHeight="1">
      <c r="B141" s="27">
        <v>42795</v>
      </c>
      <c r="C141" s="28">
        <v>46874</v>
      </c>
      <c r="D141" s="7">
        <v>134</v>
      </c>
      <c r="E141" s="29">
        <v>4079</v>
      </c>
      <c r="F141" s="322"/>
      <c r="G141" s="202"/>
      <c r="H141" s="202"/>
      <c r="I141" s="201">
        <v>390776127.946376</v>
      </c>
      <c r="J141" s="202"/>
      <c r="K141" s="202"/>
      <c r="L141" s="7">
        <v>312553248.7555921</v>
      </c>
      <c r="M141" s="7">
        <v>223567178.16605935</v>
      </c>
      <c r="N141" s="7">
        <v>127895380.75184911</v>
      </c>
    </row>
    <row r="142" spans="2:14" ht="11.25" customHeight="1">
      <c r="B142" s="27">
        <v>42795</v>
      </c>
      <c r="C142" s="28">
        <v>46905</v>
      </c>
      <c r="D142" s="7">
        <v>135</v>
      </c>
      <c r="E142" s="29">
        <v>4110</v>
      </c>
      <c r="F142" s="322"/>
      <c r="G142" s="202"/>
      <c r="H142" s="202"/>
      <c r="I142" s="201">
        <v>385917722.951518</v>
      </c>
      <c r="J142" s="202"/>
      <c r="K142" s="202"/>
      <c r="L142" s="7">
        <v>308143843.18258786</v>
      </c>
      <c r="M142" s="7">
        <v>219852604.8116837</v>
      </c>
      <c r="N142" s="7">
        <v>125237690.14916842</v>
      </c>
    </row>
    <row r="143" spans="2:14" ht="11.25" customHeight="1">
      <c r="B143" s="27">
        <v>42795</v>
      </c>
      <c r="C143" s="28">
        <v>46935</v>
      </c>
      <c r="D143" s="7">
        <v>136</v>
      </c>
      <c r="E143" s="29">
        <v>4140</v>
      </c>
      <c r="F143" s="322"/>
      <c r="G143" s="202"/>
      <c r="H143" s="202"/>
      <c r="I143" s="201">
        <v>380885657.046653</v>
      </c>
      <c r="J143" s="202"/>
      <c r="K143" s="202"/>
      <c r="L143" s="7">
        <v>303626693.6484286</v>
      </c>
      <c r="M143" s="7">
        <v>216096552.46568227</v>
      </c>
      <c r="N143" s="7">
        <v>122593474.91446257</v>
      </c>
    </row>
    <row r="144" spans="2:14" ht="11.25" customHeight="1">
      <c r="B144" s="27">
        <v>42795</v>
      </c>
      <c r="C144" s="28">
        <v>46966</v>
      </c>
      <c r="D144" s="7">
        <v>137</v>
      </c>
      <c r="E144" s="29">
        <v>4171</v>
      </c>
      <c r="F144" s="322"/>
      <c r="G144" s="202"/>
      <c r="H144" s="202"/>
      <c r="I144" s="201">
        <v>376183384.977562</v>
      </c>
      <c r="J144" s="202"/>
      <c r="K144" s="202"/>
      <c r="L144" s="7">
        <v>299369616.21400493</v>
      </c>
      <c r="M144" s="7">
        <v>212524841.75396135</v>
      </c>
      <c r="N144" s="7">
        <v>120056544.16444397</v>
      </c>
    </row>
    <row r="145" spans="2:14" ht="11.25" customHeight="1">
      <c r="B145" s="27">
        <v>42795</v>
      </c>
      <c r="C145" s="28">
        <v>46997</v>
      </c>
      <c r="D145" s="7">
        <v>138</v>
      </c>
      <c r="E145" s="29">
        <v>4202</v>
      </c>
      <c r="F145" s="322"/>
      <c r="G145" s="202"/>
      <c r="H145" s="202"/>
      <c r="I145" s="201">
        <v>371153308.72568</v>
      </c>
      <c r="J145" s="202"/>
      <c r="K145" s="202"/>
      <c r="L145" s="7">
        <v>294865679.3597359</v>
      </c>
      <c r="M145" s="7">
        <v>208795098.792457</v>
      </c>
      <c r="N145" s="7">
        <v>117450009.4411866</v>
      </c>
    </row>
    <row r="146" spans="2:14" ht="11.25" customHeight="1">
      <c r="B146" s="27">
        <v>42795</v>
      </c>
      <c r="C146" s="28">
        <v>47027</v>
      </c>
      <c r="D146" s="7">
        <v>139</v>
      </c>
      <c r="E146" s="29">
        <v>4232</v>
      </c>
      <c r="F146" s="322"/>
      <c r="G146" s="202"/>
      <c r="H146" s="202"/>
      <c r="I146" s="201">
        <v>366631504.32305</v>
      </c>
      <c r="J146" s="202"/>
      <c r="K146" s="202"/>
      <c r="L146" s="7">
        <v>290795198.1282734</v>
      </c>
      <c r="M146" s="7">
        <v>205405974.68488154</v>
      </c>
      <c r="N146" s="7">
        <v>115069946.56325385</v>
      </c>
    </row>
    <row r="147" spans="2:14" ht="11.25" customHeight="1">
      <c r="B147" s="27">
        <v>42795</v>
      </c>
      <c r="C147" s="28">
        <v>47058</v>
      </c>
      <c r="D147" s="7">
        <v>140</v>
      </c>
      <c r="E147" s="29">
        <v>4263</v>
      </c>
      <c r="F147" s="322"/>
      <c r="G147" s="202"/>
      <c r="H147" s="202"/>
      <c r="I147" s="201">
        <v>362150968.764068</v>
      </c>
      <c r="J147" s="202"/>
      <c r="K147" s="202"/>
      <c r="L147" s="7">
        <v>286754261.2448872</v>
      </c>
      <c r="M147" s="7">
        <v>202036489.73961955</v>
      </c>
      <c r="N147" s="7">
        <v>112702947.29607245</v>
      </c>
    </row>
    <row r="148" spans="2:14" ht="11.25" customHeight="1">
      <c r="B148" s="27">
        <v>42795</v>
      </c>
      <c r="C148" s="28">
        <v>47088</v>
      </c>
      <c r="D148" s="7">
        <v>141</v>
      </c>
      <c r="E148" s="29">
        <v>4293</v>
      </c>
      <c r="F148" s="322"/>
      <c r="G148" s="202"/>
      <c r="H148" s="202"/>
      <c r="I148" s="201">
        <v>357487581.128311</v>
      </c>
      <c r="J148" s="202"/>
      <c r="K148" s="202"/>
      <c r="L148" s="7">
        <v>282597131.1844101</v>
      </c>
      <c r="M148" s="7">
        <v>198617472.04875988</v>
      </c>
      <c r="N148" s="7">
        <v>110341527.70860267</v>
      </c>
    </row>
    <row r="149" spans="2:14" ht="11.25" customHeight="1">
      <c r="B149" s="27">
        <v>42795</v>
      </c>
      <c r="C149" s="28">
        <v>47119</v>
      </c>
      <c r="D149" s="7">
        <v>142</v>
      </c>
      <c r="E149" s="29">
        <v>4324</v>
      </c>
      <c r="F149" s="322"/>
      <c r="G149" s="202"/>
      <c r="H149" s="202"/>
      <c r="I149" s="201">
        <v>353071791.742276</v>
      </c>
      <c r="J149" s="202"/>
      <c r="K149" s="202"/>
      <c r="L149" s="7">
        <v>278633025.0423426</v>
      </c>
      <c r="M149" s="7">
        <v>195333343.60133472</v>
      </c>
      <c r="N149" s="7">
        <v>108057408.12117675</v>
      </c>
    </row>
    <row r="150" spans="2:14" ht="11.25" customHeight="1">
      <c r="B150" s="27">
        <v>42795</v>
      </c>
      <c r="C150" s="28">
        <v>47150</v>
      </c>
      <c r="D150" s="7">
        <v>143</v>
      </c>
      <c r="E150" s="29">
        <v>4355</v>
      </c>
      <c r="F150" s="322"/>
      <c r="G150" s="202"/>
      <c r="H150" s="202"/>
      <c r="I150" s="201">
        <v>348676884.16343</v>
      </c>
      <c r="J150" s="202"/>
      <c r="K150" s="202"/>
      <c r="L150" s="7">
        <v>274698004.10500133</v>
      </c>
      <c r="M150" s="7">
        <v>192084973.0287113</v>
      </c>
      <c r="N150" s="7">
        <v>105810355.29680978</v>
      </c>
    </row>
    <row r="151" spans="2:14" ht="11.25" customHeight="1">
      <c r="B151" s="27">
        <v>42795</v>
      </c>
      <c r="C151" s="28">
        <v>47178</v>
      </c>
      <c r="D151" s="7">
        <v>144</v>
      </c>
      <c r="E151" s="29">
        <v>4383</v>
      </c>
      <c r="F151" s="322"/>
      <c r="G151" s="202"/>
      <c r="H151" s="202"/>
      <c r="I151" s="201">
        <v>344295642.250821</v>
      </c>
      <c r="J151" s="202"/>
      <c r="K151" s="202"/>
      <c r="L151" s="7">
        <v>270830764.9813457</v>
      </c>
      <c r="M151" s="7">
        <v>188945694.27939743</v>
      </c>
      <c r="N151" s="7">
        <v>103682818.03851517</v>
      </c>
    </row>
    <row r="152" spans="2:14" ht="11.25" customHeight="1">
      <c r="B152" s="27">
        <v>42795</v>
      </c>
      <c r="C152" s="28">
        <v>47209</v>
      </c>
      <c r="D152" s="7">
        <v>145</v>
      </c>
      <c r="E152" s="29">
        <v>4414</v>
      </c>
      <c r="F152" s="322"/>
      <c r="G152" s="202"/>
      <c r="H152" s="202"/>
      <c r="I152" s="201">
        <v>339922715.950273</v>
      </c>
      <c r="J152" s="202"/>
      <c r="K152" s="202"/>
      <c r="L152" s="7">
        <v>266937407.13148677</v>
      </c>
      <c r="M152" s="7">
        <v>185755864.4849611</v>
      </c>
      <c r="N152" s="7">
        <v>101500678.70431417</v>
      </c>
    </row>
    <row r="153" spans="2:14" ht="11.25" customHeight="1">
      <c r="B153" s="27">
        <v>42795</v>
      </c>
      <c r="C153" s="28">
        <v>47239</v>
      </c>
      <c r="D153" s="7">
        <v>146</v>
      </c>
      <c r="E153" s="29">
        <v>4444</v>
      </c>
      <c r="F153" s="322"/>
      <c r="G153" s="202"/>
      <c r="H153" s="202"/>
      <c r="I153" s="201">
        <v>335554391.548634</v>
      </c>
      <c r="J153" s="202"/>
      <c r="K153" s="202"/>
      <c r="L153" s="7">
        <v>263074489.90083015</v>
      </c>
      <c r="M153" s="7">
        <v>182617166.65881205</v>
      </c>
      <c r="N153" s="7">
        <v>99376591.3716463</v>
      </c>
    </row>
    <row r="154" spans="2:14" ht="11.25" customHeight="1">
      <c r="B154" s="27">
        <v>42795</v>
      </c>
      <c r="C154" s="28">
        <v>47270</v>
      </c>
      <c r="D154" s="7">
        <v>147</v>
      </c>
      <c r="E154" s="29">
        <v>4475</v>
      </c>
      <c r="F154" s="322"/>
      <c r="G154" s="202"/>
      <c r="H154" s="202"/>
      <c r="I154" s="201">
        <v>331195238.611327</v>
      </c>
      <c r="J154" s="202"/>
      <c r="K154" s="202"/>
      <c r="L154" s="7">
        <v>259216518.64191833</v>
      </c>
      <c r="M154" s="7">
        <v>179481474.95420918</v>
      </c>
      <c r="N154" s="7">
        <v>97256524.40503412</v>
      </c>
    </row>
    <row r="155" spans="2:14" ht="11.25" customHeight="1">
      <c r="B155" s="27">
        <v>42795</v>
      </c>
      <c r="C155" s="28">
        <v>47300</v>
      </c>
      <c r="D155" s="7">
        <v>148</v>
      </c>
      <c r="E155" s="29">
        <v>4505</v>
      </c>
      <c r="F155" s="322"/>
      <c r="G155" s="202"/>
      <c r="H155" s="202"/>
      <c r="I155" s="201">
        <v>326840690.640244</v>
      </c>
      <c r="J155" s="202"/>
      <c r="K155" s="202"/>
      <c r="L155" s="7">
        <v>255388459.7798767</v>
      </c>
      <c r="M155" s="7">
        <v>176395699.33149257</v>
      </c>
      <c r="N155" s="7">
        <v>95192600.5697505</v>
      </c>
    </row>
    <row r="156" spans="2:14" ht="11.25" customHeight="1">
      <c r="B156" s="27">
        <v>42795</v>
      </c>
      <c r="C156" s="28">
        <v>47331</v>
      </c>
      <c r="D156" s="7">
        <v>149</v>
      </c>
      <c r="E156" s="29">
        <v>4536</v>
      </c>
      <c r="F156" s="322"/>
      <c r="G156" s="202"/>
      <c r="H156" s="202"/>
      <c r="I156" s="201">
        <v>322487334.40147</v>
      </c>
      <c r="J156" s="202"/>
      <c r="K156" s="202"/>
      <c r="L156" s="7">
        <v>251559423.61242485</v>
      </c>
      <c r="M156" s="7">
        <v>173309116.13691995</v>
      </c>
      <c r="N156" s="7">
        <v>93130776.9237769</v>
      </c>
    </row>
    <row r="157" spans="2:14" ht="11.25" customHeight="1">
      <c r="B157" s="27">
        <v>42795</v>
      </c>
      <c r="C157" s="28">
        <v>47362</v>
      </c>
      <c r="D157" s="7">
        <v>150</v>
      </c>
      <c r="E157" s="29">
        <v>4567</v>
      </c>
      <c r="F157" s="322"/>
      <c r="G157" s="202"/>
      <c r="H157" s="202"/>
      <c r="I157" s="201">
        <v>318148155.437789</v>
      </c>
      <c r="J157" s="202"/>
      <c r="K157" s="202"/>
      <c r="L157" s="7">
        <v>247753681.8008807</v>
      </c>
      <c r="M157" s="7">
        <v>170253099.2435486</v>
      </c>
      <c r="N157" s="7">
        <v>91101067.21369249</v>
      </c>
    </row>
    <row r="158" spans="2:14" ht="11.25" customHeight="1">
      <c r="B158" s="27">
        <v>42795</v>
      </c>
      <c r="C158" s="28">
        <v>47392</v>
      </c>
      <c r="D158" s="7">
        <v>151</v>
      </c>
      <c r="E158" s="29">
        <v>4597</v>
      </c>
      <c r="F158" s="322"/>
      <c r="G158" s="202"/>
      <c r="H158" s="202"/>
      <c r="I158" s="201">
        <v>313818422.807844</v>
      </c>
      <c r="J158" s="202"/>
      <c r="K158" s="202"/>
      <c r="L158" s="7">
        <v>243980829.36943293</v>
      </c>
      <c r="M158" s="7">
        <v>167247786.97519407</v>
      </c>
      <c r="N158" s="7">
        <v>89126099.694972</v>
      </c>
    </row>
    <row r="159" spans="2:14" ht="11.25" customHeight="1">
      <c r="B159" s="27">
        <v>42795</v>
      </c>
      <c r="C159" s="28">
        <v>47423</v>
      </c>
      <c r="D159" s="7">
        <v>152</v>
      </c>
      <c r="E159" s="29">
        <v>4628</v>
      </c>
      <c r="F159" s="322"/>
      <c r="G159" s="202"/>
      <c r="H159" s="202"/>
      <c r="I159" s="201">
        <v>309496287.019809</v>
      </c>
      <c r="J159" s="202"/>
      <c r="K159" s="202"/>
      <c r="L159" s="7">
        <v>240212437.5066861</v>
      </c>
      <c r="M159" s="7">
        <v>164245795.01142883</v>
      </c>
      <c r="N159" s="7">
        <v>87155620.83298929</v>
      </c>
    </row>
    <row r="160" spans="2:14" ht="11.25" customHeight="1">
      <c r="B160" s="27">
        <v>42795</v>
      </c>
      <c r="C160" s="28">
        <v>47453</v>
      </c>
      <c r="D160" s="7">
        <v>153</v>
      </c>
      <c r="E160" s="29">
        <v>4658</v>
      </c>
      <c r="F160" s="322"/>
      <c r="G160" s="202"/>
      <c r="H160" s="202"/>
      <c r="I160" s="201">
        <v>304700265.300493</v>
      </c>
      <c r="J160" s="202"/>
      <c r="K160" s="202"/>
      <c r="L160" s="7">
        <v>236101876.97823188</v>
      </c>
      <c r="M160" s="7">
        <v>161037854.73526135</v>
      </c>
      <c r="N160" s="7">
        <v>85103064.91292621</v>
      </c>
    </row>
    <row r="161" spans="2:14" ht="11.25" customHeight="1">
      <c r="B161" s="27">
        <v>42795</v>
      </c>
      <c r="C161" s="28">
        <v>47484</v>
      </c>
      <c r="D161" s="7">
        <v>154</v>
      </c>
      <c r="E161" s="29">
        <v>4689</v>
      </c>
      <c r="F161" s="322"/>
      <c r="G161" s="202"/>
      <c r="H161" s="202"/>
      <c r="I161" s="201">
        <v>300414762.3826</v>
      </c>
      <c r="J161" s="202"/>
      <c r="K161" s="202"/>
      <c r="L161" s="7">
        <v>232386372.33880955</v>
      </c>
      <c r="M161" s="7">
        <v>158100515.5518782</v>
      </c>
      <c r="N161" s="7">
        <v>83196897.31704414</v>
      </c>
    </row>
    <row r="162" spans="2:14" ht="11.25" customHeight="1">
      <c r="B162" s="27">
        <v>42795</v>
      </c>
      <c r="C162" s="28">
        <v>47515</v>
      </c>
      <c r="D162" s="7">
        <v>155</v>
      </c>
      <c r="E162" s="29">
        <v>4720</v>
      </c>
      <c r="F162" s="322"/>
      <c r="G162" s="202"/>
      <c r="H162" s="202"/>
      <c r="I162" s="201">
        <v>295891468.023375</v>
      </c>
      <c r="J162" s="202"/>
      <c r="K162" s="202"/>
      <c r="L162" s="7">
        <v>228499160.04591733</v>
      </c>
      <c r="M162" s="7">
        <v>155060553.72563222</v>
      </c>
      <c r="N162" s="7">
        <v>81251576.139894</v>
      </c>
    </row>
    <row r="163" spans="2:14" ht="11.25" customHeight="1">
      <c r="B163" s="27">
        <v>42795</v>
      </c>
      <c r="C163" s="28">
        <v>47543</v>
      </c>
      <c r="D163" s="7">
        <v>156</v>
      </c>
      <c r="E163" s="29">
        <v>4748</v>
      </c>
      <c r="F163" s="322"/>
      <c r="G163" s="202"/>
      <c r="H163" s="202"/>
      <c r="I163" s="201">
        <v>291649679.821219</v>
      </c>
      <c r="J163" s="202"/>
      <c r="K163" s="202"/>
      <c r="L163" s="7">
        <v>224878425.78682187</v>
      </c>
      <c r="M163" s="7">
        <v>152252920.20314065</v>
      </c>
      <c r="N163" s="7">
        <v>79475104.22636147</v>
      </c>
    </row>
    <row r="164" spans="2:14" ht="11.25" customHeight="1">
      <c r="B164" s="27">
        <v>42795</v>
      </c>
      <c r="C164" s="28">
        <v>47574</v>
      </c>
      <c r="D164" s="7">
        <v>157</v>
      </c>
      <c r="E164" s="29">
        <v>4779</v>
      </c>
      <c r="F164" s="322"/>
      <c r="G164" s="202"/>
      <c r="H164" s="202"/>
      <c r="I164" s="201">
        <v>287452585.042841</v>
      </c>
      <c r="J164" s="202"/>
      <c r="K164" s="202"/>
      <c r="L164" s="7">
        <v>221266306.31680766</v>
      </c>
      <c r="M164" s="7">
        <v>149426360.1424444</v>
      </c>
      <c r="N164" s="7">
        <v>77669285.90224314</v>
      </c>
    </row>
    <row r="165" spans="2:14" ht="11.25" customHeight="1">
      <c r="B165" s="27">
        <v>42795</v>
      </c>
      <c r="C165" s="28">
        <v>47604</v>
      </c>
      <c r="D165" s="7">
        <v>158</v>
      </c>
      <c r="E165" s="29">
        <v>4809</v>
      </c>
      <c r="F165" s="322"/>
      <c r="G165" s="202"/>
      <c r="H165" s="202"/>
      <c r="I165" s="201">
        <v>283001320.167568</v>
      </c>
      <c r="J165" s="202"/>
      <c r="K165" s="202"/>
      <c r="L165" s="7">
        <v>217482386.16054267</v>
      </c>
      <c r="M165" s="7">
        <v>146509500.67341742</v>
      </c>
      <c r="N165" s="7">
        <v>75840985.24337642</v>
      </c>
    </row>
    <row r="166" spans="2:14" ht="11.25" customHeight="1">
      <c r="B166" s="27">
        <v>42795</v>
      </c>
      <c r="C166" s="28">
        <v>47635</v>
      </c>
      <c r="D166" s="7">
        <v>159</v>
      </c>
      <c r="E166" s="29">
        <v>4840</v>
      </c>
      <c r="F166" s="322"/>
      <c r="G166" s="202"/>
      <c r="H166" s="202"/>
      <c r="I166" s="201">
        <v>278815193.75799</v>
      </c>
      <c r="J166" s="202"/>
      <c r="K166" s="202"/>
      <c r="L166" s="7">
        <v>213901999.09162265</v>
      </c>
      <c r="M166" s="7">
        <v>143731062.23192275</v>
      </c>
      <c r="N166" s="7">
        <v>74087584.0276619</v>
      </c>
    </row>
    <row r="167" spans="2:14" ht="11.25" customHeight="1">
      <c r="B167" s="27">
        <v>42795</v>
      </c>
      <c r="C167" s="28">
        <v>47665</v>
      </c>
      <c r="D167" s="7">
        <v>160</v>
      </c>
      <c r="E167" s="29">
        <v>4870</v>
      </c>
      <c r="F167" s="322"/>
      <c r="G167" s="202"/>
      <c r="H167" s="202"/>
      <c r="I167" s="201">
        <v>274900095.219842</v>
      </c>
      <c r="J167" s="202"/>
      <c r="K167" s="202"/>
      <c r="L167" s="7">
        <v>210552235.85800394</v>
      </c>
      <c r="M167" s="7">
        <v>141131974.20340103</v>
      </c>
      <c r="N167" s="7">
        <v>72449650.99060817</v>
      </c>
    </row>
    <row r="168" spans="2:14" ht="11.25" customHeight="1">
      <c r="B168" s="27">
        <v>42795</v>
      </c>
      <c r="C168" s="28">
        <v>47696</v>
      </c>
      <c r="D168" s="7">
        <v>161</v>
      </c>
      <c r="E168" s="29">
        <v>4901</v>
      </c>
      <c r="F168" s="322"/>
      <c r="G168" s="202"/>
      <c r="H168" s="202"/>
      <c r="I168" s="201">
        <v>271094899.212407</v>
      </c>
      <c r="J168" s="202"/>
      <c r="K168" s="202"/>
      <c r="L168" s="7">
        <v>207285580.69315478</v>
      </c>
      <c r="M168" s="7">
        <v>138588994.70058435</v>
      </c>
      <c r="N168" s="7">
        <v>70842885.9893662</v>
      </c>
    </row>
    <row r="169" spans="2:14" ht="11.25" customHeight="1">
      <c r="B169" s="27">
        <v>42795</v>
      </c>
      <c r="C169" s="28">
        <v>47727</v>
      </c>
      <c r="D169" s="7">
        <v>162</v>
      </c>
      <c r="E169" s="29">
        <v>4932</v>
      </c>
      <c r="F169" s="322"/>
      <c r="G169" s="202"/>
      <c r="H169" s="202"/>
      <c r="I169" s="201">
        <v>267411726.60286</v>
      </c>
      <c r="J169" s="202"/>
      <c r="K169" s="202"/>
      <c r="L169" s="7">
        <v>204122544.55045864</v>
      </c>
      <c r="M169" s="7">
        <v>136127139.42776316</v>
      </c>
      <c r="N169" s="7">
        <v>69289725.13938764</v>
      </c>
    </row>
    <row r="170" spans="2:14" ht="11.25" customHeight="1">
      <c r="B170" s="27">
        <v>42795</v>
      </c>
      <c r="C170" s="28">
        <v>47757</v>
      </c>
      <c r="D170" s="7">
        <v>163</v>
      </c>
      <c r="E170" s="29">
        <v>4962</v>
      </c>
      <c r="F170" s="322"/>
      <c r="G170" s="202"/>
      <c r="H170" s="202"/>
      <c r="I170" s="201">
        <v>263742610.69688</v>
      </c>
      <c r="J170" s="202"/>
      <c r="K170" s="202"/>
      <c r="L170" s="7">
        <v>200991358.95019808</v>
      </c>
      <c r="M170" s="7">
        <v>133709079.41768691</v>
      </c>
      <c r="N170" s="7">
        <v>67779927.8761135</v>
      </c>
    </row>
    <row r="171" spans="2:14" ht="11.25" customHeight="1">
      <c r="B171" s="27">
        <v>42795</v>
      </c>
      <c r="C171" s="28">
        <v>47788</v>
      </c>
      <c r="D171" s="7">
        <v>164</v>
      </c>
      <c r="E171" s="29">
        <v>4993</v>
      </c>
      <c r="F171" s="322"/>
      <c r="G171" s="202"/>
      <c r="H171" s="202"/>
      <c r="I171" s="201">
        <v>260264020.795889</v>
      </c>
      <c r="J171" s="202"/>
      <c r="K171" s="202"/>
      <c r="L171" s="7">
        <v>198004016.36700174</v>
      </c>
      <c r="M171" s="7">
        <v>131386760.50371349</v>
      </c>
      <c r="N171" s="7">
        <v>66320597.151610054</v>
      </c>
    </row>
    <row r="172" spans="2:14" ht="11.25" customHeight="1">
      <c r="B172" s="27">
        <v>42795</v>
      </c>
      <c r="C172" s="28">
        <v>47818</v>
      </c>
      <c r="D172" s="7">
        <v>165</v>
      </c>
      <c r="E172" s="29">
        <v>5023</v>
      </c>
      <c r="F172" s="322"/>
      <c r="G172" s="202"/>
      <c r="H172" s="202"/>
      <c r="I172" s="201">
        <v>256811274.833993</v>
      </c>
      <c r="J172" s="202"/>
      <c r="K172" s="202"/>
      <c r="L172" s="7">
        <v>195056538.06038922</v>
      </c>
      <c r="M172" s="7">
        <v>129112379.24488969</v>
      </c>
      <c r="N172" s="7">
        <v>64905394.05148402</v>
      </c>
    </row>
    <row r="173" spans="2:14" ht="11.25" customHeight="1">
      <c r="B173" s="27">
        <v>42795</v>
      </c>
      <c r="C173" s="28">
        <v>47849</v>
      </c>
      <c r="D173" s="7">
        <v>166</v>
      </c>
      <c r="E173" s="29">
        <v>5054</v>
      </c>
      <c r="F173" s="322"/>
      <c r="G173" s="202"/>
      <c r="H173" s="202"/>
      <c r="I173" s="201">
        <v>253385608.933565</v>
      </c>
      <c r="J173" s="202"/>
      <c r="K173" s="202"/>
      <c r="L173" s="7">
        <v>192128215.79552916</v>
      </c>
      <c r="M173" s="7">
        <v>126850626.03372553</v>
      </c>
      <c r="N173" s="7">
        <v>63498306.25761703</v>
      </c>
    </row>
    <row r="174" spans="2:14" ht="11.25" customHeight="1">
      <c r="B174" s="27">
        <v>42795</v>
      </c>
      <c r="C174" s="28">
        <v>47880</v>
      </c>
      <c r="D174" s="7">
        <v>167</v>
      </c>
      <c r="E174" s="29">
        <v>5085</v>
      </c>
      <c r="F174" s="322"/>
      <c r="G174" s="202"/>
      <c r="H174" s="202"/>
      <c r="I174" s="201">
        <v>249972094.771736</v>
      </c>
      <c r="J174" s="202"/>
      <c r="K174" s="202"/>
      <c r="L174" s="7">
        <v>189218464.08046815</v>
      </c>
      <c r="M174" s="7">
        <v>124611771.7721117</v>
      </c>
      <c r="N174" s="7">
        <v>62113387.73940138</v>
      </c>
    </row>
    <row r="175" spans="2:14" ht="11.25" customHeight="1">
      <c r="B175" s="27">
        <v>42795</v>
      </c>
      <c r="C175" s="28">
        <v>47908</v>
      </c>
      <c r="D175" s="7">
        <v>168</v>
      </c>
      <c r="E175" s="29">
        <v>5113</v>
      </c>
      <c r="F175" s="322"/>
      <c r="G175" s="202"/>
      <c r="H175" s="202"/>
      <c r="I175" s="201">
        <v>246581541.817785</v>
      </c>
      <c r="J175" s="202"/>
      <c r="K175" s="202"/>
      <c r="L175" s="7">
        <v>186365994.04473987</v>
      </c>
      <c r="M175" s="7">
        <v>122451284.26548167</v>
      </c>
      <c r="N175" s="7">
        <v>60802929.11041763</v>
      </c>
    </row>
    <row r="176" spans="2:14" ht="11.25" customHeight="1">
      <c r="B176" s="27">
        <v>42795</v>
      </c>
      <c r="C176" s="28">
        <v>47939</v>
      </c>
      <c r="D176" s="7">
        <v>169</v>
      </c>
      <c r="E176" s="29">
        <v>5144</v>
      </c>
      <c r="F176" s="322"/>
      <c r="G176" s="202"/>
      <c r="H176" s="202"/>
      <c r="I176" s="201">
        <v>243195297.829375</v>
      </c>
      <c r="J176" s="202"/>
      <c r="K176" s="202"/>
      <c r="L176" s="7">
        <v>183494925.7187622</v>
      </c>
      <c r="M176" s="7">
        <v>120258235.16066203</v>
      </c>
      <c r="N176" s="7">
        <v>59461053.93700974</v>
      </c>
    </row>
    <row r="177" spans="2:14" ht="11.25" customHeight="1">
      <c r="B177" s="27">
        <v>42795</v>
      </c>
      <c r="C177" s="28">
        <v>47969</v>
      </c>
      <c r="D177" s="7">
        <v>170</v>
      </c>
      <c r="E177" s="29">
        <v>5174</v>
      </c>
      <c r="F177" s="322"/>
      <c r="G177" s="202"/>
      <c r="H177" s="202"/>
      <c r="I177" s="201">
        <v>239577729.04158</v>
      </c>
      <c r="J177" s="202"/>
      <c r="K177" s="202"/>
      <c r="L177" s="7">
        <v>180468699.89029858</v>
      </c>
      <c r="M177" s="7">
        <v>117983812.0487351</v>
      </c>
      <c r="N177" s="7">
        <v>58097344.761628844</v>
      </c>
    </row>
    <row r="178" spans="2:14" ht="11.25" customHeight="1">
      <c r="B178" s="27">
        <v>42795</v>
      </c>
      <c r="C178" s="28">
        <v>48000</v>
      </c>
      <c r="D178" s="7">
        <v>171</v>
      </c>
      <c r="E178" s="29">
        <v>5205</v>
      </c>
      <c r="F178" s="322"/>
      <c r="G178" s="202"/>
      <c r="H178" s="202"/>
      <c r="I178" s="201">
        <v>236204576.518014</v>
      </c>
      <c r="J178" s="202"/>
      <c r="K178" s="202"/>
      <c r="L178" s="7">
        <v>177625998.67851672</v>
      </c>
      <c r="M178" s="7">
        <v>115830027.64985752</v>
      </c>
      <c r="N178" s="7">
        <v>56795200.84369574</v>
      </c>
    </row>
    <row r="179" spans="2:14" ht="11.25" customHeight="1">
      <c r="B179" s="27">
        <v>42795</v>
      </c>
      <c r="C179" s="28">
        <v>48030</v>
      </c>
      <c r="D179" s="7">
        <v>172</v>
      </c>
      <c r="E179" s="29">
        <v>5235</v>
      </c>
      <c r="F179" s="322"/>
      <c r="G179" s="202"/>
      <c r="H179" s="202"/>
      <c r="I179" s="201">
        <v>232845180.439623</v>
      </c>
      <c r="J179" s="202"/>
      <c r="K179" s="202"/>
      <c r="L179" s="7">
        <v>174812320.69289693</v>
      </c>
      <c r="M179" s="7">
        <v>113714653.63354589</v>
      </c>
      <c r="N179" s="7">
        <v>55529401.92704252</v>
      </c>
    </row>
    <row r="180" spans="2:14" ht="11.25" customHeight="1">
      <c r="B180" s="27">
        <v>42795</v>
      </c>
      <c r="C180" s="28">
        <v>48061</v>
      </c>
      <c r="D180" s="7">
        <v>173</v>
      </c>
      <c r="E180" s="29">
        <v>5266</v>
      </c>
      <c r="F180" s="322"/>
      <c r="G180" s="202"/>
      <c r="H180" s="202"/>
      <c r="I180" s="201">
        <v>229381494.111571</v>
      </c>
      <c r="J180" s="202"/>
      <c r="K180" s="202"/>
      <c r="L180" s="7">
        <v>171919817.50408238</v>
      </c>
      <c r="M180" s="7">
        <v>111548678.32959558</v>
      </c>
      <c r="N180" s="7">
        <v>54240990.50308398</v>
      </c>
    </row>
    <row r="181" spans="2:14" ht="11.25" customHeight="1">
      <c r="B181" s="27">
        <v>42795</v>
      </c>
      <c r="C181" s="28">
        <v>48092</v>
      </c>
      <c r="D181" s="7">
        <v>174</v>
      </c>
      <c r="E181" s="29">
        <v>5297</v>
      </c>
      <c r="F181" s="322"/>
      <c r="G181" s="202"/>
      <c r="H181" s="202"/>
      <c r="I181" s="201">
        <v>226031994.411851</v>
      </c>
      <c r="J181" s="202"/>
      <c r="K181" s="202"/>
      <c r="L181" s="7">
        <v>169122060.1591273</v>
      </c>
      <c r="M181" s="7">
        <v>109454303.24617475</v>
      </c>
      <c r="N181" s="7">
        <v>52997165.56852873</v>
      </c>
    </row>
    <row r="182" spans="2:14" ht="11.25" customHeight="1">
      <c r="B182" s="27">
        <v>42795</v>
      </c>
      <c r="C182" s="28">
        <v>48122</v>
      </c>
      <c r="D182" s="7">
        <v>175</v>
      </c>
      <c r="E182" s="29">
        <v>5327</v>
      </c>
      <c r="F182" s="322"/>
      <c r="G182" s="202"/>
      <c r="H182" s="202"/>
      <c r="I182" s="201">
        <v>222692216.487354</v>
      </c>
      <c r="J182" s="202"/>
      <c r="K182" s="202"/>
      <c r="L182" s="7">
        <v>166349669.183151</v>
      </c>
      <c r="M182" s="7">
        <v>107395056.10184708</v>
      </c>
      <c r="N182" s="7">
        <v>51786931.03881345</v>
      </c>
    </row>
    <row r="183" spans="2:14" ht="11.25" customHeight="1">
      <c r="B183" s="27">
        <v>42795</v>
      </c>
      <c r="C183" s="28">
        <v>48153</v>
      </c>
      <c r="D183" s="7">
        <v>176</v>
      </c>
      <c r="E183" s="29">
        <v>5358</v>
      </c>
      <c r="F183" s="322"/>
      <c r="G183" s="202"/>
      <c r="H183" s="202"/>
      <c r="I183" s="201">
        <v>219357909.022638</v>
      </c>
      <c r="J183" s="202"/>
      <c r="K183" s="202"/>
      <c r="L183" s="7">
        <v>163581045.78970966</v>
      </c>
      <c r="M183" s="7">
        <v>105339055.71386494</v>
      </c>
      <c r="N183" s="7">
        <v>50580361.1801516</v>
      </c>
    </row>
    <row r="184" spans="2:14" ht="11.25" customHeight="1">
      <c r="B184" s="27">
        <v>42795</v>
      </c>
      <c r="C184" s="28">
        <v>48183</v>
      </c>
      <c r="D184" s="7">
        <v>177</v>
      </c>
      <c r="E184" s="29">
        <v>5388</v>
      </c>
      <c r="F184" s="322"/>
      <c r="G184" s="202"/>
      <c r="H184" s="202"/>
      <c r="I184" s="201">
        <v>216021175.513252</v>
      </c>
      <c r="J184" s="202"/>
      <c r="K184" s="202"/>
      <c r="L184" s="7">
        <v>160828335.82593158</v>
      </c>
      <c r="M184" s="7">
        <v>103311525.87372704</v>
      </c>
      <c r="N184" s="7">
        <v>49403459.84612376</v>
      </c>
    </row>
    <row r="185" spans="2:14" ht="11.25" customHeight="1">
      <c r="B185" s="27">
        <v>42795</v>
      </c>
      <c r="C185" s="28">
        <v>48214</v>
      </c>
      <c r="D185" s="7">
        <v>178</v>
      </c>
      <c r="E185" s="29">
        <v>5419</v>
      </c>
      <c r="F185" s="322"/>
      <c r="G185" s="202"/>
      <c r="H185" s="202"/>
      <c r="I185" s="201">
        <v>212658268.689258</v>
      </c>
      <c r="J185" s="202"/>
      <c r="K185" s="202"/>
      <c r="L185" s="7">
        <v>158056112.50124744</v>
      </c>
      <c r="M185" s="7">
        <v>101272515.31125522</v>
      </c>
      <c r="N185" s="7">
        <v>48223286.505888715</v>
      </c>
    </row>
    <row r="186" spans="2:14" ht="11.25" customHeight="1">
      <c r="B186" s="27">
        <v>42795</v>
      </c>
      <c r="C186" s="28">
        <v>48245</v>
      </c>
      <c r="D186" s="7">
        <v>179</v>
      </c>
      <c r="E186" s="29">
        <v>5450</v>
      </c>
      <c r="F186" s="322"/>
      <c r="G186" s="202"/>
      <c r="H186" s="202"/>
      <c r="I186" s="201">
        <v>209332160.371024</v>
      </c>
      <c r="J186" s="202"/>
      <c r="K186" s="202"/>
      <c r="L186" s="7">
        <v>155320134.0490991</v>
      </c>
      <c r="M186" s="7">
        <v>99266372.18305156</v>
      </c>
      <c r="N186" s="7">
        <v>47067808.541812584</v>
      </c>
    </row>
    <row r="187" spans="2:14" ht="11.25" customHeight="1">
      <c r="B187" s="27">
        <v>42795</v>
      </c>
      <c r="C187" s="28">
        <v>48274</v>
      </c>
      <c r="D187" s="7">
        <v>180</v>
      </c>
      <c r="E187" s="29">
        <v>5479</v>
      </c>
      <c r="F187" s="322"/>
      <c r="G187" s="202"/>
      <c r="H187" s="202"/>
      <c r="I187" s="201">
        <v>206001657.430521</v>
      </c>
      <c r="J187" s="202"/>
      <c r="K187" s="202"/>
      <c r="L187" s="7">
        <v>152606438.66633072</v>
      </c>
      <c r="M187" s="7">
        <v>97299966.96467116</v>
      </c>
      <c r="N187" s="7">
        <v>45952597.801430956</v>
      </c>
    </row>
    <row r="188" spans="2:14" ht="11.25" customHeight="1">
      <c r="B188" s="27">
        <v>42795</v>
      </c>
      <c r="C188" s="28">
        <v>48305</v>
      </c>
      <c r="D188" s="7">
        <v>181</v>
      </c>
      <c r="E188" s="29">
        <v>5510</v>
      </c>
      <c r="F188" s="322"/>
      <c r="G188" s="202"/>
      <c r="H188" s="202"/>
      <c r="I188" s="201">
        <v>202674895.739888</v>
      </c>
      <c r="J188" s="202"/>
      <c r="K188" s="202"/>
      <c r="L188" s="7">
        <v>149887315.08436745</v>
      </c>
      <c r="M188" s="7">
        <v>95323242.85568461</v>
      </c>
      <c r="N188" s="7">
        <v>44828355.07597588</v>
      </c>
    </row>
    <row r="189" spans="2:14" ht="11.25" customHeight="1">
      <c r="B189" s="27">
        <v>42795</v>
      </c>
      <c r="C189" s="28">
        <v>48335</v>
      </c>
      <c r="D189" s="7">
        <v>182</v>
      </c>
      <c r="E189" s="29">
        <v>5540</v>
      </c>
      <c r="F189" s="322"/>
      <c r="G189" s="202"/>
      <c r="H189" s="202"/>
      <c r="I189" s="201">
        <v>199346146.817229</v>
      </c>
      <c r="J189" s="202"/>
      <c r="K189" s="202"/>
      <c r="L189" s="7">
        <v>147183568.3511473</v>
      </c>
      <c r="M189" s="7">
        <v>93373367.82680495</v>
      </c>
      <c r="N189" s="7">
        <v>43731371.87973284</v>
      </c>
    </row>
    <row r="190" spans="2:14" ht="11.25" customHeight="1">
      <c r="B190" s="27">
        <v>42795</v>
      </c>
      <c r="C190" s="28">
        <v>48366</v>
      </c>
      <c r="D190" s="7">
        <v>183</v>
      </c>
      <c r="E190" s="29">
        <v>5571</v>
      </c>
      <c r="F190" s="322"/>
      <c r="G190" s="202"/>
      <c r="H190" s="202"/>
      <c r="I190" s="201">
        <v>195845731.320433</v>
      </c>
      <c r="J190" s="202"/>
      <c r="K190" s="202"/>
      <c r="L190" s="7">
        <v>144353850.04629335</v>
      </c>
      <c r="M190" s="7">
        <v>91345290.18923861</v>
      </c>
      <c r="N190" s="7">
        <v>42600319.63124072</v>
      </c>
    </row>
    <row r="191" spans="2:14" ht="11.25" customHeight="1">
      <c r="B191" s="27">
        <v>42795</v>
      </c>
      <c r="C191" s="28">
        <v>48396</v>
      </c>
      <c r="D191" s="7">
        <v>184</v>
      </c>
      <c r="E191" s="29">
        <v>5601</v>
      </c>
      <c r="F191" s="322"/>
      <c r="G191" s="202"/>
      <c r="H191" s="202"/>
      <c r="I191" s="201">
        <v>192524675.625287</v>
      </c>
      <c r="J191" s="202"/>
      <c r="K191" s="202"/>
      <c r="L191" s="7">
        <v>141673042.94583237</v>
      </c>
      <c r="M191" s="7">
        <v>89428259.38154422</v>
      </c>
      <c r="N191" s="7">
        <v>41535319.83979142</v>
      </c>
    </row>
    <row r="192" spans="2:14" ht="11.25" customHeight="1">
      <c r="B192" s="27">
        <v>42795</v>
      </c>
      <c r="C192" s="28">
        <v>48427</v>
      </c>
      <c r="D192" s="7">
        <v>185</v>
      </c>
      <c r="E192" s="29">
        <v>5632</v>
      </c>
      <c r="F192" s="322"/>
      <c r="G192" s="202"/>
      <c r="H192" s="202"/>
      <c r="I192" s="201">
        <v>189217328.281324</v>
      </c>
      <c r="J192" s="202"/>
      <c r="K192" s="202"/>
      <c r="L192" s="7">
        <v>139003106.70328292</v>
      </c>
      <c r="M192" s="7">
        <v>87519767.5267685</v>
      </c>
      <c r="N192" s="7">
        <v>40476742.714387596</v>
      </c>
    </row>
    <row r="193" spans="2:14" ht="11.25" customHeight="1">
      <c r="B193" s="27">
        <v>42795</v>
      </c>
      <c r="C193" s="28">
        <v>48458</v>
      </c>
      <c r="D193" s="7">
        <v>186</v>
      </c>
      <c r="E193" s="29">
        <v>5663</v>
      </c>
      <c r="F193" s="322"/>
      <c r="G193" s="202"/>
      <c r="H193" s="202"/>
      <c r="I193" s="201">
        <v>185923836.758421</v>
      </c>
      <c r="J193" s="202"/>
      <c r="K193" s="202"/>
      <c r="L193" s="7">
        <v>136351981.2527472</v>
      </c>
      <c r="M193" s="7">
        <v>85632218.24972409</v>
      </c>
      <c r="N193" s="7">
        <v>39436032.3969674</v>
      </c>
    </row>
    <row r="194" spans="2:14" ht="11.25" customHeight="1">
      <c r="B194" s="27">
        <v>42795</v>
      </c>
      <c r="C194" s="28">
        <v>48488</v>
      </c>
      <c r="D194" s="7">
        <v>187</v>
      </c>
      <c r="E194" s="29">
        <v>5693</v>
      </c>
      <c r="F194" s="322"/>
      <c r="G194" s="202"/>
      <c r="H194" s="202"/>
      <c r="I194" s="201">
        <v>182644889.842985</v>
      </c>
      <c r="J194" s="202"/>
      <c r="K194" s="202"/>
      <c r="L194" s="7">
        <v>133727420.02780929</v>
      </c>
      <c r="M194" s="7">
        <v>83777225.74347457</v>
      </c>
      <c r="N194" s="7">
        <v>38423602.30757565</v>
      </c>
    </row>
    <row r="195" spans="2:14" ht="11.25" customHeight="1">
      <c r="B195" s="27">
        <v>42795</v>
      </c>
      <c r="C195" s="28">
        <v>48519</v>
      </c>
      <c r="D195" s="7">
        <v>188</v>
      </c>
      <c r="E195" s="29">
        <v>5724</v>
      </c>
      <c r="F195" s="322"/>
      <c r="G195" s="202"/>
      <c r="H195" s="202"/>
      <c r="I195" s="201">
        <v>179376228.665545</v>
      </c>
      <c r="J195" s="202"/>
      <c r="K195" s="202"/>
      <c r="L195" s="7">
        <v>131111446.28706212</v>
      </c>
      <c r="M195" s="7">
        <v>81929482.14065027</v>
      </c>
      <c r="N195" s="7">
        <v>37416997.354882024</v>
      </c>
    </row>
    <row r="196" spans="2:14" ht="11.25" customHeight="1">
      <c r="B196" s="27">
        <v>42795</v>
      </c>
      <c r="C196" s="28">
        <v>48549</v>
      </c>
      <c r="D196" s="7">
        <v>189</v>
      </c>
      <c r="E196" s="29">
        <v>5754</v>
      </c>
      <c r="F196" s="322"/>
      <c r="G196" s="202"/>
      <c r="H196" s="202"/>
      <c r="I196" s="201">
        <v>176114146.914494</v>
      </c>
      <c r="J196" s="202"/>
      <c r="K196" s="202"/>
      <c r="L196" s="7">
        <v>128515799.71161589</v>
      </c>
      <c r="M196" s="7">
        <v>80109845.10636146</v>
      </c>
      <c r="N196" s="7">
        <v>36436000.46337054</v>
      </c>
    </row>
    <row r="197" spans="2:14" ht="11.25" customHeight="1">
      <c r="B197" s="27">
        <v>42795</v>
      </c>
      <c r="C197" s="28">
        <v>48580</v>
      </c>
      <c r="D197" s="7">
        <v>190</v>
      </c>
      <c r="E197" s="29">
        <v>5785</v>
      </c>
      <c r="F197" s="322"/>
      <c r="G197" s="202"/>
      <c r="H197" s="202"/>
      <c r="I197" s="201">
        <v>172861530.626008</v>
      </c>
      <c r="J197" s="202"/>
      <c r="K197" s="202"/>
      <c r="L197" s="7">
        <v>125928320.97678222</v>
      </c>
      <c r="M197" s="7">
        <v>78297315.97523981</v>
      </c>
      <c r="N197" s="7">
        <v>35460781.39175657</v>
      </c>
    </row>
    <row r="198" spans="2:14" ht="11.25" customHeight="1">
      <c r="B198" s="27">
        <v>42795</v>
      </c>
      <c r="C198" s="28">
        <v>48611</v>
      </c>
      <c r="D198" s="7">
        <v>191</v>
      </c>
      <c r="E198" s="29">
        <v>5816</v>
      </c>
      <c r="F198" s="322"/>
      <c r="G198" s="202"/>
      <c r="H198" s="202"/>
      <c r="I198" s="201">
        <v>169616427.412748</v>
      </c>
      <c r="J198" s="202"/>
      <c r="K198" s="202"/>
      <c r="L198" s="7">
        <v>123354713.59125026</v>
      </c>
      <c r="M198" s="7">
        <v>76502090.70061438</v>
      </c>
      <c r="N198" s="7">
        <v>34500973.53946737</v>
      </c>
    </row>
    <row r="199" spans="2:14" ht="11.25" customHeight="1">
      <c r="B199" s="27">
        <v>42795</v>
      </c>
      <c r="C199" s="28">
        <v>48639</v>
      </c>
      <c r="D199" s="7">
        <v>192</v>
      </c>
      <c r="E199" s="29">
        <v>5844</v>
      </c>
      <c r="F199" s="322"/>
      <c r="G199" s="202"/>
      <c r="H199" s="202"/>
      <c r="I199" s="201">
        <v>166393811.544995</v>
      </c>
      <c r="J199" s="202"/>
      <c r="K199" s="202"/>
      <c r="L199" s="7">
        <v>120825647.41683447</v>
      </c>
      <c r="M199" s="7">
        <v>74761464.7766052</v>
      </c>
      <c r="N199" s="7">
        <v>33586972.52825675</v>
      </c>
    </row>
    <row r="200" spans="2:14" ht="11.25" customHeight="1">
      <c r="B200" s="27">
        <v>42795</v>
      </c>
      <c r="C200" s="28">
        <v>48670</v>
      </c>
      <c r="D200" s="7">
        <v>193</v>
      </c>
      <c r="E200" s="29">
        <v>5875</v>
      </c>
      <c r="F200" s="322"/>
      <c r="G200" s="202"/>
      <c r="H200" s="202"/>
      <c r="I200" s="201">
        <v>163189692.121181</v>
      </c>
      <c r="J200" s="202"/>
      <c r="K200" s="202"/>
      <c r="L200" s="7">
        <v>118298016.49502364</v>
      </c>
      <c r="M200" s="7">
        <v>73011324.42962335</v>
      </c>
      <c r="N200" s="7">
        <v>32661784.08216452</v>
      </c>
    </row>
    <row r="201" spans="2:14" ht="11.25" customHeight="1">
      <c r="B201" s="27">
        <v>42795</v>
      </c>
      <c r="C201" s="28">
        <v>48700</v>
      </c>
      <c r="D201" s="7">
        <v>194</v>
      </c>
      <c r="E201" s="29">
        <v>5905</v>
      </c>
      <c r="F201" s="322"/>
      <c r="G201" s="202"/>
      <c r="H201" s="202"/>
      <c r="I201" s="201">
        <v>160022042.486824</v>
      </c>
      <c r="J201" s="202"/>
      <c r="K201" s="202"/>
      <c r="L201" s="7">
        <v>115811346.09481718</v>
      </c>
      <c r="M201" s="7">
        <v>71300674.88225693</v>
      </c>
      <c r="N201" s="7">
        <v>31765771.0117891</v>
      </c>
    </row>
    <row r="202" spans="2:14" ht="11.25" customHeight="1">
      <c r="B202" s="27">
        <v>42795</v>
      </c>
      <c r="C202" s="28">
        <v>48731</v>
      </c>
      <c r="D202" s="7">
        <v>195</v>
      </c>
      <c r="E202" s="29">
        <v>5936</v>
      </c>
      <c r="F202" s="322"/>
      <c r="G202" s="202"/>
      <c r="H202" s="202"/>
      <c r="I202" s="201">
        <v>156897791.974613</v>
      </c>
      <c r="J202" s="202"/>
      <c r="K202" s="202"/>
      <c r="L202" s="7">
        <v>113357670.09267835</v>
      </c>
      <c r="M202" s="7">
        <v>69612548.74072976</v>
      </c>
      <c r="N202" s="7">
        <v>30882319.720568076</v>
      </c>
    </row>
    <row r="203" spans="2:14" ht="11.25" customHeight="1">
      <c r="B203" s="27">
        <v>42795</v>
      </c>
      <c r="C203" s="28">
        <v>48761</v>
      </c>
      <c r="D203" s="7">
        <v>196</v>
      </c>
      <c r="E203" s="29">
        <v>5966</v>
      </c>
      <c r="F203" s="322"/>
      <c r="G203" s="202"/>
      <c r="H203" s="202"/>
      <c r="I203" s="201">
        <v>153842738.31702</v>
      </c>
      <c r="J203" s="202"/>
      <c r="K203" s="202"/>
      <c r="L203" s="7">
        <v>110967969.94608669</v>
      </c>
      <c r="M203" s="7">
        <v>67977319.03003496</v>
      </c>
      <c r="N203" s="7">
        <v>30033261.373772696</v>
      </c>
    </row>
    <row r="204" spans="2:14" ht="11.25" customHeight="1">
      <c r="B204" s="27">
        <v>42795</v>
      </c>
      <c r="C204" s="28">
        <v>48792</v>
      </c>
      <c r="D204" s="7">
        <v>197</v>
      </c>
      <c r="E204" s="29">
        <v>5997</v>
      </c>
      <c r="F204" s="322"/>
      <c r="G204" s="202"/>
      <c r="H204" s="202"/>
      <c r="I204" s="201">
        <v>150864031.442275</v>
      </c>
      <c r="J204" s="202"/>
      <c r="K204" s="202"/>
      <c r="L204" s="7">
        <v>108634839.62434441</v>
      </c>
      <c r="M204" s="7">
        <v>66378832.82441285</v>
      </c>
      <c r="N204" s="7">
        <v>29202813.480114043</v>
      </c>
    </row>
    <row r="205" spans="2:14" ht="11.25" customHeight="1">
      <c r="B205" s="27">
        <v>42795</v>
      </c>
      <c r="C205" s="28">
        <v>48823</v>
      </c>
      <c r="D205" s="7">
        <v>198</v>
      </c>
      <c r="E205" s="29">
        <v>6028</v>
      </c>
      <c r="F205" s="322"/>
      <c r="G205" s="202"/>
      <c r="H205" s="202"/>
      <c r="I205" s="201">
        <v>147942531.625199</v>
      </c>
      <c r="J205" s="202"/>
      <c r="K205" s="202"/>
      <c r="L205" s="7">
        <v>106350428.45148176</v>
      </c>
      <c r="M205" s="7">
        <v>64817730.5204521</v>
      </c>
      <c r="N205" s="7">
        <v>28395238.66793668</v>
      </c>
    </row>
    <row r="206" spans="2:14" ht="11.25" customHeight="1">
      <c r="B206" s="27">
        <v>42795</v>
      </c>
      <c r="C206" s="28">
        <v>48853</v>
      </c>
      <c r="D206" s="7">
        <v>199</v>
      </c>
      <c r="E206" s="29">
        <v>6058</v>
      </c>
      <c r="F206" s="322"/>
      <c r="G206" s="202"/>
      <c r="H206" s="202"/>
      <c r="I206" s="201">
        <v>145091896.788389</v>
      </c>
      <c r="J206" s="202"/>
      <c r="K206" s="202"/>
      <c r="L206" s="7">
        <v>104130011.5001983</v>
      </c>
      <c r="M206" s="7">
        <v>63308243.00212936</v>
      </c>
      <c r="N206" s="7">
        <v>27620278.07274091</v>
      </c>
    </row>
    <row r="207" spans="2:14" ht="11.25" customHeight="1">
      <c r="B207" s="27">
        <v>42795</v>
      </c>
      <c r="C207" s="28">
        <v>48884</v>
      </c>
      <c r="D207" s="7">
        <v>200</v>
      </c>
      <c r="E207" s="29">
        <v>6089</v>
      </c>
      <c r="F207" s="322"/>
      <c r="G207" s="202"/>
      <c r="H207" s="202"/>
      <c r="I207" s="201">
        <v>142263129.886652</v>
      </c>
      <c r="J207" s="202"/>
      <c r="K207" s="202"/>
      <c r="L207" s="7">
        <v>101926684.21458706</v>
      </c>
      <c r="M207" s="7">
        <v>61811080.23818089</v>
      </c>
      <c r="N207" s="7">
        <v>26852871.838449836</v>
      </c>
    </row>
    <row r="208" spans="2:14" ht="11.25" customHeight="1">
      <c r="B208" s="27">
        <v>42795</v>
      </c>
      <c r="C208" s="28">
        <v>48914</v>
      </c>
      <c r="D208" s="7">
        <v>201</v>
      </c>
      <c r="E208" s="29">
        <v>6119</v>
      </c>
      <c r="F208" s="322"/>
      <c r="G208" s="202"/>
      <c r="H208" s="202"/>
      <c r="I208" s="201">
        <v>139287818.67584</v>
      </c>
      <c r="J208" s="202"/>
      <c r="K208" s="202"/>
      <c r="L208" s="7">
        <v>99631170.97385646</v>
      </c>
      <c r="M208" s="7">
        <v>60270311.92900189</v>
      </c>
      <c r="N208" s="7">
        <v>26076177.47044972</v>
      </c>
    </row>
    <row r="209" spans="2:14" ht="11.25" customHeight="1">
      <c r="B209" s="27">
        <v>42795</v>
      </c>
      <c r="C209" s="28">
        <v>48945</v>
      </c>
      <c r="D209" s="7">
        <v>202</v>
      </c>
      <c r="E209" s="29">
        <v>6150</v>
      </c>
      <c r="F209" s="322"/>
      <c r="G209" s="202"/>
      <c r="H209" s="202"/>
      <c r="I209" s="201">
        <v>136472148.000294</v>
      </c>
      <c r="J209" s="202"/>
      <c r="K209" s="202"/>
      <c r="L209" s="7">
        <v>97451584.24551903</v>
      </c>
      <c r="M209" s="7">
        <v>58801878.60033564</v>
      </c>
      <c r="N209" s="7">
        <v>25333098.377608176</v>
      </c>
    </row>
    <row r="210" spans="2:14" ht="11.25" customHeight="1">
      <c r="B210" s="27">
        <v>42795</v>
      </c>
      <c r="C210" s="28">
        <v>48976</v>
      </c>
      <c r="D210" s="7">
        <v>203</v>
      </c>
      <c r="E210" s="29">
        <v>6181</v>
      </c>
      <c r="F210" s="322"/>
      <c r="G210" s="202"/>
      <c r="H210" s="202"/>
      <c r="I210" s="201">
        <v>133667604.260775</v>
      </c>
      <c r="J210" s="202"/>
      <c r="K210" s="202"/>
      <c r="L210" s="7">
        <v>95287036.4021322</v>
      </c>
      <c r="M210" s="7">
        <v>57349575.82815566</v>
      </c>
      <c r="N210" s="7">
        <v>24602766.124049693</v>
      </c>
    </row>
    <row r="211" spans="2:14" ht="11.25" customHeight="1">
      <c r="B211" s="27">
        <v>42795</v>
      </c>
      <c r="C211" s="28">
        <v>49004</v>
      </c>
      <c r="D211" s="7">
        <v>204</v>
      </c>
      <c r="E211" s="29">
        <v>6209</v>
      </c>
      <c r="F211" s="322"/>
      <c r="G211" s="202"/>
      <c r="H211" s="202"/>
      <c r="I211" s="201">
        <v>130861956.843557</v>
      </c>
      <c r="J211" s="202"/>
      <c r="K211" s="202"/>
      <c r="L211" s="7">
        <v>93144065.28553154</v>
      </c>
      <c r="M211" s="7">
        <v>55931014.30270637</v>
      </c>
      <c r="N211" s="7">
        <v>23902395.854872275</v>
      </c>
    </row>
    <row r="212" spans="2:14" ht="11.25" customHeight="1">
      <c r="B212" s="27">
        <v>42795</v>
      </c>
      <c r="C212" s="28">
        <v>49035</v>
      </c>
      <c r="D212" s="7">
        <v>205</v>
      </c>
      <c r="E212" s="29">
        <v>6240</v>
      </c>
      <c r="F212" s="322"/>
      <c r="G212" s="202"/>
      <c r="H212" s="202"/>
      <c r="I212" s="201">
        <v>128067234.985795</v>
      </c>
      <c r="J212" s="202"/>
      <c r="K212" s="202"/>
      <c r="L212" s="7">
        <v>91000251.11065303</v>
      </c>
      <c r="M212" s="7">
        <v>54504729.67694673</v>
      </c>
      <c r="N212" s="7">
        <v>23194208.07749803</v>
      </c>
    </row>
    <row r="213" spans="2:14" ht="11.25" customHeight="1">
      <c r="B213" s="27">
        <v>42795</v>
      </c>
      <c r="C213" s="28">
        <v>49065</v>
      </c>
      <c r="D213" s="7">
        <v>206</v>
      </c>
      <c r="E213" s="29">
        <v>6270</v>
      </c>
      <c r="F213" s="322"/>
      <c r="G213" s="202"/>
      <c r="H213" s="202"/>
      <c r="I213" s="201">
        <v>125287481.847232</v>
      </c>
      <c r="J213" s="202"/>
      <c r="K213" s="202"/>
      <c r="L213" s="7">
        <v>88878926.09737283</v>
      </c>
      <c r="M213" s="7">
        <v>53103135.51710098</v>
      </c>
      <c r="N213" s="7">
        <v>22505134.222699277</v>
      </c>
    </row>
    <row r="214" spans="2:14" ht="11.25" customHeight="1">
      <c r="B214" s="27">
        <v>42795</v>
      </c>
      <c r="C214" s="28">
        <v>49096</v>
      </c>
      <c r="D214" s="7">
        <v>207</v>
      </c>
      <c r="E214" s="29">
        <v>6301</v>
      </c>
      <c r="F214" s="322"/>
      <c r="G214" s="202"/>
      <c r="H214" s="202"/>
      <c r="I214" s="201">
        <v>122519911.610374</v>
      </c>
      <c r="J214" s="202"/>
      <c r="K214" s="202"/>
      <c r="L214" s="7">
        <v>86768196.76011811</v>
      </c>
      <c r="M214" s="7">
        <v>51710177.843659215</v>
      </c>
      <c r="N214" s="7">
        <v>21821976.981922273</v>
      </c>
    </row>
    <row r="215" spans="2:14" ht="11.25" customHeight="1">
      <c r="B215" s="27">
        <v>42795</v>
      </c>
      <c r="C215" s="28">
        <v>49126</v>
      </c>
      <c r="D215" s="7">
        <v>208</v>
      </c>
      <c r="E215" s="29">
        <v>6331</v>
      </c>
      <c r="F215" s="322"/>
      <c r="G215" s="202"/>
      <c r="H215" s="202"/>
      <c r="I215" s="201">
        <v>119769285.688052</v>
      </c>
      <c r="J215" s="202"/>
      <c r="K215" s="202"/>
      <c r="L215" s="7">
        <v>84680988.08715537</v>
      </c>
      <c r="M215" s="7">
        <v>50342078.63300511</v>
      </c>
      <c r="N215" s="7">
        <v>21157545.76997954</v>
      </c>
    </row>
    <row r="216" spans="2:14" ht="11.25" customHeight="1">
      <c r="B216" s="27">
        <v>42795</v>
      </c>
      <c r="C216" s="28">
        <v>49157</v>
      </c>
      <c r="D216" s="7">
        <v>209</v>
      </c>
      <c r="E216" s="29">
        <v>6362</v>
      </c>
      <c r="F216" s="322"/>
      <c r="G216" s="202"/>
      <c r="H216" s="202"/>
      <c r="I216" s="201">
        <v>117032600.02143</v>
      </c>
      <c r="J216" s="202"/>
      <c r="K216" s="202"/>
      <c r="L216" s="7">
        <v>82605714.12934525</v>
      </c>
      <c r="M216" s="7">
        <v>48983454.47225611</v>
      </c>
      <c r="N216" s="7">
        <v>20499353.97206848</v>
      </c>
    </row>
    <row r="217" spans="2:14" ht="11.25" customHeight="1">
      <c r="B217" s="27">
        <v>42795</v>
      </c>
      <c r="C217" s="28">
        <v>49188</v>
      </c>
      <c r="D217" s="7">
        <v>210</v>
      </c>
      <c r="E217" s="29">
        <v>6393</v>
      </c>
      <c r="F217" s="322"/>
      <c r="G217" s="202"/>
      <c r="H217" s="202"/>
      <c r="I217" s="201">
        <v>114303894.803258</v>
      </c>
      <c r="J217" s="202"/>
      <c r="K217" s="202"/>
      <c r="L217" s="7">
        <v>80542859.53559896</v>
      </c>
      <c r="M217" s="7">
        <v>47638760.91884289</v>
      </c>
      <c r="N217" s="7">
        <v>19852163.416385207</v>
      </c>
    </row>
    <row r="218" spans="2:14" ht="11.25" customHeight="1">
      <c r="B218" s="27">
        <v>42795</v>
      </c>
      <c r="C218" s="28">
        <v>49218</v>
      </c>
      <c r="D218" s="7">
        <v>211</v>
      </c>
      <c r="E218" s="29">
        <v>6423</v>
      </c>
      <c r="F218" s="322"/>
      <c r="G218" s="202"/>
      <c r="H218" s="202"/>
      <c r="I218" s="201">
        <v>111591665.417989</v>
      </c>
      <c r="J218" s="202"/>
      <c r="K218" s="202"/>
      <c r="L218" s="7">
        <v>78502653.198013</v>
      </c>
      <c r="M218" s="7">
        <v>46317756.469101965</v>
      </c>
      <c r="N218" s="7">
        <v>19222549.278768163</v>
      </c>
    </row>
    <row r="219" spans="2:14" ht="11.25" customHeight="1">
      <c r="B219" s="27">
        <v>42795</v>
      </c>
      <c r="C219" s="28">
        <v>49249</v>
      </c>
      <c r="D219" s="7">
        <v>212</v>
      </c>
      <c r="E219" s="29">
        <v>6454</v>
      </c>
      <c r="F219" s="322"/>
      <c r="G219" s="202"/>
      <c r="H219" s="202"/>
      <c r="I219" s="201">
        <v>108918970.445995</v>
      </c>
      <c r="J219" s="202"/>
      <c r="K219" s="202"/>
      <c r="L219" s="7">
        <v>76492504.81852737</v>
      </c>
      <c r="M219" s="7">
        <v>45016959.12707285</v>
      </c>
      <c r="N219" s="7">
        <v>18603567.8620405</v>
      </c>
    </row>
    <row r="220" spans="2:14" ht="11.25" customHeight="1">
      <c r="B220" s="27">
        <v>42795</v>
      </c>
      <c r="C220" s="28">
        <v>49279</v>
      </c>
      <c r="D220" s="7">
        <v>213</v>
      </c>
      <c r="E220" s="29">
        <v>6484</v>
      </c>
      <c r="F220" s="322"/>
      <c r="G220" s="202"/>
      <c r="H220" s="202"/>
      <c r="I220" s="201">
        <v>106269519.101792</v>
      </c>
      <c r="J220" s="202"/>
      <c r="K220" s="202"/>
      <c r="L220" s="7">
        <v>74509325.28082095</v>
      </c>
      <c r="M220" s="7">
        <v>43741902.75178986</v>
      </c>
      <c r="N220" s="7">
        <v>18002542.369542114</v>
      </c>
    </row>
    <row r="221" spans="2:14" ht="11.25" customHeight="1">
      <c r="B221" s="27">
        <v>42795</v>
      </c>
      <c r="C221" s="28">
        <v>49310</v>
      </c>
      <c r="D221" s="7">
        <v>214</v>
      </c>
      <c r="E221" s="29">
        <v>6515</v>
      </c>
      <c r="F221" s="322"/>
      <c r="G221" s="202"/>
      <c r="H221" s="202"/>
      <c r="I221" s="201">
        <v>103669861.961718</v>
      </c>
      <c r="J221" s="202"/>
      <c r="K221" s="202"/>
      <c r="L221" s="7">
        <v>72563331.67096789</v>
      </c>
      <c r="M221" s="7">
        <v>42491136.540741526</v>
      </c>
      <c r="N221" s="7">
        <v>17413703.206244096</v>
      </c>
    </row>
    <row r="222" spans="2:14" ht="11.25" customHeight="1">
      <c r="B222" s="27">
        <v>42795</v>
      </c>
      <c r="C222" s="28">
        <v>49341</v>
      </c>
      <c r="D222" s="7">
        <v>215</v>
      </c>
      <c r="E222" s="29">
        <v>6546</v>
      </c>
      <c r="F222" s="322"/>
      <c r="G222" s="202"/>
      <c r="H222" s="202"/>
      <c r="I222" s="201">
        <v>101081726.386576</v>
      </c>
      <c r="J222" s="202"/>
      <c r="K222" s="202"/>
      <c r="L222" s="7">
        <v>70631775.61921653</v>
      </c>
      <c r="M222" s="7">
        <v>41254882.06846061</v>
      </c>
      <c r="N222" s="7">
        <v>16835451.195961297</v>
      </c>
    </row>
    <row r="223" spans="2:14" ht="11.25" customHeight="1">
      <c r="B223" s="27">
        <v>42795</v>
      </c>
      <c r="C223" s="28">
        <v>49369</v>
      </c>
      <c r="D223" s="7">
        <v>216</v>
      </c>
      <c r="E223" s="29">
        <v>6574</v>
      </c>
      <c r="F223" s="322"/>
      <c r="G223" s="202"/>
      <c r="H223" s="202"/>
      <c r="I223" s="201">
        <v>98505348.66805</v>
      </c>
      <c r="J223" s="202"/>
      <c r="K223" s="202"/>
      <c r="L223" s="7">
        <v>68726054.00806642</v>
      </c>
      <c r="M223" s="7">
        <v>40049560.17644049</v>
      </c>
      <c r="N223" s="7">
        <v>16281041.09134322</v>
      </c>
    </row>
    <row r="224" spans="2:14" ht="11.25" customHeight="1">
      <c r="B224" s="27">
        <v>42795</v>
      </c>
      <c r="C224" s="28">
        <v>49400</v>
      </c>
      <c r="D224" s="7">
        <v>217</v>
      </c>
      <c r="E224" s="29">
        <v>6605</v>
      </c>
      <c r="F224" s="322"/>
      <c r="G224" s="202"/>
      <c r="H224" s="202"/>
      <c r="I224" s="201">
        <v>95974768.370703</v>
      </c>
      <c r="J224" s="202"/>
      <c r="K224" s="202"/>
      <c r="L224" s="7">
        <v>66846927.148150146</v>
      </c>
      <c r="M224" s="7">
        <v>38855444.63077472</v>
      </c>
      <c r="N224" s="7">
        <v>15728703.439005584</v>
      </c>
    </row>
    <row r="225" spans="2:14" ht="11.25" customHeight="1">
      <c r="B225" s="27">
        <v>42795</v>
      </c>
      <c r="C225" s="28">
        <v>49430</v>
      </c>
      <c r="D225" s="7">
        <v>218</v>
      </c>
      <c r="E225" s="29">
        <v>6635</v>
      </c>
      <c r="F225" s="322"/>
      <c r="G225" s="202"/>
      <c r="H225" s="202"/>
      <c r="I225" s="201">
        <v>93519508.941655</v>
      </c>
      <c r="J225" s="202"/>
      <c r="K225" s="202"/>
      <c r="L225" s="7">
        <v>65029910.10605698</v>
      </c>
      <c r="M225" s="7">
        <v>37706251.1419632</v>
      </c>
      <c r="N225" s="7">
        <v>15200941.239606695</v>
      </c>
    </row>
    <row r="226" spans="2:14" ht="11.25" customHeight="1">
      <c r="B226" s="27">
        <v>42795</v>
      </c>
      <c r="C226" s="28">
        <v>49461</v>
      </c>
      <c r="D226" s="7">
        <v>219</v>
      </c>
      <c r="E226" s="29">
        <v>6666</v>
      </c>
      <c r="F226" s="322"/>
      <c r="G226" s="202"/>
      <c r="H226" s="202"/>
      <c r="I226" s="201">
        <v>91149226.043018</v>
      </c>
      <c r="J226" s="202"/>
      <c r="K226" s="202"/>
      <c r="L226" s="7">
        <v>63274205.45385877</v>
      </c>
      <c r="M226" s="7">
        <v>36594936.287443675</v>
      </c>
      <c r="N226" s="7">
        <v>14690437.822186047</v>
      </c>
    </row>
    <row r="227" spans="2:14" ht="11.25" customHeight="1">
      <c r="B227" s="27">
        <v>42795</v>
      </c>
      <c r="C227" s="28">
        <v>49491</v>
      </c>
      <c r="D227" s="7">
        <v>220</v>
      </c>
      <c r="E227" s="29">
        <v>6696</v>
      </c>
      <c r="F227" s="322"/>
      <c r="G227" s="202"/>
      <c r="H227" s="202"/>
      <c r="I227" s="201">
        <v>88969649.911813</v>
      </c>
      <c r="J227" s="202"/>
      <c r="K227" s="202"/>
      <c r="L227" s="7">
        <v>61659806.43099033</v>
      </c>
      <c r="M227" s="7">
        <v>35573469.099892356</v>
      </c>
      <c r="N227" s="7">
        <v>14221848.461430663</v>
      </c>
    </row>
    <row r="228" spans="2:14" ht="11.25" customHeight="1">
      <c r="B228" s="27">
        <v>42795</v>
      </c>
      <c r="C228" s="28">
        <v>49522</v>
      </c>
      <c r="D228" s="7">
        <v>221</v>
      </c>
      <c r="E228" s="29">
        <v>6727</v>
      </c>
      <c r="F228" s="322"/>
      <c r="G228" s="202"/>
      <c r="H228" s="202"/>
      <c r="I228" s="201">
        <v>86954990.272426</v>
      </c>
      <c r="J228" s="202"/>
      <c r="K228" s="202"/>
      <c r="L228" s="7">
        <v>60161348.91028933</v>
      </c>
      <c r="M228" s="7">
        <v>34620690.097845875</v>
      </c>
      <c r="N228" s="7">
        <v>13782314.866966354</v>
      </c>
    </row>
    <row r="229" spans="2:14" ht="11.25" customHeight="1">
      <c r="B229" s="27">
        <v>42795</v>
      </c>
      <c r="C229" s="28">
        <v>49553</v>
      </c>
      <c r="D229" s="7">
        <v>222</v>
      </c>
      <c r="E229" s="29">
        <v>6758</v>
      </c>
      <c r="F229" s="322"/>
      <c r="G229" s="202"/>
      <c r="H229" s="202"/>
      <c r="I229" s="201">
        <v>85077838.800188</v>
      </c>
      <c r="J229" s="202"/>
      <c r="K229" s="202"/>
      <c r="L229" s="7">
        <v>58762773.10337332</v>
      </c>
      <c r="M229" s="7">
        <v>33729859.38715568</v>
      </c>
      <c r="N229" s="7">
        <v>13370806.298783593</v>
      </c>
    </row>
    <row r="230" spans="2:14" ht="11.25" customHeight="1">
      <c r="B230" s="27">
        <v>42795</v>
      </c>
      <c r="C230" s="28">
        <v>49583</v>
      </c>
      <c r="D230" s="7">
        <v>223</v>
      </c>
      <c r="E230" s="29">
        <v>6788</v>
      </c>
      <c r="F230" s="322"/>
      <c r="G230" s="202"/>
      <c r="H230" s="202"/>
      <c r="I230" s="201">
        <v>83370316.446479</v>
      </c>
      <c r="J230" s="202"/>
      <c r="K230" s="202"/>
      <c r="L230" s="7">
        <v>57488879.467612386</v>
      </c>
      <c r="M230" s="7">
        <v>32917425.336799663</v>
      </c>
      <c r="N230" s="7">
        <v>12995261.083777307</v>
      </c>
    </row>
    <row r="231" spans="2:14" ht="11.25" customHeight="1">
      <c r="B231" s="27">
        <v>42795</v>
      </c>
      <c r="C231" s="28">
        <v>49614</v>
      </c>
      <c r="D231" s="7">
        <v>224</v>
      </c>
      <c r="E231" s="29">
        <v>6819</v>
      </c>
      <c r="F231" s="322"/>
      <c r="G231" s="202"/>
      <c r="H231" s="202"/>
      <c r="I231" s="201">
        <v>81750783.209095</v>
      </c>
      <c r="J231" s="202"/>
      <c r="K231" s="202"/>
      <c r="L231" s="7">
        <v>56276501.996811114</v>
      </c>
      <c r="M231" s="7">
        <v>32141282.594877888</v>
      </c>
      <c r="N231" s="7">
        <v>12635108.418984381</v>
      </c>
    </row>
    <row r="232" spans="2:14" ht="11.25" customHeight="1">
      <c r="B232" s="27">
        <v>42795</v>
      </c>
      <c r="C232" s="28">
        <v>49644</v>
      </c>
      <c r="D232" s="7">
        <v>225</v>
      </c>
      <c r="E232" s="29">
        <v>6849</v>
      </c>
      <c r="F232" s="322"/>
      <c r="G232" s="202"/>
      <c r="H232" s="202"/>
      <c r="I232" s="201">
        <v>80164159.710829</v>
      </c>
      <c r="J232" s="202"/>
      <c r="K232" s="202"/>
      <c r="L232" s="7">
        <v>55093704.8238183</v>
      </c>
      <c r="M232" s="7">
        <v>31388304.23802996</v>
      </c>
      <c r="N232" s="7">
        <v>12288523.561329868</v>
      </c>
    </row>
    <row r="233" spans="2:14" ht="11.25" customHeight="1">
      <c r="B233" s="27">
        <v>42795</v>
      </c>
      <c r="C233" s="28">
        <v>49675</v>
      </c>
      <c r="D233" s="7">
        <v>226</v>
      </c>
      <c r="E233" s="29">
        <v>6880</v>
      </c>
      <c r="F233" s="322"/>
      <c r="G233" s="202"/>
      <c r="H233" s="202"/>
      <c r="I233" s="201">
        <v>78585062.809327</v>
      </c>
      <c r="J233" s="202"/>
      <c r="K233" s="202"/>
      <c r="L233" s="7">
        <v>53916850.691285215</v>
      </c>
      <c r="M233" s="7">
        <v>30639698.354990065</v>
      </c>
      <c r="N233" s="7">
        <v>11944637.055919658</v>
      </c>
    </row>
    <row r="234" spans="2:14" ht="11.25" customHeight="1">
      <c r="B234" s="27">
        <v>42795</v>
      </c>
      <c r="C234" s="28">
        <v>49706</v>
      </c>
      <c r="D234" s="7">
        <v>227</v>
      </c>
      <c r="E234" s="29">
        <v>6911</v>
      </c>
      <c r="F234" s="322"/>
      <c r="G234" s="202"/>
      <c r="H234" s="202"/>
      <c r="I234" s="201">
        <v>77016375.369219</v>
      </c>
      <c r="J234" s="202"/>
      <c r="K234" s="202"/>
      <c r="L234" s="7">
        <v>52750959.90639866</v>
      </c>
      <c r="M234" s="7">
        <v>29900911.545324408</v>
      </c>
      <c r="N234" s="7">
        <v>11607254.862526434</v>
      </c>
    </row>
    <row r="235" spans="2:14" ht="11.25" customHeight="1">
      <c r="B235" s="27">
        <v>42795</v>
      </c>
      <c r="C235" s="28">
        <v>49735</v>
      </c>
      <c r="D235" s="7">
        <v>228</v>
      </c>
      <c r="E235" s="29">
        <v>6940</v>
      </c>
      <c r="F235" s="322"/>
      <c r="G235" s="202"/>
      <c r="H235" s="202"/>
      <c r="I235" s="201">
        <v>75451844.421106</v>
      </c>
      <c r="J235" s="202"/>
      <c r="K235" s="202"/>
      <c r="L235" s="7">
        <v>51597361.45986034</v>
      </c>
      <c r="M235" s="7">
        <v>29177427.372924574</v>
      </c>
      <c r="N235" s="7">
        <v>11281520.482946942</v>
      </c>
    </row>
    <row r="236" spans="2:14" ht="11.25" customHeight="1">
      <c r="B236" s="27">
        <v>42795</v>
      </c>
      <c r="C236" s="28">
        <v>49766</v>
      </c>
      <c r="D236" s="7">
        <v>229</v>
      </c>
      <c r="E236" s="29">
        <v>6971</v>
      </c>
      <c r="F236" s="322"/>
      <c r="G236" s="202"/>
      <c r="H236" s="202"/>
      <c r="I236" s="201">
        <v>73893831.354135</v>
      </c>
      <c r="J236" s="202"/>
      <c r="K236" s="202"/>
      <c r="L236" s="7">
        <v>50446216.239773035</v>
      </c>
      <c r="M236" s="7">
        <v>28453925.70051832</v>
      </c>
      <c r="N236" s="7">
        <v>10955178.349809563</v>
      </c>
    </row>
    <row r="237" spans="2:14" ht="11.25" customHeight="1">
      <c r="B237" s="27">
        <v>42795</v>
      </c>
      <c r="C237" s="28">
        <v>49796</v>
      </c>
      <c r="D237" s="7">
        <v>230</v>
      </c>
      <c r="E237" s="29">
        <v>7001</v>
      </c>
      <c r="F237" s="322"/>
      <c r="G237" s="202"/>
      <c r="H237" s="202"/>
      <c r="I237" s="201">
        <v>72340616.869972</v>
      </c>
      <c r="J237" s="202"/>
      <c r="K237" s="202"/>
      <c r="L237" s="7">
        <v>49304797.594484664</v>
      </c>
      <c r="M237" s="7">
        <v>27741666.31121486</v>
      </c>
      <c r="N237" s="7">
        <v>10637164.759821188</v>
      </c>
    </row>
    <row r="238" spans="2:14" ht="11.25" customHeight="1">
      <c r="B238" s="27">
        <v>42795</v>
      </c>
      <c r="C238" s="28">
        <v>49827</v>
      </c>
      <c r="D238" s="7">
        <v>231</v>
      </c>
      <c r="E238" s="29">
        <v>7032</v>
      </c>
      <c r="F238" s="322"/>
      <c r="G238" s="202"/>
      <c r="H238" s="202"/>
      <c r="I238" s="201">
        <v>70798302.900197</v>
      </c>
      <c r="J238" s="202"/>
      <c r="K238" s="202"/>
      <c r="L238" s="7">
        <v>48171769.42333784</v>
      </c>
      <c r="M238" s="7">
        <v>27035229.153806858</v>
      </c>
      <c r="N238" s="7">
        <v>10322384.145010043</v>
      </c>
    </row>
    <row r="239" spans="2:14" ht="11.25" customHeight="1">
      <c r="B239" s="27">
        <v>42795</v>
      </c>
      <c r="C239" s="28">
        <v>49857</v>
      </c>
      <c r="D239" s="7">
        <v>232</v>
      </c>
      <c r="E239" s="29">
        <v>7062</v>
      </c>
      <c r="F239" s="322"/>
      <c r="G239" s="202"/>
      <c r="H239" s="202"/>
      <c r="I239" s="201">
        <v>69260284.954017</v>
      </c>
      <c r="J239" s="202"/>
      <c r="K239" s="202"/>
      <c r="L239" s="7">
        <v>47047937.115989715</v>
      </c>
      <c r="M239" s="7">
        <v>26339517.153463483</v>
      </c>
      <c r="N239" s="7">
        <v>10015528.12762632</v>
      </c>
    </row>
    <row r="240" spans="2:14" ht="11.25" customHeight="1">
      <c r="B240" s="27">
        <v>42795</v>
      </c>
      <c r="C240" s="28">
        <v>49888</v>
      </c>
      <c r="D240" s="7">
        <v>233</v>
      </c>
      <c r="E240" s="29">
        <v>7093</v>
      </c>
      <c r="F240" s="322"/>
      <c r="G240" s="202"/>
      <c r="H240" s="202"/>
      <c r="I240" s="201">
        <v>67734044.68142</v>
      </c>
      <c r="J240" s="202"/>
      <c r="K240" s="202"/>
      <c r="L240" s="7">
        <v>45933136.400333956</v>
      </c>
      <c r="M240" s="7">
        <v>25650002.820298</v>
      </c>
      <c r="N240" s="7">
        <v>9712031.500954714</v>
      </c>
    </row>
    <row r="241" spans="2:14" ht="11.25" customHeight="1">
      <c r="B241" s="27">
        <v>42795</v>
      </c>
      <c r="C241" s="28">
        <v>49919</v>
      </c>
      <c r="D241" s="7">
        <v>234</v>
      </c>
      <c r="E241" s="29">
        <v>7124</v>
      </c>
      <c r="F241" s="322"/>
      <c r="G241" s="202"/>
      <c r="H241" s="202"/>
      <c r="I241" s="201">
        <v>66216948.048165</v>
      </c>
      <c r="J241" s="202"/>
      <c r="K241" s="202"/>
      <c r="L241" s="7">
        <v>44828172.05938139</v>
      </c>
      <c r="M241" s="7">
        <v>24969304.14299988</v>
      </c>
      <c r="N241" s="7">
        <v>9414249.937092159</v>
      </c>
    </row>
    <row r="242" spans="2:14" ht="11.25" customHeight="1">
      <c r="B242" s="27">
        <v>42795</v>
      </c>
      <c r="C242" s="28">
        <v>49949</v>
      </c>
      <c r="D242" s="7">
        <v>235</v>
      </c>
      <c r="E242" s="29">
        <v>7154</v>
      </c>
      <c r="F242" s="322"/>
      <c r="G242" s="202"/>
      <c r="H242" s="202"/>
      <c r="I242" s="201">
        <v>64699215.986948</v>
      </c>
      <c r="J242" s="202"/>
      <c r="K242" s="202"/>
      <c r="L242" s="7">
        <v>43728788.796267934</v>
      </c>
      <c r="M242" s="7">
        <v>24296998.389699854</v>
      </c>
      <c r="N242" s="7">
        <v>9123216.752374401</v>
      </c>
    </row>
    <row r="243" spans="2:14" ht="11.25" customHeight="1">
      <c r="B243" s="27">
        <v>42795</v>
      </c>
      <c r="C243" s="28">
        <v>49980</v>
      </c>
      <c r="D243" s="7">
        <v>236</v>
      </c>
      <c r="E243" s="29">
        <v>7185</v>
      </c>
      <c r="F243" s="322"/>
      <c r="G243" s="202"/>
      <c r="H243" s="202"/>
      <c r="I243" s="201">
        <v>63181772.314799</v>
      </c>
      <c r="J243" s="202"/>
      <c r="K243" s="202"/>
      <c r="L243" s="7">
        <v>42630753.96207412</v>
      </c>
      <c r="M243" s="7">
        <v>23626657.35463284</v>
      </c>
      <c r="N243" s="7">
        <v>8833936.451440742</v>
      </c>
    </row>
    <row r="244" spans="2:14" ht="11.25" customHeight="1">
      <c r="B244" s="27">
        <v>42795</v>
      </c>
      <c r="C244" s="28">
        <v>50010</v>
      </c>
      <c r="D244" s="7">
        <v>237</v>
      </c>
      <c r="E244" s="29">
        <v>7215</v>
      </c>
      <c r="F244" s="322"/>
      <c r="G244" s="202"/>
      <c r="H244" s="202"/>
      <c r="I244" s="201">
        <v>61666542.604962</v>
      </c>
      <c r="J244" s="202"/>
      <c r="K244" s="202"/>
      <c r="L244" s="7">
        <v>41540083.93965029</v>
      </c>
      <c r="M244" s="7">
        <v>22965526.50626636</v>
      </c>
      <c r="N244" s="7">
        <v>8551542.879038557</v>
      </c>
    </row>
    <row r="245" spans="2:14" ht="11.25" customHeight="1">
      <c r="B245" s="27">
        <v>42795</v>
      </c>
      <c r="C245" s="28">
        <v>50041</v>
      </c>
      <c r="D245" s="7">
        <v>238</v>
      </c>
      <c r="E245" s="29">
        <v>7246</v>
      </c>
      <c r="F245" s="322"/>
      <c r="G245" s="202"/>
      <c r="H245" s="202"/>
      <c r="I245" s="201">
        <v>60153918.195822</v>
      </c>
      <c r="J245" s="202"/>
      <c r="K245" s="202"/>
      <c r="L245" s="7">
        <v>40452416.46566641</v>
      </c>
      <c r="M245" s="7">
        <v>22307330.376486517</v>
      </c>
      <c r="N245" s="7">
        <v>8271271.758569954</v>
      </c>
    </row>
    <row r="246" spans="2:14" ht="11.25" customHeight="1">
      <c r="B246" s="27">
        <v>42795</v>
      </c>
      <c r="C246" s="28">
        <v>50072</v>
      </c>
      <c r="D246" s="7">
        <v>239</v>
      </c>
      <c r="E246" s="29">
        <v>7277</v>
      </c>
      <c r="F246" s="322"/>
      <c r="G246" s="202"/>
      <c r="H246" s="202"/>
      <c r="I246" s="201">
        <v>58640830.019799</v>
      </c>
      <c r="J246" s="202"/>
      <c r="K246" s="202"/>
      <c r="L246" s="7">
        <v>39368007.67790837</v>
      </c>
      <c r="M246" s="7">
        <v>21654125.98445368</v>
      </c>
      <c r="N246" s="7">
        <v>7995064.459475265</v>
      </c>
    </row>
    <row r="247" spans="2:14" ht="11.25" customHeight="1">
      <c r="B247" s="27">
        <v>42795</v>
      </c>
      <c r="C247" s="28">
        <v>50100</v>
      </c>
      <c r="D247" s="7">
        <v>240</v>
      </c>
      <c r="E247" s="29">
        <v>7305</v>
      </c>
      <c r="F247" s="322"/>
      <c r="G247" s="202"/>
      <c r="H247" s="202"/>
      <c r="I247" s="201">
        <v>57128734.781596</v>
      </c>
      <c r="J247" s="202"/>
      <c r="K247" s="202"/>
      <c r="L247" s="7">
        <v>38294116.7368393</v>
      </c>
      <c r="M247" s="7">
        <v>21015048.44409787</v>
      </c>
      <c r="N247" s="7">
        <v>7729416.627516574</v>
      </c>
    </row>
    <row r="248" spans="2:14" ht="11.25" customHeight="1">
      <c r="B248" s="27">
        <v>42795</v>
      </c>
      <c r="C248" s="28">
        <v>50131</v>
      </c>
      <c r="D248" s="7">
        <v>241</v>
      </c>
      <c r="E248" s="29">
        <v>7336</v>
      </c>
      <c r="F248" s="322"/>
      <c r="G248" s="202"/>
      <c r="H248" s="202"/>
      <c r="I248" s="201">
        <v>55617190.683434</v>
      </c>
      <c r="J248" s="202"/>
      <c r="K248" s="202"/>
      <c r="L248" s="7">
        <v>37217678.3424697</v>
      </c>
      <c r="M248" s="7">
        <v>20372377.245544437</v>
      </c>
      <c r="N248" s="7">
        <v>7461302.552418742</v>
      </c>
    </row>
    <row r="249" spans="2:14" ht="11.25" customHeight="1">
      <c r="B249" s="27">
        <v>42795</v>
      </c>
      <c r="C249" s="28">
        <v>50161</v>
      </c>
      <c r="D249" s="7">
        <v>242</v>
      </c>
      <c r="E249" s="29">
        <v>7366</v>
      </c>
      <c r="F249" s="322"/>
      <c r="G249" s="202"/>
      <c r="H249" s="202"/>
      <c r="I249" s="201">
        <v>54108806.66707</v>
      </c>
      <c r="J249" s="202"/>
      <c r="K249" s="202"/>
      <c r="L249" s="7">
        <v>36148871.69504201</v>
      </c>
      <c r="M249" s="7">
        <v>19738627.220481895</v>
      </c>
      <c r="N249" s="7">
        <v>7199560.237780143</v>
      </c>
    </row>
    <row r="250" spans="2:14" ht="11.25" customHeight="1">
      <c r="B250" s="27">
        <v>42795</v>
      </c>
      <c r="C250" s="28">
        <v>50192</v>
      </c>
      <c r="D250" s="7">
        <v>243</v>
      </c>
      <c r="E250" s="29">
        <v>7397</v>
      </c>
      <c r="F250" s="322"/>
      <c r="G250" s="202"/>
      <c r="H250" s="202"/>
      <c r="I250" s="201">
        <v>52601712.401747</v>
      </c>
      <c r="J250" s="202"/>
      <c r="K250" s="202"/>
      <c r="L250" s="7">
        <v>35082412.59407216</v>
      </c>
      <c r="M250" s="7">
        <v>19107582.506536312</v>
      </c>
      <c r="N250" s="7">
        <v>6939870.839810859</v>
      </c>
    </row>
    <row r="251" spans="2:14" ht="11.25" customHeight="1">
      <c r="B251" s="27">
        <v>42795</v>
      </c>
      <c r="C251" s="28">
        <v>50222</v>
      </c>
      <c r="D251" s="7">
        <v>244</v>
      </c>
      <c r="E251" s="29">
        <v>7427</v>
      </c>
      <c r="F251" s="322"/>
      <c r="G251" s="202"/>
      <c r="H251" s="202"/>
      <c r="I251" s="201">
        <v>51102293.391225</v>
      </c>
      <c r="J251" s="202"/>
      <c r="K251" s="202"/>
      <c r="L251" s="7">
        <v>34026440.56362958</v>
      </c>
      <c r="M251" s="7">
        <v>18486835.62820692</v>
      </c>
      <c r="N251" s="7">
        <v>6686891.976611924</v>
      </c>
    </row>
    <row r="252" spans="2:14" ht="11.25" customHeight="1">
      <c r="B252" s="27">
        <v>42795</v>
      </c>
      <c r="C252" s="28">
        <v>50253</v>
      </c>
      <c r="D252" s="7">
        <v>245</v>
      </c>
      <c r="E252" s="29">
        <v>7458</v>
      </c>
      <c r="F252" s="322"/>
      <c r="G252" s="202"/>
      <c r="H252" s="202"/>
      <c r="I252" s="201">
        <v>49610794.18169</v>
      </c>
      <c r="J252" s="202"/>
      <c r="K252" s="202"/>
      <c r="L252" s="7">
        <v>32977299.47603079</v>
      </c>
      <c r="M252" s="7">
        <v>17871262.75253329</v>
      </c>
      <c r="N252" s="7">
        <v>6436852.942979187</v>
      </c>
    </row>
    <row r="253" spans="2:14" ht="11.25" customHeight="1">
      <c r="B253" s="27">
        <v>42795</v>
      </c>
      <c r="C253" s="28">
        <v>50284</v>
      </c>
      <c r="D253" s="7">
        <v>246</v>
      </c>
      <c r="E253" s="29">
        <v>7489</v>
      </c>
      <c r="F253" s="322"/>
      <c r="G253" s="202"/>
      <c r="H253" s="202"/>
      <c r="I253" s="201">
        <v>48123611.724019</v>
      </c>
      <c r="J253" s="202"/>
      <c r="K253" s="202"/>
      <c r="L253" s="7">
        <v>31934483.91314417</v>
      </c>
      <c r="M253" s="7">
        <v>17262120.61252902</v>
      </c>
      <c r="N253" s="7">
        <v>6191118.455996377</v>
      </c>
    </row>
    <row r="254" spans="2:14" ht="11.25" customHeight="1">
      <c r="B254" s="27">
        <v>42795</v>
      </c>
      <c r="C254" s="28">
        <v>50314</v>
      </c>
      <c r="D254" s="7">
        <v>247</v>
      </c>
      <c r="E254" s="29">
        <v>7519</v>
      </c>
      <c r="F254" s="322"/>
      <c r="G254" s="202"/>
      <c r="H254" s="202"/>
      <c r="I254" s="201">
        <v>46639595.952518</v>
      </c>
      <c r="J254" s="202"/>
      <c r="K254" s="202"/>
      <c r="L254" s="7">
        <v>30898900.62800422</v>
      </c>
      <c r="M254" s="7">
        <v>16661229.235137375</v>
      </c>
      <c r="N254" s="7">
        <v>5951111.536629279</v>
      </c>
    </row>
    <row r="255" spans="2:14" ht="11.25" customHeight="1">
      <c r="B255" s="27">
        <v>42795</v>
      </c>
      <c r="C255" s="28">
        <v>50345</v>
      </c>
      <c r="D255" s="7">
        <v>248</v>
      </c>
      <c r="E255" s="29">
        <v>7550</v>
      </c>
      <c r="F255" s="322"/>
      <c r="G255" s="202"/>
      <c r="H255" s="202"/>
      <c r="I255" s="201">
        <v>45159979.708573</v>
      </c>
      <c r="J255" s="202"/>
      <c r="K255" s="202"/>
      <c r="L255" s="7">
        <v>29867905.283228006</v>
      </c>
      <c r="M255" s="7">
        <v>16064339.371386157</v>
      </c>
      <c r="N255" s="7">
        <v>5713609.305690384</v>
      </c>
    </row>
    <row r="256" spans="2:14" ht="11.25" customHeight="1">
      <c r="B256" s="27">
        <v>42795</v>
      </c>
      <c r="C256" s="28">
        <v>50375</v>
      </c>
      <c r="D256" s="7">
        <v>249</v>
      </c>
      <c r="E256" s="29">
        <v>7580</v>
      </c>
      <c r="F256" s="322"/>
      <c r="G256" s="202"/>
      <c r="H256" s="202"/>
      <c r="I256" s="201">
        <v>43683010.90563</v>
      </c>
      <c r="J256" s="202"/>
      <c r="K256" s="202"/>
      <c r="L256" s="7">
        <v>28843645.728009153</v>
      </c>
      <c r="M256" s="7">
        <v>15475262.515713325</v>
      </c>
      <c r="N256" s="7">
        <v>5481529.784179427</v>
      </c>
    </row>
    <row r="257" spans="2:14" ht="11.25" customHeight="1">
      <c r="B257" s="27">
        <v>42795</v>
      </c>
      <c r="C257" s="28">
        <v>50406</v>
      </c>
      <c r="D257" s="7">
        <v>250</v>
      </c>
      <c r="E257" s="29">
        <v>7611</v>
      </c>
      <c r="F257" s="322"/>
      <c r="G257" s="202"/>
      <c r="H257" s="202"/>
      <c r="I257" s="201">
        <v>42208598.208141</v>
      </c>
      <c r="J257" s="202"/>
      <c r="K257" s="202"/>
      <c r="L257" s="7">
        <v>27822829.588650975</v>
      </c>
      <c r="M257" s="7">
        <v>14889607.886319552</v>
      </c>
      <c r="N257" s="7">
        <v>5251745.0373397255</v>
      </c>
    </row>
    <row r="258" spans="2:14" ht="11.25" customHeight="1">
      <c r="B258" s="27">
        <v>42795</v>
      </c>
      <c r="C258" s="28">
        <v>50437</v>
      </c>
      <c r="D258" s="7">
        <v>251</v>
      </c>
      <c r="E258" s="29">
        <v>7642</v>
      </c>
      <c r="F258" s="322"/>
      <c r="G258" s="202"/>
      <c r="H258" s="202"/>
      <c r="I258" s="201">
        <v>40733022.799438</v>
      </c>
      <c r="J258" s="202"/>
      <c r="K258" s="202"/>
      <c r="L258" s="7">
        <v>26804628.105551813</v>
      </c>
      <c r="M258" s="7">
        <v>14308227.74048679</v>
      </c>
      <c r="N258" s="7">
        <v>5025309.756333584</v>
      </c>
    </row>
    <row r="259" spans="2:14" ht="11.25" customHeight="1">
      <c r="B259" s="27">
        <v>42795</v>
      </c>
      <c r="C259" s="28">
        <v>50465</v>
      </c>
      <c r="D259" s="7">
        <v>252</v>
      </c>
      <c r="E259" s="29">
        <v>7670</v>
      </c>
      <c r="F259" s="322"/>
      <c r="G259" s="202"/>
      <c r="H259" s="202"/>
      <c r="I259" s="201">
        <v>39256426.77544</v>
      </c>
      <c r="J259" s="202"/>
      <c r="K259" s="202"/>
      <c r="L259" s="7">
        <v>25793366.86359455</v>
      </c>
      <c r="M259" s="7">
        <v>13736788.428728104</v>
      </c>
      <c r="N259" s="7">
        <v>4806148.8049007105</v>
      </c>
    </row>
    <row r="260" spans="2:14" ht="11.25" customHeight="1">
      <c r="B260" s="27">
        <v>42795</v>
      </c>
      <c r="C260" s="28">
        <v>50496</v>
      </c>
      <c r="D260" s="7">
        <v>253</v>
      </c>
      <c r="E260" s="29">
        <v>7701</v>
      </c>
      <c r="F260" s="322"/>
      <c r="G260" s="202"/>
      <c r="H260" s="202"/>
      <c r="I260" s="201">
        <v>37788465.498201</v>
      </c>
      <c r="J260" s="202"/>
      <c r="K260" s="202"/>
      <c r="L260" s="7">
        <v>24786733.90296006</v>
      </c>
      <c r="M260" s="7">
        <v>13167113.266444998</v>
      </c>
      <c r="N260" s="7">
        <v>4587321.671053972</v>
      </c>
    </row>
    <row r="261" spans="2:14" ht="11.25" customHeight="1">
      <c r="B261" s="27">
        <v>42795</v>
      </c>
      <c r="C261" s="28">
        <v>50526</v>
      </c>
      <c r="D261" s="7">
        <v>254</v>
      </c>
      <c r="E261" s="29">
        <v>7731</v>
      </c>
      <c r="F261" s="322"/>
      <c r="G261" s="202"/>
      <c r="H261" s="202"/>
      <c r="I261" s="201">
        <v>36330041.074122</v>
      </c>
      <c r="J261" s="202"/>
      <c r="K261" s="202"/>
      <c r="L261" s="7">
        <v>23790989.04995219</v>
      </c>
      <c r="M261" s="7">
        <v>12607051.630724419</v>
      </c>
      <c r="N261" s="7">
        <v>4374195.989958443</v>
      </c>
    </row>
    <row r="262" spans="2:14" ht="11.25" customHeight="1">
      <c r="B262" s="27">
        <v>42795</v>
      </c>
      <c r="C262" s="28">
        <v>50557</v>
      </c>
      <c r="D262" s="7">
        <v>255</v>
      </c>
      <c r="E262" s="29">
        <v>7762</v>
      </c>
      <c r="F262" s="322"/>
      <c r="G262" s="202"/>
      <c r="H262" s="202"/>
      <c r="I262" s="201">
        <v>34878156.209278</v>
      </c>
      <c r="J262" s="202"/>
      <c r="K262" s="202"/>
      <c r="L262" s="7">
        <v>22801473.100175526</v>
      </c>
      <c r="M262" s="7">
        <v>12051969.749742001</v>
      </c>
      <c r="N262" s="7">
        <v>4163891.066161705</v>
      </c>
    </row>
    <row r="263" spans="2:14" ht="11.25" customHeight="1">
      <c r="B263" s="27">
        <v>42795</v>
      </c>
      <c r="C263" s="28">
        <v>50587</v>
      </c>
      <c r="D263" s="7">
        <v>256</v>
      </c>
      <c r="E263" s="29">
        <v>7792</v>
      </c>
      <c r="F263" s="322"/>
      <c r="G263" s="202"/>
      <c r="H263" s="202"/>
      <c r="I263" s="201">
        <v>33444826.279628</v>
      </c>
      <c r="J263" s="202"/>
      <c r="K263" s="202"/>
      <c r="L263" s="7">
        <v>21828550.21294318</v>
      </c>
      <c r="M263" s="7">
        <v>11509323.21956221</v>
      </c>
      <c r="N263" s="7">
        <v>3960109.5153719643</v>
      </c>
    </row>
    <row r="264" spans="2:14" ht="11.25" customHeight="1">
      <c r="B264" s="27">
        <v>42795</v>
      </c>
      <c r="C264" s="28">
        <v>50618</v>
      </c>
      <c r="D264" s="7">
        <v>257</v>
      </c>
      <c r="E264" s="29">
        <v>7823</v>
      </c>
      <c r="F264" s="322"/>
      <c r="G264" s="202"/>
      <c r="H264" s="202"/>
      <c r="I264" s="201">
        <v>31523962.199457</v>
      </c>
      <c r="J264" s="202"/>
      <c r="K264" s="202"/>
      <c r="L264" s="7">
        <v>20539956.749644462</v>
      </c>
      <c r="M264" s="7">
        <v>10802356.659002542</v>
      </c>
      <c r="N264" s="7">
        <v>3701114.6750863204</v>
      </c>
    </row>
    <row r="265" spans="2:14" ht="11.25" customHeight="1">
      <c r="B265" s="27">
        <v>42795</v>
      </c>
      <c r="C265" s="28">
        <v>50649</v>
      </c>
      <c r="D265" s="7">
        <v>258</v>
      </c>
      <c r="E265" s="29">
        <v>7854</v>
      </c>
      <c r="F265" s="322"/>
      <c r="G265" s="202"/>
      <c r="H265" s="202"/>
      <c r="I265" s="201">
        <v>30118971.213523</v>
      </c>
      <c r="J265" s="202"/>
      <c r="K265" s="202"/>
      <c r="L265" s="7">
        <v>19591227.109345153</v>
      </c>
      <c r="M265" s="7">
        <v>10277197.899351599</v>
      </c>
      <c r="N265" s="7">
        <v>3506270.1004273854</v>
      </c>
    </row>
    <row r="266" spans="2:14" ht="11.25" customHeight="1">
      <c r="B266" s="27">
        <v>42795</v>
      </c>
      <c r="C266" s="28">
        <v>50679</v>
      </c>
      <c r="D266" s="7">
        <v>259</v>
      </c>
      <c r="E266" s="29">
        <v>7884</v>
      </c>
      <c r="F266" s="322"/>
      <c r="G266" s="202"/>
      <c r="H266" s="202"/>
      <c r="I266" s="201">
        <v>28720678.422922</v>
      </c>
      <c r="J266" s="202"/>
      <c r="K266" s="202"/>
      <c r="L266" s="7">
        <v>18651027.41600811</v>
      </c>
      <c r="M266" s="7">
        <v>9759905.397170976</v>
      </c>
      <c r="N266" s="7">
        <v>3316136.0535594705</v>
      </c>
    </row>
    <row r="267" spans="2:14" ht="11.25" customHeight="1">
      <c r="B267" s="27">
        <v>42795</v>
      </c>
      <c r="C267" s="28">
        <v>50710</v>
      </c>
      <c r="D267" s="7">
        <v>260</v>
      </c>
      <c r="E267" s="29">
        <v>7915</v>
      </c>
      <c r="F267" s="322"/>
      <c r="G267" s="202"/>
      <c r="H267" s="202"/>
      <c r="I267" s="201">
        <v>27327430.501635</v>
      </c>
      <c r="J267" s="202"/>
      <c r="K267" s="202"/>
      <c r="L267" s="7">
        <v>17716162.031729706</v>
      </c>
      <c r="M267" s="7">
        <v>9247121.929966295</v>
      </c>
      <c r="N267" s="7">
        <v>3128599.243970659</v>
      </c>
    </row>
    <row r="268" spans="2:14" ht="11.25" customHeight="1">
      <c r="B268" s="27">
        <v>42795</v>
      </c>
      <c r="C268" s="28">
        <v>50740</v>
      </c>
      <c r="D268" s="7">
        <v>261</v>
      </c>
      <c r="E268" s="29">
        <v>7945</v>
      </c>
      <c r="F268" s="322"/>
      <c r="G268" s="202"/>
      <c r="H268" s="202"/>
      <c r="I268" s="201">
        <v>25937062.25935</v>
      </c>
      <c r="J268" s="202"/>
      <c r="K268" s="202"/>
      <c r="L268" s="7">
        <v>16787197.120509483</v>
      </c>
      <c r="M268" s="7">
        <v>8740673.499929193</v>
      </c>
      <c r="N268" s="7">
        <v>2945129.0749162254</v>
      </c>
    </row>
    <row r="269" spans="2:14" ht="11.25" customHeight="1">
      <c r="B269" s="27">
        <v>42795</v>
      </c>
      <c r="C269" s="28">
        <v>50771</v>
      </c>
      <c r="D269" s="7">
        <v>262</v>
      </c>
      <c r="E269" s="29">
        <v>7976</v>
      </c>
      <c r="F269" s="322"/>
      <c r="G269" s="202"/>
      <c r="H269" s="202"/>
      <c r="I269" s="201">
        <v>24559029.989581</v>
      </c>
      <c r="J269" s="202"/>
      <c r="K269" s="202"/>
      <c r="L269" s="7">
        <v>15868336.230069472</v>
      </c>
      <c r="M269" s="7">
        <v>8241233.034513775</v>
      </c>
      <c r="N269" s="7">
        <v>2765083.493250566</v>
      </c>
    </row>
    <row r="270" spans="2:14" ht="11.25" customHeight="1">
      <c r="B270" s="27">
        <v>42795</v>
      </c>
      <c r="C270" s="28">
        <v>50802</v>
      </c>
      <c r="D270" s="7">
        <v>263</v>
      </c>
      <c r="E270" s="29">
        <v>8007</v>
      </c>
      <c r="F270" s="322"/>
      <c r="G270" s="202"/>
      <c r="H270" s="202"/>
      <c r="I270" s="201">
        <v>23188130.865485</v>
      </c>
      <c r="J270" s="202"/>
      <c r="K270" s="202"/>
      <c r="L270" s="7">
        <v>14957145.085852433</v>
      </c>
      <c r="M270" s="7">
        <v>7748249.553588864</v>
      </c>
      <c r="N270" s="7">
        <v>2588667.518387959</v>
      </c>
    </row>
    <row r="271" spans="2:14" ht="11.25" customHeight="1">
      <c r="B271" s="27">
        <v>42795</v>
      </c>
      <c r="C271" s="28">
        <v>50830</v>
      </c>
      <c r="D271" s="7">
        <v>264</v>
      </c>
      <c r="E271" s="29">
        <v>8035</v>
      </c>
      <c r="F271" s="322"/>
      <c r="G271" s="202"/>
      <c r="H271" s="202"/>
      <c r="I271" s="201">
        <v>21819990.644828</v>
      </c>
      <c r="J271" s="202"/>
      <c r="K271" s="202"/>
      <c r="L271" s="7">
        <v>14053084.147050569</v>
      </c>
      <c r="M271" s="7">
        <v>7263194.202321973</v>
      </c>
      <c r="N271" s="7">
        <v>2417326.66187063</v>
      </c>
    </row>
    <row r="272" spans="2:14" ht="11.25" customHeight="1">
      <c r="B272" s="27">
        <v>42795</v>
      </c>
      <c r="C272" s="28">
        <v>50861</v>
      </c>
      <c r="D272" s="7">
        <v>265</v>
      </c>
      <c r="E272" s="29">
        <v>8066</v>
      </c>
      <c r="F272" s="322"/>
      <c r="G272" s="202"/>
      <c r="H272" s="202"/>
      <c r="I272" s="201">
        <v>20466602.07712</v>
      </c>
      <c r="J272" s="202"/>
      <c r="K272" s="202"/>
      <c r="L272" s="7">
        <v>13159082.556947498</v>
      </c>
      <c r="M272" s="7">
        <v>6783841.840524799</v>
      </c>
      <c r="N272" s="7">
        <v>2248226.2766721128</v>
      </c>
    </row>
    <row r="273" spans="2:14" ht="11.25" customHeight="1">
      <c r="B273" s="27">
        <v>42795</v>
      </c>
      <c r="C273" s="28">
        <v>50891</v>
      </c>
      <c r="D273" s="7">
        <v>266</v>
      </c>
      <c r="E273" s="29">
        <v>8096</v>
      </c>
      <c r="F273" s="322"/>
      <c r="G273" s="202"/>
      <c r="H273" s="202"/>
      <c r="I273" s="201">
        <v>19125057.425338</v>
      </c>
      <c r="J273" s="202"/>
      <c r="K273" s="202"/>
      <c r="L273" s="7">
        <v>12276347.51937911</v>
      </c>
      <c r="M273" s="7">
        <v>6313192.673375552</v>
      </c>
      <c r="N273" s="7">
        <v>2083672.3682686659</v>
      </c>
    </row>
    <row r="274" spans="2:14" ht="11.25" customHeight="1">
      <c r="B274" s="27">
        <v>42795</v>
      </c>
      <c r="C274" s="28">
        <v>50922</v>
      </c>
      <c r="D274" s="7">
        <v>267</v>
      </c>
      <c r="E274" s="29">
        <v>8127</v>
      </c>
      <c r="F274" s="322"/>
      <c r="G274" s="202"/>
      <c r="H274" s="202"/>
      <c r="I274" s="201">
        <v>17802626.827123</v>
      </c>
      <c r="J274" s="202"/>
      <c r="K274" s="202"/>
      <c r="L274" s="7">
        <v>11408099.320683897</v>
      </c>
      <c r="M274" s="7">
        <v>5851770.110315693</v>
      </c>
      <c r="N274" s="7">
        <v>1923199.17758627</v>
      </c>
    </row>
    <row r="275" spans="2:14" ht="11.25" customHeight="1">
      <c r="B275" s="27">
        <v>42795</v>
      </c>
      <c r="C275" s="28">
        <v>50952</v>
      </c>
      <c r="D275" s="7">
        <v>268</v>
      </c>
      <c r="E275" s="29">
        <v>8157</v>
      </c>
      <c r="F275" s="322"/>
      <c r="G275" s="202"/>
      <c r="H275" s="202"/>
      <c r="I275" s="201">
        <v>16499607.197939</v>
      </c>
      <c r="J275" s="202"/>
      <c r="K275" s="202"/>
      <c r="L275" s="7">
        <v>10555756.679038059</v>
      </c>
      <c r="M275" s="7">
        <v>5401235.342869447</v>
      </c>
      <c r="N275" s="7">
        <v>1767853.1737764652</v>
      </c>
    </row>
    <row r="276" spans="2:14" ht="11.25" customHeight="1">
      <c r="B276" s="27">
        <v>42795</v>
      </c>
      <c r="C276" s="28">
        <v>50983</v>
      </c>
      <c r="D276" s="7">
        <v>269</v>
      </c>
      <c r="E276" s="29">
        <v>8188</v>
      </c>
      <c r="F276" s="322"/>
      <c r="G276" s="202"/>
      <c r="H276" s="202"/>
      <c r="I276" s="201">
        <v>15216426.826413</v>
      </c>
      <c r="J276" s="202"/>
      <c r="K276" s="202"/>
      <c r="L276" s="7">
        <v>9718320.699955663</v>
      </c>
      <c r="M276" s="7">
        <v>4960084.205582487</v>
      </c>
      <c r="N276" s="7">
        <v>1616585.8039975273</v>
      </c>
    </row>
    <row r="277" spans="2:14" ht="11.25" customHeight="1">
      <c r="B277" s="27">
        <v>42795</v>
      </c>
      <c r="C277" s="28">
        <v>51014</v>
      </c>
      <c r="D277" s="7">
        <v>270</v>
      </c>
      <c r="E277" s="29">
        <v>8219</v>
      </c>
      <c r="F277" s="322"/>
      <c r="G277" s="202"/>
      <c r="H277" s="202"/>
      <c r="I277" s="201">
        <v>13951461.752652</v>
      </c>
      <c r="J277" s="202"/>
      <c r="K277" s="202"/>
      <c r="L277" s="7">
        <v>8895308.949328575</v>
      </c>
      <c r="M277" s="7">
        <v>4528485.1955831405</v>
      </c>
      <c r="N277" s="7">
        <v>1469668.1525274438</v>
      </c>
    </row>
    <row r="278" spans="2:14" ht="11.25" customHeight="1">
      <c r="B278" s="27">
        <v>42795</v>
      </c>
      <c r="C278" s="28">
        <v>51044</v>
      </c>
      <c r="D278" s="7">
        <v>271</v>
      </c>
      <c r="E278" s="29">
        <v>8249</v>
      </c>
      <c r="F278" s="322"/>
      <c r="G278" s="202"/>
      <c r="H278" s="202"/>
      <c r="I278" s="201">
        <v>12708965.511179</v>
      </c>
      <c r="J278" s="202"/>
      <c r="K278" s="202"/>
      <c r="L278" s="7">
        <v>8089805.592888466</v>
      </c>
      <c r="M278" s="7">
        <v>4108277.4741482143</v>
      </c>
      <c r="N278" s="7">
        <v>1327829.1013562977</v>
      </c>
    </row>
    <row r="279" spans="2:14" ht="11.25" customHeight="1">
      <c r="B279" s="27">
        <v>42795</v>
      </c>
      <c r="C279" s="28">
        <v>51075</v>
      </c>
      <c r="D279" s="7">
        <v>272</v>
      </c>
      <c r="E279" s="29">
        <v>8280</v>
      </c>
      <c r="F279" s="322"/>
      <c r="G279" s="202"/>
      <c r="H279" s="202"/>
      <c r="I279" s="201">
        <v>11495225.615161</v>
      </c>
      <c r="J279" s="202"/>
      <c r="K279" s="202"/>
      <c r="L279" s="7">
        <v>7304797.188047833</v>
      </c>
      <c r="M279" s="7">
        <v>3700189.2629985963</v>
      </c>
      <c r="N279" s="7">
        <v>1190866.2096920053</v>
      </c>
    </row>
    <row r="280" spans="2:14" ht="11.25" customHeight="1">
      <c r="B280" s="27">
        <v>42795</v>
      </c>
      <c r="C280" s="28">
        <v>51105</v>
      </c>
      <c r="D280" s="7">
        <v>273</v>
      </c>
      <c r="E280" s="29">
        <v>8310</v>
      </c>
      <c r="F280" s="322"/>
      <c r="G280" s="202"/>
      <c r="H280" s="202"/>
      <c r="I280" s="201">
        <v>10321990.81775</v>
      </c>
      <c r="J280" s="202"/>
      <c r="K280" s="202"/>
      <c r="L280" s="7">
        <v>6548482.810326406</v>
      </c>
      <c r="M280" s="7">
        <v>3308919.754891365</v>
      </c>
      <c r="N280" s="7">
        <v>1060574.919068542</v>
      </c>
    </row>
    <row r="281" spans="2:14" ht="11.25" customHeight="1">
      <c r="B281" s="27">
        <v>42795</v>
      </c>
      <c r="C281" s="28">
        <v>51136</v>
      </c>
      <c r="D281" s="7">
        <v>274</v>
      </c>
      <c r="E281" s="29">
        <v>8341</v>
      </c>
      <c r="F281" s="322"/>
      <c r="G281" s="202"/>
      <c r="H281" s="202"/>
      <c r="I281" s="201">
        <v>9240432.545183</v>
      </c>
      <c r="J281" s="202"/>
      <c r="K281" s="202"/>
      <c r="L281" s="7">
        <v>5852377.117049046</v>
      </c>
      <c r="M281" s="7">
        <v>2949659.8704015594</v>
      </c>
      <c r="N281" s="7">
        <v>941420.5554505457</v>
      </c>
    </row>
    <row r="282" spans="2:14" ht="11.25" customHeight="1">
      <c r="B282" s="27">
        <v>42795</v>
      </c>
      <c r="C282" s="28">
        <v>51167</v>
      </c>
      <c r="D282" s="7">
        <v>275</v>
      </c>
      <c r="E282" s="29">
        <v>8372</v>
      </c>
      <c r="F282" s="322"/>
      <c r="G282" s="202"/>
      <c r="H282" s="202"/>
      <c r="I282" s="201">
        <v>8174196.26322</v>
      </c>
      <c r="J282" s="202"/>
      <c r="K282" s="202"/>
      <c r="L282" s="7">
        <v>5168301.519092392</v>
      </c>
      <c r="M282" s="7">
        <v>2598253.8026877968</v>
      </c>
      <c r="N282" s="7">
        <v>825752.5587140722</v>
      </c>
    </row>
    <row r="283" spans="2:14" ht="11.25" customHeight="1">
      <c r="B283" s="27">
        <v>42795</v>
      </c>
      <c r="C283" s="28">
        <v>51196</v>
      </c>
      <c r="D283" s="7">
        <v>276</v>
      </c>
      <c r="E283" s="29">
        <v>8401</v>
      </c>
      <c r="F283" s="322"/>
      <c r="G283" s="202"/>
      <c r="H283" s="202"/>
      <c r="I283" s="201">
        <v>7134498.046924</v>
      </c>
      <c r="J283" s="202"/>
      <c r="K283" s="202"/>
      <c r="L283" s="7">
        <v>4503773.556273857</v>
      </c>
      <c r="M283" s="7">
        <v>2258789.2773877853</v>
      </c>
      <c r="N283" s="7">
        <v>715022.356943783</v>
      </c>
    </row>
    <row r="284" spans="2:14" ht="11.25" customHeight="1">
      <c r="B284" s="27">
        <v>42795</v>
      </c>
      <c r="C284" s="28">
        <v>51227</v>
      </c>
      <c r="D284" s="7">
        <v>277</v>
      </c>
      <c r="E284" s="29">
        <v>8432</v>
      </c>
      <c r="F284" s="322"/>
      <c r="G284" s="202"/>
      <c r="H284" s="202"/>
      <c r="I284" s="201">
        <v>6138335.013622</v>
      </c>
      <c r="J284" s="202"/>
      <c r="K284" s="202"/>
      <c r="L284" s="7">
        <v>3868356.488246167</v>
      </c>
      <c r="M284" s="7">
        <v>1935172.8098004616</v>
      </c>
      <c r="N284" s="7">
        <v>609986.5748490077</v>
      </c>
    </row>
    <row r="285" spans="2:14" ht="11.25" customHeight="1">
      <c r="B285" s="27">
        <v>42795</v>
      </c>
      <c r="C285" s="28">
        <v>51257</v>
      </c>
      <c r="D285" s="7">
        <v>278</v>
      </c>
      <c r="E285" s="29">
        <v>8462</v>
      </c>
      <c r="F285" s="322"/>
      <c r="G285" s="202"/>
      <c r="H285" s="202"/>
      <c r="I285" s="201">
        <v>5190326.460163</v>
      </c>
      <c r="J285" s="202"/>
      <c r="K285" s="202"/>
      <c r="L285" s="7">
        <v>3265556.0135679883</v>
      </c>
      <c r="M285" s="7">
        <v>1629596.820088708</v>
      </c>
      <c r="N285" s="7">
        <v>511560.23172360315</v>
      </c>
    </row>
    <row r="286" spans="2:14" ht="11.25" customHeight="1">
      <c r="B286" s="27">
        <v>42795</v>
      </c>
      <c r="C286" s="28">
        <v>51288</v>
      </c>
      <c r="D286" s="7">
        <v>279</v>
      </c>
      <c r="E286" s="29">
        <v>8493</v>
      </c>
      <c r="F286" s="322"/>
      <c r="G286" s="202"/>
      <c r="H286" s="202"/>
      <c r="I286" s="201">
        <v>4331499.894977</v>
      </c>
      <c r="J286" s="202"/>
      <c r="K286" s="202"/>
      <c r="L286" s="7">
        <v>2720592.8347809943</v>
      </c>
      <c r="M286" s="7">
        <v>1354193.340658323</v>
      </c>
      <c r="N286" s="7">
        <v>423305.4892392245</v>
      </c>
    </row>
    <row r="287" spans="2:14" ht="11.25" customHeight="1">
      <c r="B287" s="27">
        <v>42795</v>
      </c>
      <c r="C287" s="28">
        <v>51318</v>
      </c>
      <c r="D287" s="7">
        <v>280</v>
      </c>
      <c r="E287" s="29">
        <v>8523</v>
      </c>
      <c r="F287" s="322"/>
      <c r="G287" s="202"/>
      <c r="H287" s="202"/>
      <c r="I287" s="201">
        <v>3612929.464396</v>
      </c>
      <c r="J287" s="202"/>
      <c r="K287" s="202"/>
      <c r="L287" s="7">
        <v>2265537.65540968</v>
      </c>
      <c r="M287" s="7">
        <v>1124911.0325589548</v>
      </c>
      <c r="N287" s="7">
        <v>350193.0204178589</v>
      </c>
    </row>
    <row r="288" spans="2:14" ht="11.25" customHeight="1">
      <c r="B288" s="27">
        <v>42795</v>
      </c>
      <c r="C288" s="28">
        <v>51349</v>
      </c>
      <c r="D288" s="7">
        <v>281</v>
      </c>
      <c r="E288" s="29">
        <v>8554</v>
      </c>
      <c r="F288" s="322"/>
      <c r="G288" s="202"/>
      <c r="H288" s="202"/>
      <c r="I288" s="201">
        <v>3023805.479096</v>
      </c>
      <c r="J288" s="202"/>
      <c r="K288" s="202"/>
      <c r="L288" s="7">
        <v>1892903.3105544564</v>
      </c>
      <c r="M288" s="7">
        <v>937495.9814986052</v>
      </c>
      <c r="N288" s="7">
        <v>290613.2051754225</v>
      </c>
    </row>
    <row r="289" spans="2:14" ht="11.25" customHeight="1">
      <c r="B289" s="27">
        <v>42795</v>
      </c>
      <c r="C289" s="28">
        <v>51380</v>
      </c>
      <c r="D289" s="7">
        <v>282</v>
      </c>
      <c r="E289" s="29">
        <v>8585</v>
      </c>
      <c r="F289" s="322"/>
      <c r="G289" s="202"/>
      <c r="H289" s="202"/>
      <c r="I289" s="201">
        <v>2570367.344512</v>
      </c>
      <c r="J289" s="202"/>
      <c r="K289" s="202"/>
      <c r="L289" s="7">
        <v>1606321.8068972575</v>
      </c>
      <c r="M289" s="7">
        <v>793537.8238769142</v>
      </c>
      <c r="N289" s="7">
        <v>244945.9038170908</v>
      </c>
    </row>
    <row r="290" spans="2:14" ht="11.25" customHeight="1">
      <c r="B290" s="27">
        <v>42795</v>
      </c>
      <c r="C290" s="28">
        <v>51410</v>
      </c>
      <c r="D290" s="7">
        <v>283</v>
      </c>
      <c r="E290" s="29">
        <v>8615</v>
      </c>
      <c r="F290" s="322"/>
      <c r="G290" s="202"/>
      <c r="H290" s="202"/>
      <c r="I290" s="201">
        <v>2281569.190555</v>
      </c>
      <c r="J290" s="202"/>
      <c r="K290" s="202"/>
      <c r="L290" s="7">
        <v>1423500.3040142923</v>
      </c>
      <c r="M290" s="7">
        <v>701491.492636582</v>
      </c>
      <c r="N290" s="7">
        <v>215645.81832637283</v>
      </c>
    </row>
    <row r="291" spans="2:14" ht="11.25" customHeight="1">
      <c r="B291" s="27">
        <v>42795</v>
      </c>
      <c r="C291" s="28">
        <v>51441</v>
      </c>
      <c r="D291" s="7">
        <v>284</v>
      </c>
      <c r="E291" s="29">
        <v>8646</v>
      </c>
      <c r="F291" s="322"/>
      <c r="G291" s="202"/>
      <c r="H291" s="202"/>
      <c r="I291" s="201">
        <v>2116304.342154</v>
      </c>
      <c r="J291" s="202"/>
      <c r="K291" s="202"/>
      <c r="L291" s="7">
        <v>1318149.9655634596</v>
      </c>
      <c r="M291" s="7">
        <v>647923.5414561525</v>
      </c>
      <c r="N291" s="7">
        <v>198334.84076021856</v>
      </c>
    </row>
    <row r="292" spans="2:14" ht="11.25" customHeight="1">
      <c r="B292" s="27">
        <v>42795</v>
      </c>
      <c r="C292" s="28">
        <v>51471</v>
      </c>
      <c r="D292" s="7">
        <v>285</v>
      </c>
      <c r="E292" s="29">
        <v>8676</v>
      </c>
      <c r="F292" s="322"/>
      <c r="G292" s="202"/>
      <c r="H292" s="202"/>
      <c r="I292" s="201">
        <v>2004114.977323</v>
      </c>
      <c r="J292" s="202"/>
      <c r="K292" s="202"/>
      <c r="L292" s="7">
        <v>1246223.3771187505</v>
      </c>
      <c r="M292" s="7">
        <v>611061.0445037147</v>
      </c>
      <c r="N292" s="7">
        <v>186284.16249303546</v>
      </c>
    </row>
    <row r="293" spans="2:14" ht="11.25" customHeight="1">
      <c r="B293" s="27">
        <v>42795</v>
      </c>
      <c r="C293" s="28">
        <v>51502</v>
      </c>
      <c r="D293" s="7">
        <v>286</v>
      </c>
      <c r="E293" s="29">
        <v>8707</v>
      </c>
      <c r="F293" s="322"/>
      <c r="G293" s="202"/>
      <c r="H293" s="202"/>
      <c r="I293" s="201">
        <v>1894168.360318</v>
      </c>
      <c r="J293" s="202"/>
      <c r="K293" s="202"/>
      <c r="L293" s="7">
        <v>1175857.2927797663</v>
      </c>
      <c r="M293" s="7">
        <v>575092.1166689277</v>
      </c>
      <c r="N293" s="7">
        <v>174576.33405659618</v>
      </c>
    </row>
    <row r="294" spans="2:14" ht="11.25" customHeight="1">
      <c r="B294" s="27">
        <v>42795</v>
      </c>
      <c r="C294" s="28">
        <v>51533</v>
      </c>
      <c r="D294" s="7">
        <v>287</v>
      </c>
      <c r="E294" s="29">
        <v>8738</v>
      </c>
      <c r="F294" s="322"/>
      <c r="G294" s="202"/>
      <c r="H294" s="202"/>
      <c r="I294" s="201">
        <v>1792576.485125</v>
      </c>
      <c r="J294" s="202"/>
      <c r="K294" s="202"/>
      <c r="L294" s="7">
        <v>1110903.9556519669</v>
      </c>
      <c r="M294" s="7">
        <v>541942.7407842136</v>
      </c>
      <c r="N294" s="7">
        <v>163816.62644681326</v>
      </c>
    </row>
    <row r="295" spans="2:14" ht="11.25" customHeight="1">
      <c r="B295" s="27">
        <v>42795</v>
      </c>
      <c r="C295" s="28">
        <v>51561</v>
      </c>
      <c r="D295" s="7">
        <v>288</v>
      </c>
      <c r="E295" s="29">
        <v>8766</v>
      </c>
      <c r="F295" s="322"/>
      <c r="G295" s="202"/>
      <c r="H295" s="202"/>
      <c r="I295" s="201">
        <v>1694158.660459</v>
      </c>
      <c r="J295" s="202"/>
      <c r="K295" s="202"/>
      <c r="L295" s="7">
        <v>1048303.465110435</v>
      </c>
      <c r="M295" s="7">
        <v>510228.86912965204</v>
      </c>
      <c r="N295" s="7">
        <v>153640.11146927727</v>
      </c>
    </row>
    <row r="296" spans="2:14" ht="11.25" customHeight="1">
      <c r="B296" s="27">
        <v>42795</v>
      </c>
      <c r="C296" s="28">
        <v>51592</v>
      </c>
      <c r="D296" s="7">
        <v>289</v>
      </c>
      <c r="E296" s="29">
        <v>8797</v>
      </c>
      <c r="F296" s="322"/>
      <c r="G296" s="202"/>
      <c r="H296" s="202"/>
      <c r="I296" s="201">
        <v>1600813.141972</v>
      </c>
      <c r="J296" s="202"/>
      <c r="K296" s="202"/>
      <c r="L296" s="7">
        <v>988863.5324732692</v>
      </c>
      <c r="M296" s="7">
        <v>480074.3033817572</v>
      </c>
      <c r="N296" s="7">
        <v>143947.67871360367</v>
      </c>
    </row>
    <row r="297" spans="2:14" ht="11.25" customHeight="1">
      <c r="B297" s="27">
        <v>42795</v>
      </c>
      <c r="C297" s="28">
        <v>51622</v>
      </c>
      <c r="D297" s="7">
        <v>290</v>
      </c>
      <c r="E297" s="29">
        <v>8827</v>
      </c>
      <c r="F297" s="322"/>
      <c r="G297" s="202"/>
      <c r="H297" s="202"/>
      <c r="I297" s="201">
        <v>1513046.142461</v>
      </c>
      <c r="J297" s="202"/>
      <c r="K297" s="202"/>
      <c r="L297" s="7">
        <v>933113.4580467434</v>
      </c>
      <c r="M297" s="7">
        <v>451893.7343175448</v>
      </c>
      <c r="N297" s="7">
        <v>134942.45551673163</v>
      </c>
    </row>
    <row r="298" spans="2:14" ht="11.25" customHeight="1">
      <c r="B298" s="27">
        <v>42795</v>
      </c>
      <c r="C298" s="28">
        <v>51653</v>
      </c>
      <c r="D298" s="7">
        <v>291</v>
      </c>
      <c r="E298" s="29">
        <v>8858</v>
      </c>
      <c r="F298" s="322"/>
      <c r="G298" s="202"/>
      <c r="H298" s="202"/>
      <c r="I298" s="201">
        <v>1434087.521172</v>
      </c>
      <c r="J298" s="202"/>
      <c r="K298" s="202"/>
      <c r="L298" s="7">
        <v>882918.7024435182</v>
      </c>
      <c r="M298" s="7">
        <v>426497.6826276785</v>
      </c>
      <c r="N298" s="7">
        <v>126819.36791745554</v>
      </c>
    </row>
    <row r="299" spans="2:14" ht="11.25" customHeight="1">
      <c r="B299" s="27">
        <v>42795</v>
      </c>
      <c r="C299" s="28">
        <v>51683</v>
      </c>
      <c r="D299" s="7">
        <v>292</v>
      </c>
      <c r="E299" s="29">
        <v>8888</v>
      </c>
      <c r="F299" s="322"/>
      <c r="G299" s="202"/>
      <c r="H299" s="202"/>
      <c r="I299" s="201">
        <v>1364418.361152</v>
      </c>
      <c r="J299" s="202"/>
      <c r="K299" s="202"/>
      <c r="L299" s="7">
        <v>838646.956236775</v>
      </c>
      <c r="M299" s="7">
        <v>404114.9356661161</v>
      </c>
      <c r="N299" s="7">
        <v>119671.26829468829</v>
      </c>
    </row>
    <row r="300" spans="2:14" ht="11.25" customHeight="1">
      <c r="B300" s="27">
        <v>42795</v>
      </c>
      <c r="C300" s="28">
        <v>51714</v>
      </c>
      <c r="D300" s="7">
        <v>293</v>
      </c>
      <c r="E300" s="29">
        <v>8919</v>
      </c>
      <c r="F300" s="322"/>
      <c r="G300" s="202"/>
      <c r="H300" s="202"/>
      <c r="I300" s="201">
        <v>1305715.12</v>
      </c>
      <c r="J300" s="202"/>
      <c r="K300" s="202"/>
      <c r="L300" s="7">
        <v>801203.4897125737</v>
      </c>
      <c r="M300" s="7">
        <v>385090.3642532463</v>
      </c>
      <c r="N300" s="7">
        <v>113554.47751462193</v>
      </c>
    </row>
    <row r="301" spans="2:14" ht="11.25" customHeight="1">
      <c r="B301" s="27">
        <v>42795</v>
      </c>
      <c r="C301" s="28">
        <v>51745</v>
      </c>
      <c r="D301" s="7">
        <v>294</v>
      </c>
      <c r="E301" s="29">
        <v>8950</v>
      </c>
      <c r="F301" s="322"/>
      <c r="G301" s="202"/>
      <c r="H301" s="202"/>
      <c r="I301" s="201">
        <v>1257817.32</v>
      </c>
      <c r="J301" s="202"/>
      <c r="K301" s="202"/>
      <c r="L301" s="7">
        <v>770503.7357108471</v>
      </c>
      <c r="M301" s="7">
        <v>369392.9998865418</v>
      </c>
      <c r="N301" s="7">
        <v>108464.31860524486</v>
      </c>
    </row>
    <row r="302" spans="2:14" ht="11.25" customHeight="1">
      <c r="B302" s="27">
        <v>42795</v>
      </c>
      <c r="C302" s="28">
        <v>51775</v>
      </c>
      <c r="D302" s="7">
        <v>295</v>
      </c>
      <c r="E302" s="29">
        <v>8980</v>
      </c>
      <c r="F302" s="322"/>
      <c r="G302" s="202"/>
      <c r="H302" s="202"/>
      <c r="I302" s="201">
        <v>1215422.52</v>
      </c>
      <c r="J302" s="202"/>
      <c r="K302" s="202"/>
      <c r="L302" s="7">
        <v>743311.7831170053</v>
      </c>
      <c r="M302" s="7">
        <v>355479.6117378033</v>
      </c>
      <c r="N302" s="7">
        <v>103951.08141698848</v>
      </c>
    </row>
    <row r="303" spans="2:14" ht="11.25" customHeight="1">
      <c r="B303" s="27">
        <v>42795</v>
      </c>
      <c r="C303" s="28">
        <v>51806</v>
      </c>
      <c r="D303" s="7">
        <v>296</v>
      </c>
      <c r="E303" s="29">
        <v>9011</v>
      </c>
      <c r="F303" s="322"/>
      <c r="G303" s="202"/>
      <c r="H303" s="202"/>
      <c r="I303" s="201">
        <v>1179946.41</v>
      </c>
      <c r="J303" s="202"/>
      <c r="K303" s="202"/>
      <c r="L303" s="7">
        <v>720391.8664006413</v>
      </c>
      <c r="M303" s="7">
        <v>343642.26543204737</v>
      </c>
      <c r="N303" s="7">
        <v>100063.91889577007</v>
      </c>
    </row>
    <row r="304" spans="2:14" ht="11.25" customHeight="1">
      <c r="B304" s="27">
        <v>42795</v>
      </c>
      <c r="C304" s="28">
        <v>51836</v>
      </c>
      <c r="D304" s="7">
        <v>297</v>
      </c>
      <c r="E304" s="29">
        <v>9041</v>
      </c>
      <c r="F304" s="322"/>
      <c r="G304" s="202"/>
      <c r="H304" s="202"/>
      <c r="I304" s="201">
        <v>1145709.19</v>
      </c>
      <c r="J304" s="202"/>
      <c r="K304" s="202"/>
      <c r="L304" s="7">
        <v>698340.8940183525</v>
      </c>
      <c r="M304" s="7">
        <v>332303.5757451316</v>
      </c>
      <c r="N304" s="7">
        <v>96365.60051483143</v>
      </c>
    </row>
    <row r="305" spans="2:14" ht="11.25" customHeight="1">
      <c r="B305" s="27">
        <v>42795</v>
      </c>
      <c r="C305" s="28">
        <v>51867</v>
      </c>
      <c r="D305" s="7">
        <v>298</v>
      </c>
      <c r="E305" s="29">
        <v>9072</v>
      </c>
      <c r="F305" s="322"/>
      <c r="G305" s="202"/>
      <c r="H305" s="202"/>
      <c r="I305" s="201">
        <v>1113487.96</v>
      </c>
      <c r="J305" s="202"/>
      <c r="K305" s="202"/>
      <c r="L305" s="7">
        <v>677550.0510706654</v>
      </c>
      <c r="M305" s="7">
        <v>321590.3550722093</v>
      </c>
      <c r="N305" s="7">
        <v>92863.84303730745</v>
      </c>
    </row>
    <row r="306" spans="2:14" ht="11.25" customHeight="1">
      <c r="B306" s="27">
        <v>42795</v>
      </c>
      <c r="C306" s="28">
        <v>51898</v>
      </c>
      <c r="D306" s="7">
        <v>299</v>
      </c>
      <c r="E306" s="29">
        <v>9103</v>
      </c>
      <c r="F306" s="322"/>
      <c r="G306" s="202"/>
      <c r="H306" s="202"/>
      <c r="I306" s="201">
        <v>1081192.99</v>
      </c>
      <c r="J306" s="202"/>
      <c r="K306" s="202"/>
      <c r="L306" s="7">
        <v>656782.93064676</v>
      </c>
      <c r="M306" s="7">
        <v>310940.7078975706</v>
      </c>
      <c r="N306" s="7">
        <v>89408.30048611616</v>
      </c>
    </row>
    <row r="307" spans="2:14" ht="11.25" customHeight="1">
      <c r="B307" s="27">
        <v>42795</v>
      </c>
      <c r="C307" s="28">
        <v>51926</v>
      </c>
      <c r="D307" s="7">
        <v>300</v>
      </c>
      <c r="E307" s="29">
        <v>9131</v>
      </c>
      <c r="F307" s="322"/>
      <c r="G307" s="202"/>
      <c r="H307" s="202"/>
      <c r="I307" s="201">
        <v>1048824.06</v>
      </c>
      <c r="J307" s="202"/>
      <c r="K307" s="202"/>
      <c r="L307" s="7">
        <v>636143.9489547827</v>
      </c>
      <c r="M307" s="7">
        <v>300477.69728087296</v>
      </c>
      <c r="N307" s="7">
        <v>86069.14927480837</v>
      </c>
    </row>
    <row r="308" spans="2:14" ht="11.25" customHeight="1">
      <c r="B308" s="27">
        <v>42795</v>
      </c>
      <c r="C308" s="28">
        <v>51957</v>
      </c>
      <c r="D308" s="7">
        <v>301</v>
      </c>
      <c r="E308" s="29">
        <v>9162</v>
      </c>
      <c r="F308" s="322"/>
      <c r="G308" s="202"/>
      <c r="H308" s="202"/>
      <c r="I308" s="201">
        <v>1016992.37</v>
      </c>
      <c r="J308" s="202"/>
      <c r="K308" s="202"/>
      <c r="L308" s="7">
        <v>615790.8517326779</v>
      </c>
      <c r="M308" s="7">
        <v>290124.34129793453</v>
      </c>
      <c r="N308" s="7">
        <v>82751.5343327991</v>
      </c>
    </row>
    <row r="309" spans="2:14" ht="11.25" customHeight="1">
      <c r="B309" s="27">
        <v>42795</v>
      </c>
      <c r="C309" s="28">
        <v>51987</v>
      </c>
      <c r="D309" s="7">
        <v>302</v>
      </c>
      <c r="E309" s="29">
        <v>9192</v>
      </c>
      <c r="F309" s="322"/>
      <c r="G309" s="202"/>
      <c r="H309" s="202"/>
      <c r="I309" s="201">
        <v>985826.38</v>
      </c>
      <c r="J309" s="202"/>
      <c r="K309" s="202"/>
      <c r="L309" s="7">
        <v>595939.9961327601</v>
      </c>
      <c r="M309" s="7">
        <v>280080.733973248</v>
      </c>
      <c r="N309" s="7">
        <v>79559.34644018229</v>
      </c>
    </row>
    <row r="310" spans="2:14" ht="11.25" customHeight="1">
      <c r="B310" s="27">
        <v>42795</v>
      </c>
      <c r="C310" s="28">
        <v>52018</v>
      </c>
      <c r="D310" s="7">
        <v>303</v>
      </c>
      <c r="E310" s="29">
        <v>9223</v>
      </c>
      <c r="F310" s="322"/>
      <c r="G310" s="202"/>
      <c r="H310" s="202"/>
      <c r="I310" s="201">
        <v>955572.57</v>
      </c>
      <c r="J310" s="202"/>
      <c r="K310" s="202"/>
      <c r="L310" s="7">
        <v>576671.5846368051</v>
      </c>
      <c r="M310" s="7">
        <v>270335.6661107722</v>
      </c>
      <c r="N310" s="7">
        <v>76465.92344461408</v>
      </c>
    </row>
    <row r="311" spans="2:14" ht="11.25" customHeight="1">
      <c r="B311" s="27">
        <v>42795</v>
      </c>
      <c r="C311" s="28">
        <v>52048</v>
      </c>
      <c r="D311" s="7">
        <v>304</v>
      </c>
      <c r="E311" s="29">
        <v>9253</v>
      </c>
      <c r="F311" s="322"/>
      <c r="G311" s="202"/>
      <c r="H311" s="202"/>
      <c r="I311" s="201">
        <v>925251.02</v>
      </c>
      <c r="J311" s="202"/>
      <c r="K311" s="202"/>
      <c r="L311" s="7">
        <v>557456.5341920402</v>
      </c>
      <c r="M311" s="7">
        <v>260684.7180948806</v>
      </c>
      <c r="N311" s="7">
        <v>73433.84130669186</v>
      </c>
    </row>
    <row r="312" spans="2:14" ht="11.25" customHeight="1">
      <c r="B312" s="27">
        <v>42795</v>
      </c>
      <c r="C312" s="28">
        <v>52079</v>
      </c>
      <c r="D312" s="7">
        <v>305</v>
      </c>
      <c r="E312" s="29">
        <v>9284</v>
      </c>
      <c r="F312" s="322"/>
      <c r="G312" s="202"/>
      <c r="H312" s="202"/>
      <c r="I312" s="201">
        <v>896120.73</v>
      </c>
      <c r="J312" s="202"/>
      <c r="K312" s="202"/>
      <c r="L312" s="7">
        <v>538990.0411928348</v>
      </c>
      <c r="M312" s="7">
        <v>251408.1753209964</v>
      </c>
      <c r="N312" s="7">
        <v>70520.7121913339</v>
      </c>
    </row>
    <row r="313" spans="2:14" ht="11.25" customHeight="1">
      <c r="B313" s="27">
        <v>42795</v>
      </c>
      <c r="C313" s="28">
        <v>52110</v>
      </c>
      <c r="D313" s="7">
        <v>306</v>
      </c>
      <c r="E313" s="29">
        <v>9315</v>
      </c>
      <c r="F313" s="322"/>
      <c r="G313" s="202"/>
      <c r="H313" s="202"/>
      <c r="I313" s="201">
        <v>866926.28</v>
      </c>
      <c r="J313" s="202"/>
      <c r="K313" s="202"/>
      <c r="L313" s="7">
        <v>520546.06076914637</v>
      </c>
      <c r="M313" s="7">
        <v>242187.60490968183</v>
      </c>
      <c r="N313" s="7">
        <v>67646.57697124194</v>
      </c>
    </row>
    <row r="314" spans="2:14" ht="11.25" customHeight="1">
      <c r="B314" s="27">
        <v>42795</v>
      </c>
      <c r="C314" s="28">
        <v>52140</v>
      </c>
      <c r="D314" s="7">
        <v>307</v>
      </c>
      <c r="E314" s="29">
        <v>9345</v>
      </c>
      <c r="F314" s="322"/>
      <c r="G314" s="202"/>
      <c r="H314" s="202"/>
      <c r="I314" s="201">
        <v>837667.46</v>
      </c>
      <c r="J314" s="202"/>
      <c r="K314" s="202"/>
      <c r="L314" s="7">
        <v>502152.0054825862</v>
      </c>
      <c r="M314" s="7">
        <v>233054.62008127733</v>
      </c>
      <c r="N314" s="7">
        <v>64828.7597967315</v>
      </c>
    </row>
    <row r="315" spans="2:14" ht="11.25" customHeight="1">
      <c r="B315" s="27">
        <v>42795</v>
      </c>
      <c r="C315" s="28">
        <v>52171</v>
      </c>
      <c r="D315" s="7">
        <v>308</v>
      </c>
      <c r="E315" s="29">
        <v>9376</v>
      </c>
      <c r="F315" s="322"/>
      <c r="G315" s="202"/>
      <c r="H315" s="202"/>
      <c r="I315" s="201">
        <v>808344.13</v>
      </c>
      <c r="J315" s="202"/>
      <c r="K315" s="202"/>
      <c r="L315" s="7">
        <v>483751.83374515054</v>
      </c>
      <c r="M315" s="7">
        <v>223943.89756769402</v>
      </c>
      <c r="N315" s="7">
        <v>62030.58096303129</v>
      </c>
    </row>
    <row r="316" spans="2:14" ht="11.25" customHeight="1">
      <c r="B316" s="27">
        <v>42795</v>
      </c>
      <c r="C316" s="28">
        <v>52201</v>
      </c>
      <c r="D316" s="7">
        <v>309</v>
      </c>
      <c r="E316" s="29">
        <v>9406</v>
      </c>
      <c r="F316" s="322"/>
      <c r="G316" s="202"/>
      <c r="H316" s="202"/>
      <c r="I316" s="201">
        <v>778956.17</v>
      </c>
      <c r="J316" s="202"/>
      <c r="K316" s="202"/>
      <c r="L316" s="7">
        <v>465399.5053909821</v>
      </c>
      <c r="M316" s="7">
        <v>214917.7537901361</v>
      </c>
      <c r="N316" s="7">
        <v>59286.38808328481</v>
      </c>
    </row>
    <row r="317" spans="2:14" ht="11.25" customHeight="1">
      <c r="B317" s="27">
        <v>42795</v>
      </c>
      <c r="C317" s="28">
        <v>52232</v>
      </c>
      <c r="D317" s="7">
        <v>310</v>
      </c>
      <c r="E317" s="29">
        <v>9437</v>
      </c>
      <c r="F317" s="322"/>
      <c r="G317" s="202"/>
      <c r="H317" s="202"/>
      <c r="I317" s="201">
        <v>749503.37</v>
      </c>
      <c r="J317" s="202"/>
      <c r="K317" s="202"/>
      <c r="L317" s="7">
        <v>447042.96481990727</v>
      </c>
      <c r="M317" s="7">
        <v>205915.82921271812</v>
      </c>
      <c r="N317" s="7">
        <v>56562.55935800069</v>
      </c>
    </row>
    <row r="318" spans="2:14" ht="11.25" customHeight="1">
      <c r="B318" s="27">
        <v>42795</v>
      </c>
      <c r="C318" s="28">
        <v>52263</v>
      </c>
      <c r="D318" s="7">
        <v>311</v>
      </c>
      <c r="E318" s="29">
        <v>9468</v>
      </c>
      <c r="F318" s="322"/>
      <c r="G318" s="202"/>
      <c r="H318" s="202"/>
      <c r="I318" s="201">
        <v>719985.61</v>
      </c>
      <c r="J318" s="202"/>
      <c r="K318" s="202"/>
      <c r="L318" s="7">
        <v>428708.67372959055</v>
      </c>
      <c r="M318" s="7">
        <v>196968.52450031647</v>
      </c>
      <c r="N318" s="7">
        <v>53875.68070357591</v>
      </c>
    </row>
    <row r="319" spans="2:14" ht="11.25" customHeight="1">
      <c r="B319" s="27">
        <v>42795</v>
      </c>
      <c r="C319" s="28">
        <v>52291</v>
      </c>
      <c r="D319" s="7">
        <v>312</v>
      </c>
      <c r="E319" s="29">
        <v>9496</v>
      </c>
      <c r="F319" s="322"/>
      <c r="G319" s="202"/>
      <c r="H319" s="202"/>
      <c r="I319" s="201">
        <v>690402.74</v>
      </c>
      <c r="J319" s="202"/>
      <c r="K319" s="202"/>
      <c r="L319" s="7">
        <v>410464.009552036</v>
      </c>
      <c r="M319" s="7">
        <v>188152.8324538524</v>
      </c>
      <c r="N319" s="7">
        <v>51267.44929800595</v>
      </c>
    </row>
    <row r="320" spans="2:14" ht="11.25" customHeight="1">
      <c r="B320" s="27">
        <v>42795</v>
      </c>
      <c r="C320" s="28">
        <v>52322</v>
      </c>
      <c r="D320" s="7">
        <v>313</v>
      </c>
      <c r="E320" s="29">
        <v>9527</v>
      </c>
      <c r="F320" s="322"/>
      <c r="G320" s="202"/>
      <c r="H320" s="202"/>
      <c r="I320" s="201">
        <v>660754.63</v>
      </c>
      <c r="J320" s="202"/>
      <c r="K320" s="202"/>
      <c r="L320" s="7">
        <v>392171.0860566047</v>
      </c>
      <c r="M320" s="7">
        <v>179310.34295187215</v>
      </c>
      <c r="N320" s="7">
        <v>48651.12763317465</v>
      </c>
    </row>
    <row r="321" spans="2:14" ht="11.25" customHeight="1">
      <c r="B321" s="27">
        <v>42795</v>
      </c>
      <c r="C321" s="28">
        <v>52352</v>
      </c>
      <c r="D321" s="7">
        <v>314</v>
      </c>
      <c r="E321" s="29">
        <v>9557</v>
      </c>
      <c r="F321" s="322"/>
      <c r="G321" s="202"/>
      <c r="H321" s="202"/>
      <c r="I321" s="201">
        <v>631041.18</v>
      </c>
      <c r="J321" s="202"/>
      <c r="K321" s="202"/>
      <c r="L321" s="7">
        <v>373920.7940617741</v>
      </c>
      <c r="M321" s="7">
        <v>170545.06421979755</v>
      </c>
      <c r="N321" s="7">
        <v>46083.21902025085</v>
      </c>
    </row>
    <row r="322" spans="2:14" ht="11.25" customHeight="1">
      <c r="B322" s="27">
        <v>42795</v>
      </c>
      <c r="C322" s="28">
        <v>52383</v>
      </c>
      <c r="D322" s="7">
        <v>315</v>
      </c>
      <c r="E322" s="29">
        <v>9588</v>
      </c>
      <c r="F322" s="322"/>
      <c r="G322" s="202"/>
      <c r="H322" s="202"/>
      <c r="I322" s="201">
        <v>602635.24</v>
      </c>
      <c r="J322" s="202"/>
      <c r="K322" s="202"/>
      <c r="L322" s="7">
        <v>356483.3245996168</v>
      </c>
      <c r="M322" s="7">
        <v>162178.3396671053</v>
      </c>
      <c r="N322" s="7">
        <v>43636.8228484207</v>
      </c>
    </row>
    <row r="323" spans="2:14" ht="11.25" customHeight="1">
      <c r="B323" s="27">
        <v>42795</v>
      </c>
      <c r="C323" s="28">
        <v>52413</v>
      </c>
      <c r="D323" s="7">
        <v>316</v>
      </c>
      <c r="E323" s="29">
        <v>9618</v>
      </c>
      <c r="F323" s="322"/>
      <c r="G323" s="202"/>
      <c r="H323" s="202"/>
      <c r="I323" s="201">
        <v>574167.24</v>
      </c>
      <c r="J323" s="202"/>
      <c r="K323" s="202"/>
      <c r="L323" s="7">
        <v>339085.8485415385</v>
      </c>
      <c r="M323" s="7">
        <v>153883.85698095695</v>
      </c>
      <c r="N323" s="7">
        <v>41235.32473898459</v>
      </c>
    </row>
    <row r="324" spans="2:14" ht="11.25" customHeight="1">
      <c r="B324" s="27">
        <v>42795</v>
      </c>
      <c r="C324" s="28">
        <v>52444</v>
      </c>
      <c r="D324" s="7">
        <v>317</v>
      </c>
      <c r="E324" s="29">
        <v>9649</v>
      </c>
      <c r="F324" s="322"/>
      <c r="G324" s="202"/>
      <c r="H324" s="202"/>
      <c r="I324" s="201">
        <v>546278.83</v>
      </c>
      <c r="J324" s="202"/>
      <c r="K324" s="202"/>
      <c r="L324" s="7">
        <v>322068.6147640479</v>
      </c>
      <c r="M324" s="7">
        <v>145789.38234544615</v>
      </c>
      <c r="N324" s="7">
        <v>38900.830357751474</v>
      </c>
    </row>
    <row r="325" spans="2:14" ht="11.25" customHeight="1">
      <c r="B325" s="27">
        <v>42795</v>
      </c>
      <c r="C325" s="28">
        <v>52475</v>
      </c>
      <c r="D325" s="7">
        <v>318</v>
      </c>
      <c r="E325" s="29">
        <v>9680</v>
      </c>
      <c r="F325" s="322"/>
      <c r="G325" s="202"/>
      <c r="H325" s="202"/>
      <c r="I325" s="201">
        <v>518329.32</v>
      </c>
      <c r="J325" s="202"/>
      <c r="K325" s="202"/>
      <c r="L325" s="7">
        <v>305072.16900638374</v>
      </c>
      <c r="M325" s="7">
        <v>137744.4703247655</v>
      </c>
      <c r="N325" s="7">
        <v>36598.54066054419</v>
      </c>
    </row>
    <row r="326" spans="2:14" ht="11.25" customHeight="1">
      <c r="B326" s="27">
        <v>42795</v>
      </c>
      <c r="C326" s="28">
        <v>52505</v>
      </c>
      <c r="D326" s="7">
        <v>319</v>
      </c>
      <c r="E326" s="29">
        <v>9710</v>
      </c>
      <c r="F326" s="322"/>
      <c r="G326" s="202"/>
      <c r="H326" s="202"/>
      <c r="I326" s="201">
        <v>490838.42</v>
      </c>
      <c r="J326" s="202"/>
      <c r="K326" s="202"/>
      <c r="L326" s="7">
        <v>288417.7095820228</v>
      </c>
      <c r="M326" s="7">
        <v>129904.22446859513</v>
      </c>
      <c r="N326" s="7">
        <v>34373.911395494935</v>
      </c>
    </row>
    <row r="327" spans="2:14" ht="11.25" customHeight="1">
      <c r="B327" s="27">
        <v>42795</v>
      </c>
      <c r="C327" s="28">
        <v>52536</v>
      </c>
      <c r="D327" s="7">
        <v>320</v>
      </c>
      <c r="E327" s="29">
        <v>9741</v>
      </c>
      <c r="F327" s="322"/>
      <c r="G327" s="202"/>
      <c r="H327" s="202"/>
      <c r="I327" s="201">
        <v>463287.07</v>
      </c>
      <c r="J327" s="202"/>
      <c r="K327" s="202"/>
      <c r="L327" s="7">
        <v>271766.75751760387</v>
      </c>
      <c r="M327" s="7">
        <v>122093.2843389699</v>
      </c>
      <c r="N327" s="7">
        <v>32170.22324941739</v>
      </c>
    </row>
    <row r="328" spans="2:14" ht="11.25" customHeight="1">
      <c r="B328" s="27">
        <v>42795</v>
      </c>
      <c r="C328" s="28">
        <v>52566</v>
      </c>
      <c r="D328" s="7">
        <v>321</v>
      </c>
      <c r="E328" s="29">
        <v>9771</v>
      </c>
      <c r="F328" s="322"/>
      <c r="G328" s="202"/>
      <c r="H328" s="202"/>
      <c r="I328" s="201">
        <v>435675.16</v>
      </c>
      <c r="J328" s="202"/>
      <c r="K328" s="202"/>
      <c r="L328" s="7">
        <v>255149.96493773494</v>
      </c>
      <c r="M328" s="7">
        <v>114345.93341568846</v>
      </c>
      <c r="N328" s="7">
        <v>30005.37823834092</v>
      </c>
    </row>
    <row r="329" spans="2:14" ht="11.25" customHeight="1">
      <c r="B329" s="27">
        <v>42795</v>
      </c>
      <c r="C329" s="28">
        <v>52597</v>
      </c>
      <c r="D329" s="7">
        <v>322</v>
      </c>
      <c r="E329" s="29">
        <v>9802</v>
      </c>
      <c r="F329" s="322"/>
      <c r="G329" s="202"/>
      <c r="H329" s="202"/>
      <c r="I329" s="201">
        <v>408002.54</v>
      </c>
      <c r="J329" s="202"/>
      <c r="K329" s="202"/>
      <c r="L329" s="7">
        <v>238538.43161884247</v>
      </c>
      <c r="M329" s="7">
        <v>106629.57135570806</v>
      </c>
      <c r="N329" s="7">
        <v>27862.024170251843</v>
      </c>
    </row>
    <row r="330" spans="2:14" ht="11.25" customHeight="1">
      <c r="B330" s="27">
        <v>42795</v>
      </c>
      <c r="C330" s="28">
        <v>52628</v>
      </c>
      <c r="D330" s="7">
        <v>323</v>
      </c>
      <c r="E330" s="29">
        <v>9833</v>
      </c>
      <c r="F330" s="322"/>
      <c r="G330" s="202"/>
      <c r="H330" s="202"/>
      <c r="I330" s="201">
        <v>380268.99</v>
      </c>
      <c r="J330" s="202"/>
      <c r="K330" s="202"/>
      <c r="L330" s="7">
        <v>221946.95083010264</v>
      </c>
      <c r="M330" s="7">
        <v>98960.65923924372</v>
      </c>
      <c r="N330" s="7">
        <v>25748.63438530165</v>
      </c>
    </row>
    <row r="331" spans="2:14" ht="11.25" customHeight="1">
      <c r="B331" s="27">
        <v>42795</v>
      </c>
      <c r="C331" s="28">
        <v>52657</v>
      </c>
      <c r="D331" s="7">
        <v>324</v>
      </c>
      <c r="E331" s="29">
        <v>9862</v>
      </c>
      <c r="F331" s="322"/>
      <c r="G331" s="202"/>
      <c r="H331" s="202"/>
      <c r="I331" s="201">
        <v>352474.58</v>
      </c>
      <c r="J331" s="202"/>
      <c r="K331" s="202"/>
      <c r="L331" s="7">
        <v>205398.09679699078</v>
      </c>
      <c r="M331" s="7">
        <v>91364.03124792552</v>
      </c>
      <c r="N331" s="7">
        <v>23677.858553105278</v>
      </c>
    </row>
    <row r="332" spans="2:14" ht="11.25" customHeight="1">
      <c r="B332" s="27">
        <v>42795</v>
      </c>
      <c r="C332" s="28">
        <v>52688</v>
      </c>
      <c r="D332" s="7">
        <v>325</v>
      </c>
      <c r="E332" s="29">
        <v>9893</v>
      </c>
      <c r="F332" s="322"/>
      <c r="G332" s="202"/>
      <c r="H332" s="202"/>
      <c r="I332" s="201">
        <v>325056.96</v>
      </c>
      <c r="J332" s="202"/>
      <c r="K332" s="202"/>
      <c r="L332" s="7">
        <v>189099.70960326403</v>
      </c>
      <c r="M332" s="7">
        <v>83900.35401292826</v>
      </c>
      <c r="N332" s="7">
        <v>21651.479645851054</v>
      </c>
    </row>
    <row r="333" spans="2:14" ht="11.25" customHeight="1">
      <c r="B333" s="27">
        <v>42795</v>
      </c>
      <c r="C333" s="28">
        <v>52718</v>
      </c>
      <c r="D333" s="7">
        <v>326</v>
      </c>
      <c r="E333" s="29">
        <v>9923</v>
      </c>
      <c r="F333" s="322"/>
      <c r="G333" s="202"/>
      <c r="H333" s="202"/>
      <c r="I333" s="201">
        <v>297578.97</v>
      </c>
      <c r="J333" s="202"/>
      <c r="K333" s="202"/>
      <c r="L333" s="7">
        <v>172830.42148994684</v>
      </c>
      <c r="M333" s="7">
        <v>76493.21027014549</v>
      </c>
      <c r="N333" s="7">
        <v>19659.060490717293</v>
      </c>
    </row>
    <row r="334" spans="2:14" ht="11.25" customHeight="1">
      <c r="B334" s="27">
        <v>42795</v>
      </c>
      <c r="C334" s="28">
        <v>52749</v>
      </c>
      <c r="D334" s="7">
        <v>327</v>
      </c>
      <c r="E334" s="29">
        <v>9954</v>
      </c>
      <c r="F334" s="322"/>
      <c r="G334" s="202"/>
      <c r="H334" s="202"/>
      <c r="I334" s="201">
        <v>271253.97</v>
      </c>
      <c r="J334" s="202"/>
      <c r="K334" s="202"/>
      <c r="L334" s="7">
        <v>157273.96470876926</v>
      </c>
      <c r="M334" s="7">
        <v>69431.03297561021</v>
      </c>
      <c r="N334" s="7">
        <v>17768.473437771972</v>
      </c>
    </row>
    <row r="335" spans="2:14" ht="11.25" customHeight="1">
      <c r="B335" s="27">
        <v>42795</v>
      </c>
      <c r="C335" s="28">
        <v>52779</v>
      </c>
      <c r="D335" s="7">
        <v>328</v>
      </c>
      <c r="E335" s="29">
        <v>9984</v>
      </c>
      <c r="F335" s="322"/>
      <c r="G335" s="202"/>
      <c r="H335" s="202"/>
      <c r="I335" s="201">
        <v>246047.76</v>
      </c>
      <c r="J335" s="202"/>
      <c r="K335" s="202"/>
      <c r="L335" s="7">
        <v>142425.15733345196</v>
      </c>
      <c r="M335" s="7">
        <v>62721.042289212055</v>
      </c>
      <c r="N335" s="7">
        <v>15985.485872289373</v>
      </c>
    </row>
    <row r="336" spans="2:14" ht="11.25" customHeight="1">
      <c r="B336" s="27">
        <v>42795</v>
      </c>
      <c r="C336" s="28">
        <v>52810</v>
      </c>
      <c r="D336" s="7">
        <v>329</v>
      </c>
      <c r="E336" s="29">
        <v>10015</v>
      </c>
      <c r="F336" s="322"/>
      <c r="G336" s="202"/>
      <c r="H336" s="202"/>
      <c r="I336" s="201">
        <v>221218.9</v>
      </c>
      <c r="J336" s="202"/>
      <c r="K336" s="202"/>
      <c r="L336" s="7">
        <v>127835.74295619369</v>
      </c>
      <c r="M336" s="7">
        <v>56152.998447808</v>
      </c>
      <c r="N336" s="7">
        <v>14250.895169652254</v>
      </c>
    </row>
    <row r="337" spans="2:14" ht="11.25" customHeight="1">
      <c r="B337" s="27">
        <v>42795</v>
      </c>
      <c r="C337" s="28">
        <v>52841</v>
      </c>
      <c r="D337" s="7">
        <v>330</v>
      </c>
      <c r="E337" s="29">
        <v>10046</v>
      </c>
      <c r="F337" s="322"/>
      <c r="G337" s="202"/>
      <c r="H337" s="202"/>
      <c r="I337" s="201">
        <v>197219.22</v>
      </c>
      <c r="J337" s="202"/>
      <c r="K337" s="202"/>
      <c r="L337" s="7">
        <v>113773.75379552915</v>
      </c>
      <c r="M337" s="7">
        <v>49849.043771538134</v>
      </c>
      <c r="N337" s="7">
        <v>12597.4500569664</v>
      </c>
    </row>
    <row r="338" spans="2:14" ht="11.25" customHeight="1">
      <c r="B338" s="27">
        <v>42795</v>
      </c>
      <c r="C338" s="28">
        <v>52871</v>
      </c>
      <c r="D338" s="7">
        <v>331</v>
      </c>
      <c r="E338" s="29">
        <v>10076</v>
      </c>
      <c r="F338" s="322"/>
      <c r="G338" s="202"/>
      <c r="H338" s="202"/>
      <c r="I338" s="201">
        <v>173168.14</v>
      </c>
      <c r="J338" s="202"/>
      <c r="K338" s="202"/>
      <c r="L338" s="7">
        <v>99734.95658821761</v>
      </c>
      <c r="M338" s="7">
        <v>43590.506459975026</v>
      </c>
      <c r="N338" s="7">
        <v>10970.686676696292</v>
      </c>
    </row>
    <row r="339" spans="2:14" ht="11.25" customHeight="1">
      <c r="B339" s="27">
        <v>42795</v>
      </c>
      <c r="C339" s="28">
        <v>52902</v>
      </c>
      <c r="D339" s="7">
        <v>332</v>
      </c>
      <c r="E339" s="29">
        <v>10107</v>
      </c>
      <c r="F339" s="322"/>
      <c r="G339" s="202"/>
      <c r="H339" s="202"/>
      <c r="I339" s="201">
        <v>149065.59</v>
      </c>
      <c r="J339" s="202"/>
      <c r="K339" s="202"/>
      <c r="L339" s="7">
        <v>85707.65113147693</v>
      </c>
      <c r="M339" s="7">
        <v>37364.415941848994</v>
      </c>
      <c r="N339" s="7">
        <v>9363.898864438414</v>
      </c>
    </row>
    <row r="340" spans="2:14" ht="11.25" customHeight="1">
      <c r="B340" s="27">
        <v>42795</v>
      </c>
      <c r="C340" s="28">
        <v>52932</v>
      </c>
      <c r="D340" s="7">
        <v>333</v>
      </c>
      <c r="E340" s="29">
        <v>10137</v>
      </c>
      <c r="F340" s="322"/>
      <c r="G340" s="202"/>
      <c r="H340" s="202"/>
      <c r="I340" s="201">
        <v>127798.24</v>
      </c>
      <c r="J340" s="202"/>
      <c r="K340" s="202"/>
      <c r="L340" s="7">
        <v>73359.03724470828</v>
      </c>
      <c r="M340" s="7">
        <v>31902.300038343794</v>
      </c>
      <c r="N340" s="7">
        <v>7962.2644024157335</v>
      </c>
    </row>
    <row r="341" spans="2:14" ht="11.25" customHeight="1">
      <c r="B341" s="27">
        <v>42795</v>
      </c>
      <c r="C341" s="28">
        <v>52963</v>
      </c>
      <c r="D341" s="7">
        <v>334</v>
      </c>
      <c r="E341" s="29">
        <v>10168</v>
      </c>
      <c r="F341" s="322"/>
      <c r="G341" s="202"/>
      <c r="H341" s="202"/>
      <c r="I341" s="201">
        <v>106484.84</v>
      </c>
      <c r="J341" s="202"/>
      <c r="K341" s="202"/>
      <c r="L341" s="7">
        <v>61020.998793871324</v>
      </c>
      <c r="M341" s="7">
        <v>26469.258599630106</v>
      </c>
      <c r="N341" s="7">
        <v>6578.289715072324</v>
      </c>
    </row>
    <row r="342" spans="2:14" ht="11.25" customHeight="1">
      <c r="B342" s="27">
        <v>42795</v>
      </c>
      <c r="C342" s="28">
        <v>52994</v>
      </c>
      <c r="D342" s="7">
        <v>335</v>
      </c>
      <c r="E342" s="29">
        <v>10199</v>
      </c>
      <c r="F342" s="322"/>
      <c r="G342" s="202"/>
      <c r="H342" s="202"/>
      <c r="I342" s="201">
        <v>85125.29</v>
      </c>
      <c r="J342" s="202"/>
      <c r="K342" s="202"/>
      <c r="L342" s="7">
        <v>48698.20042336274</v>
      </c>
      <c r="M342" s="7">
        <v>21070.23942734105</v>
      </c>
      <c r="N342" s="7">
        <v>5214.315552657145</v>
      </c>
    </row>
    <row r="343" spans="2:14" ht="11.25" customHeight="1">
      <c r="B343" s="27">
        <v>42795</v>
      </c>
      <c r="C343" s="28">
        <v>53022</v>
      </c>
      <c r="D343" s="7">
        <v>336</v>
      </c>
      <c r="E343" s="29">
        <v>10227</v>
      </c>
      <c r="F343" s="322"/>
      <c r="G343" s="202"/>
      <c r="H343" s="202"/>
      <c r="I343" s="201">
        <v>63719.54</v>
      </c>
      <c r="J343" s="202"/>
      <c r="K343" s="202"/>
      <c r="L343" s="7">
        <v>36396.62073593222</v>
      </c>
      <c r="M343" s="7">
        <v>15711.539343436827</v>
      </c>
      <c r="N343" s="7">
        <v>3873.304028156019</v>
      </c>
    </row>
    <row r="344" spans="2:14" ht="11.25" customHeight="1">
      <c r="B344" s="27">
        <v>42795</v>
      </c>
      <c r="C344" s="28">
        <v>53053</v>
      </c>
      <c r="D344" s="7">
        <v>337</v>
      </c>
      <c r="E344" s="29">
        <v>10258</v>
      </c>
      <c r="F344" s="322"/>
      <c r="G344" s="202"/>
      <c r="H344" s="202"/>
      <c r="I344" s="201">
        <v>45861.52</v>
      </c>
      <c r="J344" s="202"/>
      <c r="K344" s="202"/>
      <c r="L344" s="7">
        <v>26151.68370191882</v>
      </c>
      <c r="M344" s="7">
        <v>11260.337870245978</v>
      </c>
      <c r="N344" s="7">
        <v>2764.2090954875757</v>
      </c>
    </row>
    <row r="345" spans="2:14" ht="11.25" customHeight="1">
      <c r="B345" s="27">
        <v>42795</v>
      </c>
      <c r="C345" s="28">
        <v>53083</v>
      </c>
      <c r="D345" s="7">
        <v>338</v>
      </c>
      <c r="E345" s="29">
        <v>10288</v>
      </c>
      <c r="F345" s="322"/>
      <c r="G345" s="202"/>
      <c r="H345" s="202"/>
      <c r="I345" s="201">
        <v>29902.01</v>
      </c>
      <c r="J345" s="202"/>
      <c r="K345" s="202"/>
      <c r="L345" s="7">
        <v>17023.08050958626</v>
      </c>
      <c r="M345" s="7">
        <v>7311.722281129979</v>
      </c>
      <c r="N345" s="7">
        <v>1787.5378258656388</v>
      </c>
    </row>
    <row r="346" spans="2:14" ht="11.25" customHeight="1">
      <c r="B346" s="27">
        <v>42795</v>
      </c>
      <c r="C346" s="28">
        <v>53114</v>
      </c>
      <c r="D346" s="7">
        <v>339</v>
      </c>
      <c r="E346" s="29">
        <v>10319</v>
      </c>
      <c r="F346" s="322"/>
      <c r="G346" s="202"/>
      <c r="H346" s="202"/>
      <c r="I346" s="201">
        <v>18162.49</v>
      </c>
      <c r="J346" s="202"/>
      <c r="K346" s="202"/>
      <c r="L346" s="7">
        <v>10322.28718973928</v>
      </c>
      <c r="M346" s="7">
        <v>4422.334256725021</v>
      </c>
      <c r="N346" s="7">
        <v>1076.5736302216806</v>
      </c>
    </row>
    <row r="347" spans="2:14" ht="11.25" customHeight="1">
      <c r="B347" s="27">
        <v>42795</v>
      </c>
      <c r="C347" s="28">
        <v>53144</v>
      </c>
      <c r="D347" s="7">
        <v>340</v>
      </c>
      <c r="E347" s="29">
        <v>10349</v>
      </c>
      <c r="F347" s="322"/>
      <c r="G347" s="202"/>
      <c r="H347" s="202"/>
      <c r="I347" s="201">
        <v>9107.3</v>
      </c>
      <c r="J347" s="202"/>
      <c r="K347" s="202"/>
      <c r="L347" s="7">
        <v>5167.455589729088</v>
      </c>
      <c r="M347" s="7">
        <v>2208.4224192738716</v>
      </c>
      <c r="N347" s="7">
        <v>535.4148391668953</v>
      </c>
    </row>
    <row r="348" spans="2:14" ht="11.25" customHeight="1">
      <c r="B348" s="27">
        <v>42795</v>
      </c>
      <c r="C348" s="28">
        <v>53175</v>
      </c>
      <c r="D348" s="7">
        <v>341</v>
      </c>
      <c r="E348" s="29">
        <v>10380</v>
      </c>
      <c r="F348" s="322"/>
      <c r="G348" s="202"/>
      <c r="H348" s="202"/>
      <c r="I348" s="201">
        <v>3757.06</v>
      </c>
      <c r="J348" s="202"/>
      <c r="K348" s="202"/>
      <c r="L348" s="7">
        <v>0</v>
      </c>
      <c r="M348" s="7">
        <v>0</v>
      </c>
      <c r="N348" s="7">
        <v>0</v>
      </c>
    </row>
    <row r="349" spans="2:14" ht="11.25" customHeight="1">
      <c r="B349" s="27">
        <v>42795</v>
      </c>
      <c r="C349" s="28">
        <v>53206</v>
      </c>
      <c r="D349" s="7">
        <v>342</v>
      </c>
      <c r="E349" s="29">
        <v>10411</v>
      </c>
      <c r="F349" s="322"/>
      <c r="G349" s="202"/>
      <c r="H349" s="202"/>
      <c r="I349" s="201">
        <v>501.91</v>
      </c>
      <c r="J349" s="202"/>
      <c r="K349" s="202"/>
      <c r="L349" s="7">
        <v>0</v>
      </c>
      <c r="M349" s="7">
        <v>0</v>
      </c>
      <c r="N349" s="7">
        <v>0</v>
      </c>
    </row>
    <row r="350" spans="2:14" ht="11.25" customHeight="1">
      <c r="B350" s="27">
        <v>42795</v>
      </c>
      <c r="C350" s="28">
        <v>53236</v>
      </c>
      <c r="D350" s="7">
        <v>343</v>
      </c>
      <c r="E350" s="29">
        <v>10441</v>
      </c>
      <c r="F350" s="322"/>
      <c r="G350" s="202"/>
      <c r="H350" s="202"/>
      <c r="I350" s="201">
        <v>0</v>
      </c>
      <c r="J350" s="202"/>
      <c r="K350" s="202"/>
      <c r="L350" s="7">
        <v>0</v>
      </c>
      <c r="M350" s="7">
        <v>0</v>
      </c>
      <c r="N350" s="7">
        <v>0</v>
      </c>
    </row>
    <row r="351" spans="2:14" ht="11.25" customHeight="1">
      <c r="B351" s="27">
        <v>42795</v>
      </c>
      <c r="C351" s="28">
        <v>53267</v>
      </c>
      <c r="D351" s="7">
        <v>344</v>
      </c>
      <c r="E351" s="29">
        <v>10472</v>
      </c>
      <c r="F351" s="322"/>
      <c r="G351" s="202"/>
      <c r="H351" s="202"/>
      <c r="I351" s="201">
        <v>0</v>
      </c>
      <c r="J351" s="202"/>
      <c r="K351" s="202"/>
      <c r="L351" s="7">
        <v>0</v>
      </c>
      <c r="M351" s="7">
        <v>0</v>
      </c>
      <c r="N351" s="7">
        <v>0</v>
      </c>
    </row>
    <row r="352" spans="2:14" ht="11.25" customHeight="1">
      <c r="B352" s="27">
        <v>42795</v>
      </c>
      <c r="C352" s="28">
        <v>53297</v>
      </c>
      <c r="D352" s="7">
        <v>345</v>
      </c>
      <c r="E352" s="29">
        <v>10502</v>
      </c>
      <c r="F352" s="322"/>
      <c r="G352" s="202"/>
      <c r="H352" s="202"/>
      <c r="I352" s="201">
        <v>0</v>
      </c>
      <c r="J352" s="202"/>
      <c r="K352" s="202"/>
      <c r="L352" s="7">
        <v>0</v>
      </c>
      <c r="M352" s="7">
        <v>0</v>
      </c>
      <c r="N352" s="7">
        <v>0</v>
      </c>
    </row>
    <row r="353" spans="2:14" ht="11.25" customHeight="1">
      <c r="B353" s="27">
        <v>42795</v>
      </c>
      <c r="C353" s="28">
        <v>53328</v>
      </c>
      <c r="D353" s="7">
        <v>346</v>
      </c>
      <c r="E353" s="29">
        <v>10533</v>
      </c>
      <c r="F353" s="322"/>
      <c r="G353" s="202"/>
      <c r="H353" s="202"/>
      <c r="I353" s="201">
        <v>0</v>
      </c>
      <c r="J353" s="202"/>
      <c r="K353" s="202"/>
      <c r="L353" s="7">
        <v>0</v>
      </c>
      <c r="M353" s="7">
        <v>0</v>
      </c>
      <c r="N353" s="7">
        <v>0</v>
      </c>
    </row>
    <row r="354" spans="2:14" ht="11.25" customHeight="1">
      <c r="B354" s="27">
        <v>42795</v>
      </c>
      <c r="C354" s="28">
        <v>53359</v>
      </c>
      <c r="D354" s="7">
        <v>347</v>
      </c>
      <c r="E354" s="29">
        <v>10564</v>
      </c>
      <c r="F354" s="322"/>
      <c r="G354" s="202"/>
      <c r="H354" s="202"/>
      <c r="I354" s="201">
        <v>0</v>
      </c>
      <c r="J354" s="202"/>
      <c r="K354" s="202"/>
      <c r="L354" s="7">
        <v>0</v>
      </c>
      <c r="M354" s="7">
        <v>0</v>
      </c>
      <c r="N354" s="7">
        <v>0</v>
      </c>
    </row>
    <row r="355" spans="2:14" ht="11.25" customHeight="1">
      <c r="B355" s="27">
        <v>42795</v>
      </c>
      <c r="C355" s="28">
        <v>53387</v>
      </c>
      <c r="D355" s="7">
        <v>348</v>
      </c>
      <c r="E355" s="29">
        <v>10592</v>
      </c>
      <c r="F355" s="322"/>
      <c r="G355" s="202"/>
      <c r="H355" s="202"/>
      <c r="I355" s="201">
        <v>0</v>
      </c>
      <c r="J355" s="202"/>
      <c r="K355" s="202"/>
      <c r="L355" s="7">
        <v>0</v>
      </c>
      <c r="M355" s="7">
        <v>0</v>
      </c>
      <c r="N355" s="7">
        <v>0</v>
      </c>
    </row>
    <row r="356" spans="2:14" ht="11.25" customHeight="1">
      <c r="B356" s="27">
        <v>42795</v>
      </c>
      <c r="C356" s="28">
        <v>53418</v>
      </c>
      <c r="D356" s="7">
        <v>349</v>
      </c>
      <c r="E356" s="29">
        <v>10623</v>
      </c>
      <c r="F356" s="322"/>
      <c r="G356" s="202"/>
      <c r="H356" s="202"/>
      <c r="I356" s="201">
        <v>0</v>
      </c>
      <c r="J356" s="202"/>
      <c r="K356" s="202"/>
      <c r="L356" s="7">
        <v>0</v>
      </c>
      <c r="M356" s="7">
        <v>0</v>
      </c>
      <c r="N356" s="7">
        <v>0</v>
      </c>
    </row>
    <row r="357" spans="2:14" ht="11.25" customHeight="1">
      <c r="B357" s="27">
        <v>42795</v>
      </c>
      <c r="C357" s="28">
        <v>53448</v>
      </c>
      <c r="D357" s="7">
        <v>350</v>
      </c>
      <c r="E357" s="29">
        <v>10653</v>
      </c>
      <c r="F357" s="322"/>
      <c r="G357" s="202"/>
      <c r="H357" s="202"/>
      <c r="I357" s="201">
        <v>0</v>
      </c>
      <c r="J357" s="202"/>
      <c r="K357" s="202"/>
      <c r="L357" s="7">
        <v>0</v>
      </c>
      <c r="M357" s="7">
        <v>0</v>
      </c>
      <c r="N357" s="7">
        <v>0</v>
      </c>
    </row>
    <row r="358" spans="2:14" ht="11.25" customHeight="1">
      <c r="B358" s="27">
        <v>42795</v>
      </c>
      <c r="C358" s="28">
        <v>53479</v>
      </c>
      <c r="D358" s="7">
        <v>351</v>
      </c>
      <c r="E358" s="29">
        <v>10684</v>
      </c>
      <c r="F358" s="322"/>
      <c r="G358" s="202"/>
      <c r="H358" s="202"/>
      <c r="I358" s="201">
        <v>0</v>
      </c>
      <c r="J358" s="202"/>
      <c r="K358" s="202"/>
      <c r="L358" s="7">
        <v>0</v>
      </c>
      <c r="M358" s="7">
        <v>0</v>
      </c>
      <c r="N358" s="7">
        <v>0</v>
      </c>
    </row>
    <row r="359" spans="2:14" ht="11.25" customHeight="1">
      <c r="B359" s="27">
        <v>42795</v>
      </c>
      <c r="C359" s="28">
        <v>53509</v>
      </c>
      <c r="D359" s="7">
        <v>352</v>
      </c>
      <c r="E359" s="29">
        <v>10714</v>
      </c>
      <c r="F359" s="322"/>
      <c r="G359" s="202"/>
      <c r="H359" s="202"/>
      <c r="I359" s="201">
        <v>0</v>
      </c>
      <c r="J359" s="202"/>
      <c r="K359" s="202"/>
      <c r="L359" s="7">
        <v>0</v>
      </c>
      <c r="M359" s="7">
        <v>0</v>
      </c>
      <c r="N359" s="7">
        <v>0</v>
      </c>
    </row>
    <row r="360" spans="2:14" ht="11.25" customHeight="1">
      <c r="B360" s="27">
        <v>42795</v>
      </c>
      <c r="C360" s="28">
        <v>53540</v>
      </c>
      <c r="D360" s="7">
        <v>353</v>
      </c>
      <c r="E360" s="29">
        <v>10745</v>
      </c>
      <c r="F360" s="322"/>
      <c r="G360" s="202"/>
      <c r="H360" s="202"/>
      <c r="I360" s="201">
        <v>0</v>
      </c>
      <c r="J360" s="202"/>
      <c r="K360" s="202"/>
      <c r="L360" s="7">
        <v>0</v>
      </c>
      <c r="M360" s="7">
        <v>0</v>
      </c>
      <c r="N360" s="7">
        <v>0</v>
      </c>
    </row>
    <row r="361" spans="2:14" ht="11.25" customHeight="1">
      <c r="B361" s="27">
        <v>42795</v>
      </c>
      <c r="C361" s="28">
        <v>53571</v>
      </c>
      <c r="D361" s="7">
        <v>354</v>
      </c>
      <c r="E361" s="29">
        <v>10776</v>
      </c>
      <c r="F361" s="322"/>
      <c r="G361" s="202"/>
      <c r="H361" s="202"/>
      <c r="I361" s="201">
        <v>0</v>
      </c>
      <c r="J361" s="202"/>
      <c r="K361" s="202"/>
      <c r="L361" s="7">
        <v>0</v>
      </c>
      <c r="M361" s="7">
        <v>0</v>
      </c>
      <c r="N361" s="7">
        <v>0</v>
      </c>
    </row>
    <row r="362" spans="2:14" ht="11.25" customHeight="1">
      <c r="B362" s="27">
        <v>42795</v>
      </c>
      <c r="C362" s="28">
        <v>53601</v>
      </c>
      <c r="D362" s="7">
        <v>355</v>
      </c>
      <c r="E362" s="29">
        <v>10806</v>
      </c>
      <c r="F362" s="322"/>
      <c r="G362" s="202"/>
      <c r="H362" s="202"/>
      <c r="I362" s="201">
        <v>0</v>
      </c>
      <c r="J362" s="202"/>
      <c r="K362" s="202"/>
      <c r="L362" s="7">
        <v>0</v>
      </c>
      <c r="M362" s="7">
        <v>0</v>
      </c>
      <c r="N362" s="7">
        <v>0</v>
      </c>
    </row>
    <row r="363" spans="2:14" ht="11.25" customHeight="1">
      <c r="B363" s="27">
        <v>42795</v>
      </c>
      <c r="C363" s="28">
        <v>53632</v>
      </c>
      <c r="D363" s="7">
        <v>356</v>
      </c>
      <c r="E363" s="29">
        <v>10837</v>
      </c>
      <c r="F363" s="322"/>
      <c r="G363" s="202"/>
      <c r="H363" s="202"/>
      <c r="I363" s="201">
        <v>0</v>
      </c>
      <c r="J363" s="202"/>
      <c r="K363" s="202"/>
      <c r="L363" s="7">
        <v>0</v>
      </c>
      <c r="M363" s="7">
        <v>0</v>
      </c>
      <c r="N363" s="7">
        <v>0</v>
      </c>
    </row>
    <row r="364" spans="2:14" ht="11.25" customHeight="1">
      <c r="B364" s="27">
        <v>42795</v>
      </c>
      <c r="C364" s="28">
        <v>53662</v>
      </c>
      <c r="D364" s="7">
        <v>357</v>
      </c>
      <c r="E364" s="29">
        <v>10867</v>
      </c>
      <c r="F364" s="322"/>
      <c r="G364" s="202"/>
      <c r="H364" s="202"/>
      <c r="I364" s="201">
        <v>0</v>
      </c>
      <c r="J364" s="202"/>
      <c r="K364" s="202"/>
      <c r="L364" s="7">
        <v>0</v>
      </c>
      <c r="M364" s="7">
        <v>0</v>
      </c>
      <c r="N364" s="7">
        <v>0</v>
      </c>
    </row>
    <row r="365" spans="2:14" ht="11.25" customHeight="1">
      <c r="B365" s="27">
        <v>42795</v>
      </c>
      <c r="C365" s="28">
        <v>53693</v>
      </c>
      <c r="D365" s="7">
        <v>358</v>
      </c>
      <c r="E365" s="29">
        <v>10898</v>
      </c>
      <c r="F365" s="322"/>
      <c r="G365" s="202"/>
      <c r="H365" s="202"/>
      <c r="I365" s="201">
        <v>0</v>
      </c>
      <c r="J365" s="202"/>
      <c r="K365" s="202"/>
      <c r="L365" s="7">
        <v>0</v>
      </c>
      <c r="M365" s="7">
        <v>0</v>
      </c>
      <c r="N365" s="7">
        <v>0</v>
      </c>
    </row>
    <row r="366" spans="2:14" ht="11.25" customHeight="1">
      <c r="B366" s="27">
        <v>42795</v>
      </c>
      <c r="C366" s="28">
        <v>53724</v>
      </c>
      <c r="D366" s="7">
        <v>359</v>
      </c>
      <c r="E366" s="29">
        <v>10929</v>
      </c>
      <c r="F366" s="322"/>
      <c r="G366" s="202"/>
      <c r="H366" s="202"/>
      <c r="I366" s="201">
        <v>0</v>
      </c>
      <c r="J366" s="202"/>
      <c r="K366" s="202"/>
      <c r="L366" s="7">
        <v>0</v>
      </c>
      <c r="M366" s="7">
        <v>0</v>
      </c>
      <c r="N366" s="7">
        <v>0</v>
      </c>
    </row>
    <row r="367" spans="2:14" ht="11.25" customHeight="1">
      <c r="B367" s="27">
        <v>42795</v>
      </c>
      <c r="C367" s="28">
        <v>53752</v>
      </c>
      <c r="D367" s="7">
        <v>360</v>
      </c>
      <c r="E367" s="29">
        <v>10957</v>
      </c>
      <c r="F367" s="322"/>
      <c r="G367" s="202"/>
      <c r="H367" s="202"/>
      <c r="I367" s="201">
        <v>0</v>
      </c>
      <c r="J367" s="202"/>
      <c r="K367" s="202"/>
      <c r="L367" s="7">
        <v>0</v>
      </c>
      <c r="M367" s="7">
        <v>0</v>
      </c>
      <c r="N367" s="7">
        <v>0</v>
      </c>
    </row>
    <row r="368" spans="2:14" ht="11.25" customHeight="1">
      <c r="B368" s="27">
        <v>42795</v>
      </c>
      <c r="C368" s="28">
        <v>53783</v>
      </c>
      <c r="D368" s="7">
        <v>361</v>
      </c>
      <c r="E368" s="29">
        <v>10988</v>
      </c>
      <c r="F368" s="322"/>
      <c r="G368" s="202"/>
      <c r="H368" s="202"/>
      <c r="I368" s="201">
        <v>0</v>
      </c>
      <c r="J368" s="202"/>
      <c r="K368" s="202"/>
      <c r="L368" s="7">
        <v>0</v>
      </c>
      <c r="M368" s="7">
        <v>0</v>
      </c>
      <c r="N368" s="7">
        <v>0</v>
      </c>
    </row>
    <row r="369" spans="2:14" ht="11.25" customHeight="1">
      <c r="B369" s="27">
        <v>42795</v>
      </c>
      <c r="C369" s="28">
        <v>53813</v>
      </c>
      <c r="D369" s="7">
        <v>362</v>
      </c>
      <c r="E369" s="29">
        <v>11018</v>
      </c>
      <c r="F369" s="322"/>
      <c r="G369" s="202"/>
      <c r="H369" s="202"/>
      <c r="I369" s="201">
        <v>0</v>
      </c>
      <c r="J369" s="202"/>
      <c r="K369" s="202"/>
      <c r="L369" s="7">
        <v>0</v>
      </c>
      <c r="M369" s="7">
        <v>0</v>
      </c>
      <c r="N369" s="7">
        <v>0</v>
      </c>
    </row>
    <row r="370" spans="2:14" ht="11.25" customHeight="1">
      <c r="B370" s="27">
        <v>42795</v>
      </c>
      <c r="C370" s="28">
        <v>53844</v>
      </c>
      <c r="D370" s="7">
        <v>363</v>
      </c>
      <c r="E370" s="29">
        <v>11049</v>
      </c>
      <c r="F370" s="322"/>
      <c r="G370" s="202"/>
      <c r="H370" s="202"/>
      <c r="I370" s="201">
        <v>0</v>
      </c>
      <c r="J370" s="202"/>
      <c r="K370" s="202"/>
      <c r="L370" s="7">
        <v>0</v>
      </c>
      <c r="M370" s="7">
        <v>0</v>
      </c>
      <c r="N370" s="7">
        <v>0</v>
      </c>
    </row>
    <row r="371" spans="2:14" ht="11.25" customHeight="1">
      <c r="B371" s="27">
        <v>42795</v>
      </c>
      <c r="C371" s="28">
        <v>53874</v>
      </c>
      <c r="D371" s="7">
        <v>364</v>
      </c>
      <c r="E371" s="29">
        <v>11079</v>
      </c>
      <c r="F371" s="322"/>
      <c r="G371" s="202"/>
      <c r="H371" s="202"/>
      <c r="I371" s="201">
        <v>0</v>
      </c>
      <c r="J371" s="202"/>
      <c r="K371" s="202"/>
      <c r="L371" s="7">
        <v>0</v>
      </c>
      <c r="M371" s="7">
        <v>0</v>
      </c>
      <c r="N371" s="7">
        <v>0</v>
      </c>
    </row>
    <row r="372" spans="2:14" ht="11.25" customHeight="1">
      <c r="B372" s="27">
        <v>42795</v>
      </c>
      <c r="C372" s="28">
        <v>53905</v>
      </c>
      <c r="D372" s="7">
        <v>365</v>
      </c>
      <c r="E372" s="29">
        <v>11110</v>
      </c>
      <c r="F372" s="322"/>
      <c r="G372" s="202"/>
      <c r="H372" s="202"/>
      <c r="I372" s="201">
        <v>0</v>
      </c>
      <c r="J372" s="202"/>
      <c r="K372" s="202"/>
      <c r="L372" s="7">
        <v>0</v>
      </c>
      <c r="M372" s="7">
        <v>0</v>
      </c>
      <c r="N372" s="7">
        <v>0</v>
      </c>
    </row>
    <row r="373" spans="2:14" ht="11.25" customHeight="1">
      <c r="B373" s="27">
        <v>42795</v>
      </c>
      <c r="C373" s="28">
        <v>53936</v>
      </c>
      <c r="D373" s="7">
        <v>366</v>
      </c>
      <c r="E373" s="29">
        <v>11141</v>
      </c>
      <c r="F373" s="322"/>
      <c r="G373" s="202"/>
      <c r="H373" s="202"/>
      <c r="I373" s="201">
        <v>0</v>
      </c>
      <c r="J373" s="202"/>
      <c r="K373" s="202"/>
      <c r="L373" s="7">
        <v>0</v>
      </c>
      <c r="M373" s="7">
        <v>0</v>
      </c>
      <c r="N373" s="7">
        <v>0</v>
      </c>
    </row>
    <row r="374" spans="2:14" ht="11.25" customHeight="1">
      <c r="B374" s="27">
        <v>42795</v>
      </c>
      <c r="C374" s="28">
        <v>53966</v>
      </c>
      <c r="D374" s="7">
        <v>367</v>
      </c>
      <c r="E374" s="29">
        <v>11171</v>
      </c>
      <c r="F374" s="322"/>
      <c r="G374" s="202"/>
      <c r="H374" s="202"/>
      <c r="I374" s="201">
        <v>0</v>
      </c>
      <c r="J374" s="202"/>
      <c r="K374" s="202"/>
      <c r="L374" s="7">
        <v>0</v>
      </c>
      <c r="M374" s="7">
        <v>0</v>
      </c>
      <c r="N374" s="7">
        <v>0</v>
      </c>
    </row>
    <row r="375" spans="2:14" ht="11.25" customHeight="1">
      <c r="B375" s="27">
        <v>42795</v>
      </c>
      <c r="C375" s="28">
        <v>53997</v>
      </c>
      <c r="D375" s="7">
        <v>368</v>
      </c>
      <c r="E375" s="29">
        <v>11202</v>
      </c>
      <c r="F375" s="322"/>
      <c r="G375" s="202"/>
      <c r="H375" s="202"/>
      <c r="I375" s="201">
        <v>0</v>
      </c>
      <c r="J375" s="202"/>
      <c r="K375" s="202"/>
      <c r="L375" s="7">
        <v>0</v>
      </c>
      <c r="M375" s="7">
        <v>0</v>
      </c>
      <c r="N375" s="7">
        <v>0</v>
      </c>
    </row>
    <row r="376" spans="2:14" ht="11.25" customHeight="1">
      <c r="B376" s="27">
        <v>42795</v>
      </c>
      <c r="C376" s="28">
        <v>54027</v>
      </c>
      <c r="D376" s="7">
        <v>369</v>
      </c>
      <c r="E376" s="29">
        <v>11232</v>
      </c>
      <c r="F376" s="322"/>
      <c r="G376" s="202"/>
      <c r="H376" s="202"/>
      <c r="I376" s="201">
        <v>0</v>
      </c>
      <c r="J376" s="202"/>
      <c r="K376" s="202"/>
      <c r="L376" s="7">
        <v>0</v>
      </c>
      <c r="M376" s="7">
        <v>0</v>
      </c>
      <c r="N376" s="7">
        <v>0</v>
      </c>
    </row>
    <row r="377" spans="2:14" ht="11.25" customHeight="1">
      <c r="B377" s="27">
        <v>42795</v>
      </c>
      <c r="C377" s="28">
        <v>54058</v>
      </c>
      <c r="D377" s="7">
        <v>370</v>
      </c>
      <c r="E377" s="29">
        <v>11263</v>
      </c>
      <c r="F377" s="322"/>
      <c r="G377" s="202"/>
      <c r="H377" s="202"/>
      <c r="I377" s="201">
        <v>0</v>
      </c>
      <c r="J377" s="202"/>
      <c r="K377" s="202"/>
      <c r="L377" s="7">
        <v>0</v>
      </c>
      <c r="M377" s="7">
        <v>0</v>
      </c>
      <c r="N377" s="7">
        <v>0</v>
      </c>
    </row>
    <row r="378" spans="2:14" ht="11.25" customHeight="1">
      <c r="B378" s="27">
        <v>42795</v>
      </c>
      <c r="C378" s="28">
        <v>54089</v>
      </c>
      <c r="D378" s="7">
        <v>371</v>
      </c>
      <c r="E378" s="29">
        <v>11294</v>
      </c>
      <c r="F378" s="322"/>
      <c r="G378" s="202"/>
      <c r="H378" s="202"/>
      <c r="I378" s="201">
        <v>0</v>
      </c>
      <c r="J378" s="202"/>
      <c r="K378" s="202"/>
      <c r="L378" s="7">
        <v>0</v>
      </c>
      <c r="M378" s="7">
        <v>0</v>
      </c>
      <c r="N378" s="7">
        <v>0</v>
      </c>
    </row>
    <row r="379" spans="2:14" ht="11.25" customHeight="1">
      <c r="B379" s="27">
        <v>42795</v>
      </c>
      <c r="C379" s="28">
        <v>54118</v>
      </c>
      <c r="D379" s="7">
        <v>372</v>
      </c>
      <c r="E379" s="29">
        <v>11323</v>
      </c>
      <c r="F379" s="322"/>
      <c r="G379" s="202"/>
      <c r="H379" s="202"/>
      <c r="I379" s="201">
        <v>0</v>
      </c>
      <c r="J379" s="202"/>
      <c r="K379" s="202"/>
      <c r="L379" s="7">
        <v>0</v>
      </c>
      <c r="M379" s="7">
        <v>0</v>
      </c>
      <c r="N379" s="7">
        <v>0</v>
      </c>
    </row>
    <row r="380" spans="2:14" ht="11.25" customHeight="1">
      <c r="B380" s="27">
        <v>42795</v>
      </c>
      <c r="C380" s="28">
        <v>54149</v>
      </c>
      <c r="D380" s="7">
        <v>373</v>
      </c>
      <c r="E380" s="29">
        <v>11354</v>
      </c>
      <c r="F380" s="322"/>
      <c r="G380" s="202"/>
      <c r="H380" s="202"/>
      <c r="I380" s="201">
        <v>0</v>
      </c>
      <c r="J380" s="202"/>
      <c r="K380" s="202"/>
      <c r="L380" s="7">
        <v>0</v>
      </c>
      <c r="M380" s="7">
        <v>0</v>
      </c>
      <c r="N380" s="7">
        <v>0</v>
      </c>
    </row>
    <row r="381" spans="2:14" ht="11.25" customHeight="1">
      <c r="B381" s="27">
        <v>42795</v>
      </c>
      <c r="C381" s="28">
        <v>54179</v>
      </c>
      <c r="D381" s="7">
        <v>374</v>
      </c>
      <c r="E381" s="29">
        <v>11384</v>
      </c>
      <c r="F381" s="322"/>
      <c r="G381" s="202"/>
      <c r="H381" s="202"/>
      <c r="I381" s="201">
        <v>0</v>
      </c>
      <c r="J381" s="202"/>
      <c r="K381" s="202"/>
      <c r="L381" s="7">
        <v>0</v>
      </c>
      <c r="M381" s="7">
        <v>0</v>
      </c>
      <c r="N381" s="7">
        <v>0</v>
      </c>
    </row>
    <row r="382" spans="2:14" ht="11.25" customHeight="1">
      <c r="B382" s="27">
        <v>42795</v>
      </c>
      <c r="C382" s="28">
        <v>54210</v>
      </c>
      <c r="D382" s="7">
        <v>375</v>
      </c>
      <c r="E382" s="29">
        <v>11415</v>
      </c>
      <c r="F382" s="322"/>
      <c r="G382" s="202"/>
      <c r="H382" s="202"/>
      <c r="I382" s="201">
        <v>0</v>
      </c>
      <c r="J382" s="202"/>
      <c r="K382" s="202"/>
      <c r="L382" s="7">
        <v>0</v>
      </c>
      <c r="M382" s="7">
        <v>0</v>
      </c>
      <c r="N382" s="7">
        <v>0</v>
      </c>
    </row>
    <row r="383" spans="2:14" ht="11.25" customHeight="1">
      <c r="B383" s="27">
        <v>42795</v>
      </c>
      <c r="C383" s="28">
        <v>54240</v>
      </c>
      <c r="D383" s="7">
        <v>376</v>
      </c>
      <c r="E383" s="29">
        <v>11445</v>
      </c>
      <c r="F383" s="322"/>
      <c r="G383" s="202"/>
      <c r="H383" s="202"/>
      <c r="I383" s="201">
        <v>0</v>
      </c>
      <c r="J383" s="202"/>
      <c r="K383" s="202"/>
      <c r="L383" s="7">
        <v>0</v>
      </c>
      <c r="M383" s="7">
        <v>0</v>
      </c>
      <c r="N383" s="7">
        <v>0</v>
      </c>
    </row>
    <row r="384" spans="2:14" ht="11.25" customHeight="1">
      <c r="B384" s="27">
        <v>42795</v>
      </c>
      <c r="C384" s="28">
        <v>54271</v>
      </c>
      <c r="D384" s="7">
        <v>377</v>
      </c>
      <c r="E384" s="29">
        <v>11476</v>
      </c>
      <c r="F384" s="322"/>
      <c r="G384" s="202"/>
      <c r="H384" s="202"/>
      <c r="I384" s="201">
        <v>0</v>
      </c>
      <c r="J384" s="202"/>
      <c r="K384" s="202"/>
      <c r="L384" s="7">
        <v>0</v>
      </c>
      <c r="M384" s="7">
        <v>0</v>
      </c>
      <c r="N384" s="7">
        <v>0</v>
      </c>
    </row>
    <row r="385" spans="2:14" ht="11.25" customHeight="1">
      <c r="B385" s="27">
        <v>42795</v>
      </c>
      <c r="C385" s="28">
        <v>54302</v>
      </c>
      <c r="D385" s="7">
        <v>378</v>
      </c>
      <c r="E385" s="29">
        <v>11507</v>
      </c>
      <c r="F385" s="322"/>
      <c r="G385" s="202"/>
      <c r="H385" s="202"/>
      <c r="I385" s="201">
        <v>0</v>
      </c>
      <c r="J385" s="202"/>
      <c r="K385" s="202"/>
      <c r="L385" s="7">
        <v>0</v>
      </c>
      <c r="M385" s="7">
        <v>0</v>
      </c>
      <c r="N385" s="7">
        <v>0</v>
      </c>
    </row>
    <row r="386" spans="2:14" ht="11.25" customHeight="1">
      <c r="B386" s="27">
        <v>42795</v>
      </c>
      <c r="C386" s="28">
        <v>54332</v>
      </c>
      <c r="D386" s="7">
        <v>379</v>
      </c>
      <c r="E386" s="29">
        <v>11537</v>
      </c>
      <c r="F386" s="322"/>
      <c r="G386" s="202"/>
      <c r="H386" s="202"/>
      <c r="I386" s="201">
        <v>0</v>
      </c>
      <c r="J386" s="202"/>
      <c r="K386" s="202"/>
      <c r="L386" s="7">
        <v>0</v>
      </c>
      <c r="M386" s="7">
        <v>0</v>
      </c>
      <c r="N386" s="7">
        <v>0</v>
      </c>
    </row>
    <row r="387" spans="2:14" ht="11.25" customHeight="1">
      <c r="B387" s="27">
        <v>42795</v>
      </c>
      <c r="C387" s="28">
        <v>54363</v>
      </c>
      <c r="D387" s="7">
        <v>380</v>
      </c>
      <c r="E387" s="29">
        <v>11568</v>
      </c>
      <c r="F387" s="322"/>
      <c r="G387" s="202"/>
      <c r="H387" s="202"/>
      <c r="I387" s="201">
        <v>0</v>
      </c>
      <c r="J387" s="202"/>
      <c r="K387" s="202"/>
      <c r="L387" s="7">
        <v>0</v>
      </c>
      <c r="M387" s="7">
        <v>0</v>
      </c>
      <c r="N387" s="7">
        <v>0</v>
      </c>
    </row>
    <row r="388" spans="2:14" ht="11.25" customHeight="1">
      <c r="B388" s="27">
        <v>42795</v>
      </c>
      <c r="C388" s="28">
        <v>54393</v>
      </c>
      <c r="D388" s="7">
        <v>381</v>
      </c>
      <c r="E388" s="29">
        <v>11598</v>
      </c>
      <c r="F388" s="322"/>
      <c r="G388" s="202"/>
      <c r="H388" s="202"/>
      <c r="I388" s="201">
        <v>0</v>
      </c>
      <c r="J388" s="202"/>
      <c r="K388" s="202"/>
      <c r="L388" s="7">
        <v>0</v>
      </c>
      <c r="M388" s="7">
        <v>0</v>
      </c>
      <c r="N388" s="7">
        <v>0</v>
      </c>
    </row>
    <row r="389" spans="2:14" ht="11.25" customHeight="1">
      <c r="B389" s="27">
        <v>42795</v>
      </c>
      <c r="C389" s="28">
        <v>54424</v>
      </c>
      <c r="D389" s="7">
        <v>382</v>
      </c>
      <c r="E389" s="29">
        <v>11629</v>
      </c>
      <c r="F389" s="322"/>
      <c r="G389" s="202"/>
      <c r="H389" s="202"/>
      <c r="I389" s="201">
        <v>0</v>
      </c>
      <c r="J389" s="202"/>
      <c r="K389" s="202"/>
      <c r="L389" s="7">
        <v>0</v>
      </c>
      <c r="M389" s="7">
        <v>0</v>
      </c>
      <c r="N389" s="7">
        <v>0</v>
      </c>
    </row>
    <row r="390" spans="2:14" ht="11.25" customHeight="1">
      <c r="B390" s="27">
        <v>42795</v>
      </c>
      <c r="C390" s="28">
        <v>54455</v>
      </c>
      <c r="D390" s="7">
        <v>383</v>
      </c>
      <c r="E390" s="29">
        <v>11660</v>
      </c>
      <c r="F390" s="322"/>
      <c r="G390" s="202"/>
      <c r="H390" s="202"/>
      <c r="I390" s="201">
        <v>0</v>
      </c>
      <c r="J390" s="202"/>
      <c r="K390" s="202"/>
      <c r="L390" s="7">
        <v>0</v>
      </c>
      <c r="M390" s="7">
        <v>0</v>
      </c>
      <c r="N390" s="7">
        <v>0</v>
      </c>
    </row>
    <row r="391" spans="2:14" ht="11.25" customHeight="1">
      <c r="B391" s="27">
        <v>42795</v>
      </c>
      <c r="C391" s="28">
        <v>54483</v>
      </c>
      <c r="D391" s="7">
        <v>384</v>
      </c>
      <c r="E391" s="29">
        <v>11688</v>
      </c>
      <c r="F391" s="322"/>
      <c r="G391" s="202"/>
      <c r="H391" s="202"/>
      <c r="I391" s="201">
        <v>0</v>
      </c>
      <c r="J391" s="202"/>
      <c r="K391" s="202"/>
      <c r="L391" s="7">
        <v>0</v>
      </c>
      <c r="M391" s="7">
        <v>0</v>
      </c>
      <c r="N391" s="7">
        <v>0</v>
      </c>
    </row>
    <row r="392" spans="2:14" ht="11.25" customHeight="1">
      <c r="B392" s="27">
        <v>42795</v>
      </c>
      <c r="C392" s="28">
        <v>54514</v>
      </c>
      <c r="D392" s="7">
        <v>385</v>
      </c>
      <c r="E392" s="29">
        <v>11719</v>
      </c>
      <c r="F392" s="322"/>
      <c r="G392" s="202"/>
      <c r="H392" s="202"/>
      <c r="I392" s="201">
        <v>0</v>
      </c>
      <c r="J392" s="202"/>
      <c r="K392" s="202"/>
      <c r="L392" s="7">
        <v>0</v>
      </c>
      <c r="M392" s="7">
        <v>0</v>
      </c>
      <c r="N392" s="7">
        <v>0</v>
      </c>
    </row>
    <row r="393" spans="2:14" ht="11.25" customHeight="1">
      <c r="B393" s="27">
        <v>42795</v>
      </c>
      <c r="C393" s="28">
        <v>54544</v>
      </c>
      <c r="D393" s="7">
        <v>386</v>
      </c>
      <c r="E393" s="29">
        <v>11749</v>
      </c>
      <c r="F393" s="322"/>
      <c r="G393" s="202"/>
      <c r="H393" s="202"/>
      <c r="I393" s="201">
        <v>0</v>
      </c>
      <c r="J393" s="202"/>
      <c r="K393" s="202"/>
      <c r="L393" s="7">
        <v>0</v>
      </c>
      <c r="M393" s="7">
        <v>0</v>
      </c>
      <c r="N393" s="7">
        <v>0</v>
      </c>
    </row>
    <row r="394" spans="2:14" ht="11.25" customHeight="1">
      <c r="B394" s="27">
        <v>42795</v>
      </c>
      <c r="C394" s="28">
        <v>54575</v>
      </c>
      <c r="D394" s="7">
        <v>387</v>
      </c>
      <c r="E394" s="29">
        <v>11780</v>
      </c>
      <c r="F394" s="322"/>
      <c r="G394" s="202"/>
      <c r="H394" s="202"/>
      <c r="I394" s="201">
        <v>0</v>
      </c>
      <c r="J394" s="202"/>
      <c r="K394" s="202"/>
      <c r="L394" s="7">
        <v>0</v>
      </c>
      <c r="M394" s="7">
        <v>0</v>
      </c>
      <c r="N394" s="7">
        <v>0</v>
      </c>
    </row>
    <row r="395" spans="2:14" ht="11.25" customHeight="1">
      <c r="B395" s="27">
        <v>42795</v>
      </c>
      <c r="C395" s="28">
        <v>54605</v>
      </c>
      <c r="D395" s="7">
        <v>388</v>
      </c>
      <c r="E395" s="29">
        <v>11810</v>
      </c>
      <c r="F395" s="322"/>
      <c r="G395" s="202"/>
      <c r="H395" s="202"/>
      <c r="I395" s="201">
        <v>0</v>
      </c>
      <c r="J395" s="202"/>
      <c r="K395" s="202"/>
      <c r="L395" s="7">
        <v>0</v>
      </c>
      <c r="M395" s="7">
        <v>0</v>
      </c>
      <c r="N395" s="7">
        <v>0</v>
      </c>
    </row>
    <row r="396" spans="2:14" ht="11.25" customHeight="1">
      <c r="B396" s="27">
        <v>42795</v>
      </c>
      <c r="C396" s="28">
        <v>54636</v>
      </c>
      <c r="D396" s="7">
        <v>389</v>
      </c>
      <c r="E396" s="29">
        <v>11841</v>
      </c>
      <c r="F396" s="322"/>
      <c r="G396" s="202"/>
      <c r="H396" s="202"/>
      <c r="I396" s="201">
        <v>0</v>
      </c>
      <c r="J396" s="202"/>
      <c r="K396" s="202"/>
      <c r="L396" s="7">
        <v>0</v>
      </c>
      <c r="M396" s="7">
        <v>0</v>
      </c>
      <c r="N396" s="7">
        <v>0</v>
      </c>
    </row>
    <row r="397" spans="2:14" ht="11.25" customHeight="1">
      <c r="B397" s="27">
        <v>42795</v>
      </c>
      <c r="C397" s="28">
        <v>54667</v>
      </c>
      <c r="D397" s="7">
        <v>390</v>
      </c>
      <c r="E397" s="29">
        <v>11872</v>
      </c>
      <c r="F397" s="322"/>
      <c r="G397" s="202"/>
      <c r="H397" s="202"/>
      <c r="I397" s="201">
        <v>0</v>
      </c>
      <c r="J397" s="202"/>
      <c r="K397" s="202"/>
      <c r="L397" s="7">
        <v>0</v>
      </c>
      <c r="M397" s="7">
        <v>0</v>
      </c>
      <c r="N397" s="7">
        <v>0</v>
      </c>
    </row>
    <row r="398" spans="2:14" ht="11.25" customHeight="1">
      <c r="B398" s="27">
        <v>42795</v>
      </c>
      <c r="C398" s="28">
        <v>54697</v>
      </c>
      <c r="D398" s="7">
        <v>391</v>
      </c>
      <c r="E398" s="29">
        <v>11902</v>
      </c>
      <c r="F398" s="322"/>
      <c r="G398" s="202"/>
      <c r="H398" s="202"/>
      <c r="I398" s="201">
        <v>0</v>
      </c>
      <c r="J398" s="202"/>
      <c r="K398" s="202"/>
      <c r="L398" s="7">
        <v>0</v>
      </c>
      <c r="M398" s="7">
        <v>0</v>
      </c>
      <c r="N398" s="7">
        <v>0</v>
      </c>
    </row>
    <row r="399" spans="2:14" ht="11.25" customHeight="1">
      <c r="B399" s="27">
        <v>42795</v>
      </c>
      <c r="C399" s="28">
        <v>54728</v>
      </c>
      <c r="D399" s="7">
        <v>392</v>
      </c>
      <c r="E399" s="29">
        <v>11933</v>
      </c>
      <c r="F399" s="322"/>
      <c r="G399" s="202"/>
      <c r="H399" s="202"/>
      <c r="I399" s="201">
        <v>0</v>
      </c>
      <c r="J399" s="202"/>
      <c r="K399" s="202"/>
      <c r="L399" s="7">
        <v>0</v>
      </c>
      <c r="M399" s="7">
        <v>0</v>
      </c>
      <c r="N399" s="7">
        <v>0</v>
      </c>
    </row>
    <row r="400" spans="2:14" ht="11.25" customHeight="1">
      <c r="B400" s="27">
        <v>42795</v>
      </c>
      <c r="C400" s="28">
        <v>54758</v>
      </c>
      <c r="D400" s="7">
        <v>393</v>
      </c>
      <c r="E400" s="29">
        <v>11963</v>
      </c>
      <c r="F400" s="322"/>
      <c r="G400" s="202"/>
      <c r="H400" s="202"/>
      <c r="I400" s="201">
        <v>0</v>
      </c>
      <c r="J400" s="202"/>
      <c r="K400" s="202"/>
      <c r="L400" s="7">
        <v>0</v>
      </c>
      <c r="M400" s="7">
        <v>0</v>
      </c>
      <c r="N400" s="7">
        <v>0</v>
      </c>
    </row>
    <row r="401" spans="2:14" ht="11.25" customHeight="1">
      <c r="B401" s="27">
        <v>42795</v>
      </c>
      <c r="C401" s="28">
        <v>54789</v>
      </c>
      <c r="D401" s="7">
        <v>394</v>
      </c>
      <c r="E401" s="29">
        <v>11994</v>
      </c>
      <c r="F401" s="322"/>
      <c r="G401" s="202"/>
      <c r="H401" s="202"/>
      <c r="I401" s="201">
        <v>0</v>
      </c>
      <c r="J401" s="202"/>
      <c r="K401" s="202"/>
      <c r="L401" s="7">
        <v>0</v>
      </c>
      <c r="M401" s="7">
        <v>0</v>
      </c>
      <c r="N401" s="7">
        <v>0</v>
      </c>
    </row>
    <row r="402" spans="2:14" ht="11.25" customHeight="1">
      <c r="B402" s="27">
        <v>42795</v>
      </c>
      <c r="C402" s="28">
        <v>54820</v>
      </c>
      <c r="D402" s="7">
        <v>395</v>
      </c>
      <c r="E402" s="29">
        <v>12025</v>
      </c>
      <c r="F402" s="322"/>
      <c r="G402" s="202"/>
      <c r="H402" s="202"/>
      <c r="I402" s="201">
        <v>0</v>
      </c>
      <c r="J402" s="202"/>
      <c r="K402" s="202"/>
      <c r="L402" s="7">
        <v>0</v>
      </c>
      <c r="M402" s="7">
        <v>0</v>
      </c>
      <c r="N402" s="7">
        <v>0</v>
      </c>
    </row>
    <row r="403" spans="2:14" ht="11.25" customHeight="1">
      <c r="B403" s="27">
        <v>42795</v>
      </c>
      <c r="C403" s="28">
        <v>54848</v>
      </c>
      <c r="D403" s="7">
        <v>396</v>
      </c>
      <c r="E403" s="29">
        <v>12053</v>
      </c>
      <c r="F403" s="322"/>
      <c r="G403" s="202"/>
      <c r="H403" s="202"/>
      <c r="I403" s="201">
        <v>0</v>
      </c>
      <c r="J403" s="202"/>
      <c r="K403" s="202"/>
      <c r="L403" s="7">
        <v>0</v>
      </c>
      <c r="M403" s="7">
        <v>0</v>
      </c>
      <c r="N403" s="7">
        <v>0</v>
      </c>
    </row>
    <row r="404" spans="2:14" ht="11.25" customHeight="1">
      <c r="B404" s="27">
        <v>42795</v>
      </c>
      <c r="C404" s="28">
        <v>54879</v>
      </c>
      <c r="D404" s="7">
        <v>397</v>
      </c>
      <c r="E404" s="29">
        <v>12084</v>
      </c>
      <c r="F404" s="322"/>
      <c r="G404" s="202"/>
      <c r="H404" s="202"/>
      <c r="I404" s="201">
        <v>0</v>
      </c>
      <c r="J404" s="202"/>
      <c r="K404" s="202"/>
      <c r="L404" s="7">
        <v>0</v>
      </c>
      <c r="M404" s="7">
        <v>0</v>
      </c>
      <c r="N404" s="7">
        <v>0</v>
      </c>
    </row>
    <row r="405" spans="2:14" ht="11.25" customHeight="1">
      <c r="B405" s="27">
        <v>42795</v>
      </c>
      <c r="C405" s="28">
        <v>54909</v>
      </c>
      <c r="D405" s="7">
        <v>398</v>
      </c>
      <c r="E405" s="29">
        <v>12114</v>
      </c>
      <c r="F405" s="322"/>
      <c r="G405" s="202"/>
      <c r="H405" s="202"/>
      <c r="I405" s="201">
        <v>0</v>
      </c>
      <c r="J405" s="202"/>
      <c r="K405" s="202"/>
      <c r="L405" s="7">
        <v>0</v>
      </c>
      <c r="M405" s="7">
        <v>0</v>
      </c>
      <c r="N405" s="7">
        <v>0</v>
      </c>
    </row>
    <row r="406" spans="2:14" ht="11.25" customHeight="1">
      <c r="B406" s="27">
        <v>42795</v>
      </c>
      <c r="C406" s="28">
        <v>54940</v>
      </c>
      <c r="D406" s="7">
        <v>399</v>
      </c>
      <c r="E406" s="29">
        <v>12145</v>
      </c>
      <c r="F406" s="322"/>
      <c r="G406" s="202"/>
      <c r="H406" s="202"/>
      <c r="I406" s="201">
        <v>0</v>
      </c>
      <c r="J406" s="202"/>
      <c r="K406" s="202"/>
      <c r="L406" s="7">
        <v>0</v>
      </c>
      <c r="M406" s="7">
        <v>0</v>
      </c>
      <c r="N406" s="7">
        <v>0</v>
      </c>
    </row>
    <row r="407" spans="2:14" ht="11.25" customHeight="1">
      <c r="B407" s="27">
        <v>42795</v>
      </c>
      <c r="C407" s="28">
        <v>54970</v>
      </c>
      <c r="D407" s="7">
        <v>400</v>
      </c>
      <c r="E407" s="29">
        <v>12175</v>
      </c>
      <c r="F407" s="322"/>
      <c r="G407" s="202"/>
      <c r="H407" s="202"/>
      <c r="I407" s="201">
        <v>0</v>
      </c>
      <c r="J407" s="202"/>
      <c r="K407" s="202"/>
      <c r="L407" s="7">
        <v>0</v>
      </c>
      <c r="M407" s="7">
        <v>0</v>
      </c>
      <c r="N407" s="7">
        <v>0</v>
      </c>
    </row>
    <row r="408" spans="2:14" ht="11.25" customHeight="1">
      <c r="B408" s="27">
        <v>42795</v>
      </c>
      <c r="C408" s="28">
        <v>55001</v>
      </c>
      <c r="D408" s="7">
        <v>401</v>
      </c>
      <c r="E408" s="29">
        <v>12206</v>
      </c>
      <c r="F408" s="322"/>
      <c r="G408" s="202"/>
      <c r="H408" s="202"/>
      <c r="I408" s="201">
        <v>0</v>
      </c>
      <c r="J408" s="202"/>
      <c r="K408" s="202"/>
      <c r="L408" s="7">
        <v>0</v>
      </c>
      <c r="M408" s="7">
        <v>0</v>
      </c>
      <c r="N408" s="7">
        <v>0</v>
      </c>
    </row>
    <row r="409" spans="2:14" ht="11.25" customHeight="1">
      <c r="B409" s="27">
        <v>42795</v>
      </c>
      <c r="C409" s="28">
        <v>55032</v>
      </c>
      <c r="D409" s="7">
        <v>402</v>
      </c>
      <c r="E409" s="29">
        <v>12237</v>
      </c>
      <c r="F409" s="322"/>
      <c r="G409" s="202"/>
      <c r="H409" s="202"/>
      <c r="I409" s="201">
        <v>0</v>
      </c>
      <c r="J409" s="202"/>
      <c r="K409" s="202"/>
      <c r="L409" s="7">
        <v>0</v>
      </c>
      <c r="M409" s="7">
        <v>0</v>
      </c>
      <c r="N409" s="7">
        <v>0</v>
      </c>
    </row>
    <row r="410" spans="2:14" ht="11.25" customHeight="1">
      <c r="B410" s="27">
        <v>42795</v>
      </c>
      <c r="C410" s="28">
        <v>55062</v>
      </c>
      <c r="D410" s="7">
        <v>403</v>
      </c>
      <c r="E410" s="29">
        <v>12267</v>
      </c>
      <c r="F410" s="322"/>
      <c r="G410" s="202"/>
      <c r="H410" s="202"/>
      <c r="I410" s="201">
        <v>0</v>
      </c>
      <c r="J410" s="202"/>
      <c r="K410" s="202"/>
      <c r="L410" s="7">
        <v>0</v>
      </c>
      <c r="M410" s="7">
        <v>0</v>
      </c>
      <c r="N410" s="7">
        <v>0</v>
      </c>
    </row>
    <row r="411" spans="2:14" ht="11.25" customHeight="1">
      <c r="B411" s="27">
        <v>42795</v>
      </c>
      <c r="C411" s="28">
        <v>55093</v>
      </c>
      <c r="D411" s="7">
        <v>404</v>
      </c>
      <c r="E411" s="29">
        <v>12298</v>
      </c>
      <c r="F411" s="322"/>
      <c r="G411" s="202"/>
      <c r="H411" s="202"/>
      <c r="I411" s="201">
        <v>0</v>
      </c>
      <c r="J411" s="202"/>
      <c r="K411" s="202"/>
      <c r="L411" s="7">
        <v>0</v>
      </c>
      <c r="M411" s="7">
        <v>0</v>
      </c>
      <c r="N411" s="7">
        <v>0</v>
      </c>
    </row>
    <row r="412" spans="2:14" ht="11.25" customHeight="1">
      <c r="B412" s="27">
        <v>42795</v>
      </c>
      <c r="C412" s="28">
        <v>55123</v>
      </c>
      <c r="D412" s="7">
        <v>405</v>
      </c>
      <c r="E412" s="29">
        <v>12328</v>
      </c>
      <c r="F412" s="322"/>
      <c r="G412" s="202"/>
      <c r="H412" s="202"/>
      <c r="I412" s="201">
        <v>0</v>
      </c>
      <c r="J412" s="202"/>
      <c r="K412" s="202"/>
      <c r="L412" s="7">
        <v>0</v>
      </c>
      <c r="M412" s="7">
        <v>0</v>
      </c>
      <c r="N412" s="7">
        <v>0</v>
      </c>
    </row>
    <row r="413" spans="2:14" ht="11.25" customHeight="1">
      <c r="B413" s="27">
        <v>42795</v>
      </c>
      <c r="C413" s="28">
        <v>55154</v>
      </c>
      <c r="D413" s="7">
        <v>406</v>
      </c>
      <c r="E413" s="29">
        <v>12359</v>
      </c>
      <c r="F413" s="322"/>
      <c r="G413" s="202"/>
      <c r="H413" s="202"/>
      <c r="I413" s="201">
        <v>0</v>
      </c>
      <c r="J413" s="202"/>
      <c r="K413" s="202"/>
      <c r="L413" s="7">
        <v>0</v>
      </c>
      <c r="M413" s="7">
        <v>0</v>
      </c>
      <c r="N413" s="7">
        <v>0</v>
      </c>
    </row>
    <row r="414" spans="2:14" ht="11.25" customHeight="1">
      <c r="B414" s="27">
        <v>42795</v>
      </c>
      <c r="C414" s="28">
        <v>55185</v>
      </c>
      <c r="D414" s="7">
        <v>407</v>
      </c>
      <c r="E414" s="29">
        <v>12390</v>
      </c>
      <c r="F414" s="322"/>
      <c r="G414" s="202"/>
      <c r="H414" s="202"/>
      <c r="I414" s="201">
        <v>0</v>
      </c>
      <c r="J414" s="202"/>
      <c r="K414" s="202"/>
      <c r="L414" s="7">
        <v>0</v>
      </c>
      <c r="M414" s="7">
        <v>0</v>
      </c>
      <c r="N414" s="7">
        <v>0</v>
      </c>
    </row>
    <row r="415" spans="2:14" ht="11.25" customHeight="1">
      <c r="B415" s="27">
        <v>42795</v>
      </c>
      <c r="C415" s="28">
        <v>55213</v>
      </c>
      <c r="D415" s="7">
        <v>408</v>
      </c>
      <c r="E415" s="29">
        <v>12418</v>
      </c>
      <c r="F415" s="322"/>
      <c r="G415" s="202"/>
      <c r="H415" s="202"/>
      <c r="I415" s="201">
        <v>0</v>
      </c>
      <c r="J415" s="202"/>
      <c r="K415" s="202"/>
      <c r="L415" s="7">
        <v>0</v>
      </c>
      <c r="M415" s="7">
        <v>0</v>
      </c>
      <c r="N415" s="7">
        <v>0</v>
      </c>
    </row>
    <row r="416" spans="2:14" ht="11.25" customHeight="1">
      <c r="B416" s="27">
        <v>42795</v>
      </c>
      <c r="C416" s="28">
        <v>55244</v>
      </c>
      <c r="D416" s="7">
        <v>409</v>
      </c>
      <c r="E416" s="29">
        <v>12449</v>
      </c>
      <c r="F416" s="322"/>
      <c r="G416" s="202"/>
      <c r="H416" s="202"/>
      <c r="I416" s="201">
        <v>0</v>
      </c>
      <c r="J416" s="202"/>
      <c r="K416" s="202"/>
      <c r="L416" s="7">
        <v>0</v>
      </c>
      <c r="M416" s="7">
        <v>0</v>
      </c>
      <c r="N416" s="7">
        <v>0</v>
      </c>
    </row>
    <row r="417" spans="2:14" ht="11.25" customHeight="1">
      <c r="B417" s="27">
        <v>42795</v>
      </c>
      <c r="C417" s="28">
        <v>55274</v>
      </c>
      <c r="D417" s="7">
        <v>410</v>
      </c>
      <c r="E417" s="29">
        <v>12479</v>
      </c>
      <c r="F417" s="322"/>
      <c r="G417" s="202"/>
      <c r="H417" s="202"/>
      <c r="I417" s="201">
        <v>0</v>
      </c>
      <c r="J417" s="202"/>
      <c r="K417" s="202"/>
      <c r="L417" s="7">
        <v>0</v>
      </c>
      <c r="M417" s="7">
        <v>0</v>
      </c>
      <c r="N417" s="7">
        <v>0</v>
      </c>
    </row>
    <row r="418" spans="2:14" ht="11.25" customHeight="1">
      <c r="B418" s="27">
        <v>42795</v>
      </c>
      <c r="C418" s="28">
        <v>55305</v>
      </c>
      <c r="D418" s="7">
        <v>411</v>
      </c>
      <c r="E418" s="29">
        <v>12510</v>
      </c>
      <c r="F418" s="322"/>
      <c r="G418" s="202"/>
      <c r="H418" s="202"/>
      <c r="I418" s="201">
        <v>0</v>
      </c>
      <c r="J418" s="202"/>
      <c r="K418" s="202"/>
      <c r="L418" s="7">
        <v>0</v>
      </c>
      <c r="M418" s="7">
        <v>0</v>
      </c>
      <c r="N418" s="7">
        <v>0</v>
      </c>
    </row>
    <row r="419" spans="2:14" ht="11.25" customHeight="1">
      <c r="B419" s="27">
        <v>42795</v>
      </c>
      <c r="C419" s="28">
        <v>55335</v>
      </c>
      <c r="D419" s="7">
        <v>412</v>
      </c>
      <c r="E419" s="29">
        <v>12540</v>
      </c>
      <c r="F419" s="322"/>
      <c r="G419" s="202"/>
      <c r="H419" s="202"/>
      <c r="I419" s="201">
        <v>0</v>
      </c>
      <c r="J419" s="202"/>
      <c r="K419" s="202"/>
      <c r="L419" s="7">
        <v>0</v>
      </c>
      <c r="M419" s="7">
        <v>0</v>
      </c>
      <c r="N419" s="7">
        <v>0</v>
      </c>
    </row>
    <row r="420" spans="2:14" ht="11.25" customHeight="1">
      <c r="B420" s="27">
        <v>42795</v>
      </c>
      <c r="C420" s="28">
        <v>55366</v>
      </c>
      <c r="D420" s="7">
        <v>413</v>
      </c>
      <c r="E420" s="29">
        <v>12571</v>
      </c>
      <c r="F420" s="322"/>
      <c r="G420" s="202"/>
      <c r="H420" s="202"/>
      <c r="I420" s="201">
        <v>0</v>
      </c>
      <c r="J420" s="202"/>
      <c r="K420" s="202"/>
      <c r="L420" s="7">
        <v>0</v>
      </c>
      <c r="M420" s="7">
        <v>0</v>
      </c>
      <c r="N420" s="7">
        <v>0</v>
      </c>
    </row>
    <row r="421" spans="2:14" ht="11.25" customHeight="1">
      <c r="B421" s="27">
        <v>42795</v>
      </c>
      <c r="C421" s="28">
        <v>55397</v>
      </c>
      <c r="D421" s="7">
        <v>414</v>
      </c>
      <c r="E421" s="29">
        <v>12602</v>
      </c>
      <c r="F421" s="322"/>
      <c r="G421" s="202"/>
      <c r="H421" s="202"/>
      <c r="I421" s="201">
        <v>0</v>
      </c>
      <c r="J421" s="202"/>
      <c r="K421" s="202"/>
      <c r="L421" s="7">
        <v>0</v>
      </c>
      <c r="M421" s="7">
        <v>0</v>
      </c>
      <c r="N421" s="7">
        <v>0</v>
      </c>
    </row>
    <row r="422" spans="2:14" ht="11.25" customHeight="1">
      <c r="B422" s="27">
        <v>42795</v>
      </c>
      <c r="C422" s="28">
        <v>55427</v>
      </c>
      <c r="D422" s="7">
        <v>415</v>
      </c>
      <c r="E422" s="29">
        <v>12632</v>
      </c>
      <c r="F422" s="322"/>
      <c r="G422" s="202"/>
      <c r="H422" s="202"/>
      <c r="I422" s="201">
        <v>0</v>
      </c>
      <c r="J422" s="202"/>
      <c r="K422" s="202"/>
      <c r="L422" s="7">
        <v>0</v>
      </c>
      <c r="M422" s="7">
        <v>0</v>
      </c>
      <c r="N422" s="7">
        <v>0</v>
      </c>
    </row>
    <row r="423" spans="2:14" ht="11.25" customHeight="1">
      <c r="B423" s="27">
        <v>42795</v>
      </c>
      <c r="C423" s="28">
        <v>55458</v>
      </c>
      <c r="D423" s="7">
        <v>416</v>
      </c>
      <c r="E423" s="29">
        <v>12663</v>
      </c>
      <c r="F423" s="322"/>
      <c r="G423" s="202"/>
      <c r="H423" s="202"/>
      <c r="I423" s="201">
        <v>0</v>
      </c>
      <c r="J423" s="202"/>
      <c r="K423" s="202"/>
      <c r="L423" s="7">
        <v>0</v>
      </c>
      <c r="M423" s="7">
        <v>0</v>
      </c>
      <c r="N423" s="7">
        <v>0</v>
      </c>
    </row>
    <row r="424" spans="2:14" ht="11.25" customHeight="1">
      <c r="B424" s="27">
        <v>42795</v>
      </c>
      <c r="C424" s="28">
        <v>55488</v>
      </c>
      <c r="D424" s="7">
        <v>417</v>
      </c>
      <c r="E424" s="29">
        <v>12693</v>
      </c>
      <c r="F424" s="322"/>
      <c r="G424" s="202"/>
      <c r="H424" s="202"/>
      <c r="I424" s="201">
        <v>0</v>
      </c>
      <c r="J424" s="202"/>
      <c r="K424" s="202"/>
      <c r="L424" s="7">
        <v>0</v>
      </c>
      <c r="M424" s="7">
        <v>0</v>
      </c>
      <c r="N424" s="7">
        <v>0</v>
      </c>
    </row>
    <row r="425" spans="2:14" ht="11.25" customHeight="1">
      <c r="B425" s="27">
        <v>42795</v>
      </c>
      <c r="C425" s="28">
        <v>55519</v>
      </c>
      <c r="D425" s="7">
        <v>418</v>
      </c>
      <c r="E425" s="29">
        <v>12724</v>
      </c>
      <c r="F425" s="322"/>
      <c r="G425" s="202"/>
      <c r="H425" s="202"/>
      <c r="I425" s="201">
        <v>0</v>
      </c>
      <c r="J425" s="202"/>
      <c r="K425" s="202"/>
      <c r="L425" s="7">
        <v>0</v>
      </c>
      <c r="M425" s="7">
        <v>0</v>
      </c>
      <c r="N425" s="7">
        <v>0</v>
      </c>
    </row>
    <row r="426" spans="2:14" ht="11.25" customHeight="1">
      <c r="B426" s="27">
        <v>42795</v>
      </c>
      <c r="C426" s="28">
        <v>55550</v>
      </c>
      <c r="D426" s="7">
        <v>419</v>
      </c>
      <c r="E426" s="29">
        <v>12755</v>
      </c>
      <c r="F426" s="322"/>
      <c r="G426" s="202"/>
      <c r="H426" s="202"/>
      <c r="I426" s="201">
        <v>0</v>
      </c>
      <c r="J426" s="202"/>
      <c r="K426" s="202"/>
      <c r="L426" s="7">
        <v>0</v>
      </c>
      <c r="M426" s="7">
        <v>0</v>
      </c>
      <c r="N426" s="7">
        <v>0</v>
      </c>
    </row>
    <row r="427" spans="2:14" ht="11.25" customHeight="1">
      <c r="B427" s="27">
        <v>42795</v>
      </c>
      <c r="C427" s="28">
        <v>55579</v>
      </c>
      <c r="D427" s="7">
        <v>420</v>
      </c>
      <c r="E427" s="29">
        <v>12784</v>
      </c>
      <c r="F427" s="322"/>
      <c r="G427" s="202"/>
      <c r="H427" s="202"/>
      <c r="I427" s="201">
        <v>0</v>
      </c>
      <c r="J427" s="202"/>
      <c r="K427" s="202"/>
      <c r="L427" s="7">
        <v>0</v>
      </c>
      <c r="M427" s="7">
        <v>0</v>
      </c>
      <c r="N427" s="7">
        <v>0</v>
      </c>
    </row>
    <row r="428" spans="2:14" ht="11.25" customHeight="1">
      <c r="B428" s="27">
        <v>42795</v>
      </c>
      <c r="C428" s="28">
        <v>55610</v>
      </c>
      <c r="D428" s="7">
        <v>421</v>
      </c>
      <c r="E428" s="29">
        <v>12815</v>
      </c>
      <c r="F428" s="322"/>
      <c r="G428" s="202"/>
      <c r="H428" s="202"/>
      <c r="I428" s="201">
        <v>0</v>
      </c>
      <c r="J428" s="202"/>
      <c r="K428" s="202"/>
      <c r="L428" s="7">
        <v>0</v>
      </c>
      <c r="M428" s="7">
        <v>0</v>
      </c>
      <c r="N428" s="7">
        <v>0</v>
      </c>
    </row>
    <row r="429" spans="2:14" ht="11.25" customHeight="1">
      <c r="B429" s="27">
        <v>42795</v>
      </c>
      <c r="C429" s="28">
        <v>55640</v>
      </c>
      <c r="D429" s="7">
        <v>422</v>
      </c>
      <c r="E429" s="29">
        <v>12845</v>
      </c>
      <c r="F429" s="322"/>
      <c r="G429" s="202"/>
      <c r="H429" s="202"/>
      <c r="I429" s="201">
        <v>0</v>
      </c>
      <c r="J429" s="202"/>
      <c r="K429" s="202"/>
      <c r="L429" s="7">
        <v>0</v>
      </c>
      <c r="M429" s="7">
        <v>0</v>
      </c>
      <c r="N429" s="7">
        <v>0</v>
      </c>
    </row>
    <row r="430" spans="2:14" ht="11.25" customHeight="1">
      <c r="B430" s="27">
        <v>42795</v>
      </c>
      <c r="C430" s="28">
        <v>55671</v>
      </c>
      <c r="D430" s="7">
        <v>423</v>
      </c>
      <c r="E430" s="29">
        <v>12876</v>
      </c>
      <c r="F430" s="322"/>
      <c r="G430" s="202"/>
      <c r="H430" s="202"/>
      <c r="I430" s="201">
        <v>0</v>
      </c>
      <c r="J430" s="202"/>
      <c r="K430" s="202"/>
      <c r="L430" s="7">
        <v>0</v>
      </c>
      <c r="M430" s="7">
        <v>0</v>
      </c>
      <c r="N430" s="7">
        <v>0</v>
      </c>
    </row>
    <row r="431" spans="2:14" ht="11.25" customHeight="1">
      <c r="B431" s="27">
        <v>42795</v>
      </c>
      <c r="C431" s="28">
        <v>55701</v>
      </c>
      <c r="D431" s="7">
        <v>424</v>
      </c>
      <c r="E431" s="29">
        <v>12906</v>
      </c>
      <c r="F431" s="322"/>
      <c r="G431" s="202"/>
      <c r="H431" s="202"/>
      <c r="I431" s="201">
        <v>0</v>
      </c>
      <c r="J431" s="202"/>
      <c r="K431" s="202"/>
      <c r="L431" s="7">
        <v>0</v>
      </c>
      <c r="M431" s="7">
        <v>0</v>
      </c>
      <c r="N431" s="7">
        <v>0</v>
      </c>
    </row>
    <row r="432" spans="2:14" ht="11.25" customHeight="1">
      <c r="B432" s="27">
        <v>42795</v>
      </c>
      <c r="C432" s="28">
        <v>55732</v>
      </c>
      <c r="D432" s="7">
        <v>425</v>
      </c>
      <c r="E432" s="29">
        <v>12937</v>
      </c>
      <c r="F432" s="322"/>
      <c r="G432" s="202"/>
      <c r="H432" s="202"/>
      <c r="I432" s="201">
        <v>0</v>
      </c>
      <c r="J432" s="202"/>
      <c r="K432" s="202"/>
      <c r="L432" s="7">
        <v>0</v>
      </c>
      <c r="M432" s="7">
        <v>0</v>
      </c>
      <c r="N432" s="7">
        <v>0</v>
      </c>
    </row>
    <row r="433" spans="2:14" ht="11.25" customHeight="1">
      <c r="B433" s="27">
        <v>42795</v>
      </c>
      <c r="C433" s="28">
        <v>55763</v>
      </c>
      <c r="D433" s="7">
        <v>426</v>
      </c>
      <c r="E433" s="29">
        <v>12968</v>
      </c>
      <c r="F433" s="322"/>
      <c r="G433" s="202"/>
      <c r="H433" s="202"/>
      <c r="I433" s="201">
        <v>0</v>
      </c>
      <c r="J433" s="202"/>
      <c r="K433" s="202"/>
      <c r="L433" s="7">
        <v>0</v>
      </c>
      <c r="M433" s="7">
        <v>0</v>
      </c>
      <c r="N433" s="7">
        <v>0</v>
      </c>
    </row>
    <row r="434" spans="2:14" ht="11.25" customHeight="1">
      <c r="B434" s="27">
        <v>42795</v>
      </c>
      <c r="C434" s="28">
        <v>55793</v>
      </c>
      <c r="D434" s="7">
        <v>427</v>
      </c>
      <c r="E434" s="29">
        <v>12998</v>
      </c>
      <c r="F434" s="322"/>
      <c r="G434" s="202"/>
      <c r="H434" s="202"/>
      <c r="I434" s="201">
        <v>0</v>
      </c>
      <c r="J434" s="202"/>
      <c r="K434" s="202"/>
      <c r="L434" s="7">
        <v>0</v>
      </c>
      <c r="M434" s="7">
        <v>0</v>
      </c>
      <c r="N434" s="7">
        <v>0</v>
      </c>
    </row>
    <row r="435" spans="2:14" ht="11.25" customHeight="1">
      <c r="B435" s="27">
        <v>42795</v>
      </c>
      <c r="C435" s="28">
        <v>55824</v>
      </c>
      <c r="D435" s="7">
        <v>428</v>
      </c>
      <c r="E435" s="29">
        <v>13029</v>
      </c>
      <c r="F435" s="322"/>
      <c r="G435" s="202"/>
      <c r="H435" s="202"/>
      <c r="I435" s="201">
        <v>0</v>
      </c>
      <c r="J435" s="202"/>
      <c r="K435" s="202"/>
      <c r="L435" s="7">
        <v>0</v>
      </c>
      <c r="M435" s="7">
        <v>0</v>
      </c>
      <c r="N435" s="7">
        <v>0</v>
      </c>
    </row>
    <row r="436" spans="2:14" ht="11.25" customHeight="1">
      <c r="B436" s="27">
        <v>42795</v>
      </c>
      <c r="C436" s="28">
        <v>55854</v>
      </c>
      <c r="D436" s="7">
        <v>429</v>
      </c>
      <c r="E436" s="29">
        <v>13059</v>
      </c>
      <c r="F436" s="322"/>
      <c r="G436" s="202"/>
      <c r="H436" s="202"/>
      <c r="I436" s="201">
        <v>0</v>
      </c>
      <c r="J436" s="202"/>
      <c r="K436" s="202"/>
      <c r="L436" s="7">
        <v>0</v>
      </c>
      <c r="M436" s="7">
        <v>0</v>
      </c>
      <c r="N436" s="7">
        <v>0</v>
      </c>
    </row>
    <row r="437" spans="2:14" ht="11.25" customHeight="1">
      <c r="B437" s="27">
        <v>42795</v>
      </c>
      <c r="C437" s="28">
        <v>55885</v>
      </c>
      <c r="D437" s="7">
        <v>430</v>
      </c>
      <c r="E437" s="29">
        <v>13090</v>
      </c>
      <c r="F437" s="322"/>
      <c r="G437" s="202"/>
      <c r="H437" s="202"/>
      <c r="I437" s="201">
        <v>0</v>
      </c>
      <c r="J437" s="202"/>
      <c r="K437" s="202"/>
      <c r="L437" s="7">
        <v>0</v>
      </c>
      <c r="M437" s="7">
        <v>0</v>
      </c>
      <c r="N437" s="7">
        <v>0</v>
      </c>
    </row>
    <row r="438" spans="2:14" ht="11.25" customHeight="1">
      <c r="B438" s="27">
        <v>42795</v>
      </c>
      <c r="C438" s="28">
        <v>55916</v>
      </c>
      <c r="D438" s="7">
        <v>431</v>
      </c>
      <c r="E438" s="29">
        <v>13121</v>
      </c>
      <c r="F438" s="322"/>
      <c r="G438" s="202"/>
      <c r="H438" s="202"/>
      <c r="I438" s="201">
        <v>0</v>
      </c>
      <c r="J438" s="202"/>
      <c r="K438" s="202"/>
      <c r="L438" s="7">
        <v>0</v>
      </c>
      <c r="M438" s="7">
        <v>0</v>
      </c>
      <c r="N438" s="7">
        <v>0</v>
      </c>
    </row>
    <row r="439" spans="2:14" ht="11.25" customHeight="1">
      <c r="B439" s="27">
        <v>42795</v>
      </c>
      <c r="C439" s="28">
        <v>55944</v>
      </c>
      <c r="D439" s="7">
        <v>432</v>
      </c>
      <c r="E439" s="29">
        <v>13149</v>
      </c>
      <c r="F439" s="322"/>
      <c r="G439" s="202"/>
      <c r="H439" s="202"/>
      <c r="I439" s="201">
        <v>0</v>
      </c>
      <c r="J439" s="202"/>
      <c r="K439" s="202"/>
      <c r="L439" s="7">
        <v>0</v>
      </c>
      <c r="M439" s="7">
        <v>0</v>
      </c>
      <c r="N439" s="7">
        <v>0</v>
      </c>
    </row>
    <row r="440" spans="2:14" ht="11.25" customHeight="1">
      <c r="B440" s="27">
        <v>42795</v>
      </c>
      <c r="C440" s="28">
        <v>55975</v>
      </c>
      <c r="D440" s="7">
        <v>433</v>
      </c>
      <c r="E440" s="29">
        <v>13180</v>
      </c>
      <c r="F440" s="322"/>
      <c r="G440" s="202"/>
      <c r="H440" s="202"/>
      <c r="I440" s="201">
        <v>0</v>
      </c>
      <c r="J440" s="202"/>
      <c r="K440" s="202"/>
      <c r="L440" s="7">
        <v>0</v>
      </c>
      <c r="M440" s="7">
        <v>0</v>
      </c>
      <c r="N440" s="7">
        <v>0</v>
      </c>
    </row>
    <row r="441" spans="2:14" ht="11.25" customHeight="1">
      <c r="B441" s="27">
        <v>42795</v>
      </c>
      <c r="C441" s="28">
        <v>56005</v>
      </c>
      <c r="D441" s="7">
        <v>434</v>
      </c>
      <c r="E441" s="29">
        <v>13210</v>
      </c>
      <c r="F441" s="322"/>
      <c r="G441" s="202"/>
      <c r="H441" s="202"/>
      <c r="I441" s="201">
        <v>0</v>
      </c>
      <c r="J441" s="202"/>
      <c r="K441" s="202"/>
      <c r="L441" s="7">
        <v>0</v>
      </c>
      <c r="M441" s="7">
        <v>0</v>
      </c>
      <c r="N441" s="7">
        <v>0</v>
      </c>
    </row>
    <row r="442" spans="2:14" ht="11.25" customHeight="1">
      <c r="B442" s="27">
        <v>42795</v>
      </c>
      <c r="C442" s="28">
        <v>56036</v>
      </c>
      <c r="D442" s="7">
        <v>435</v>
      </c>
      <c r="E442" s="29">
        <v>13241</v>
      </c>
      <c r="F442" s="322"/>
      <c r="G442" s="202"/>
      <c r="H442" s="202"/>
      <c r="I442" s="201">
        <v>0</v>
      </c>
      <c r="J442" s="202"/>
      <c r="K442" s="202"/>
      <c r="L442" s="7">
        <v>0</v>
      </c>
      <c r="M442" s="7">
        <v>0</v>
      </c>
      <c r="N442" s="7">
        <v>0</v>
      </c>
    </row>
    <row r="443" spans="2:14" ht="11.25" customHeight="1">
      <c r="B443" s="27">
        <v>42795</v>
      </c>
      <c r="C443" s="28">
        <v>56066</v>
      </c>
      <c r="D443" s="7">
        <v>436</v>
      </c>
      <c r="E443" s="29">
        <v>13271</v>
      </c>
      <c r="F443" s="322"/>
      <c r="G443" s="202"/>
      <c r="H443" s="202"/>
      <c r="I443" s="201">
        <v>0</v>
      </c>
      <c r="J443" s="202"/>
      <c r="K443" s="202"/>
      <c r="L443" s="7">
        <v>0</v>
      </c>
      <c r="M443" s="7">
        <v>0</v>
      </c>
      <c r="N443" s="7">
        <v>0</v>
      </c>
    </row>
    <row r="444" spans="2:14" ht="11.25" customHeight="1">
      <c r="B444" s="27">
        <v>42795</v>
      </c>
      <c r="C444" s="28">
        <v>56097</v>
      </c>
      <c r="D444" s="7">
        <v>437</v>
      </c>
      <c r="E444" s="29">
        <v>13302</v>
      </c>
      <c r="F444" s="322"/>
      <c r="G444" s="202"/>
      <c r="H444" s="202"/>
      <c r="I444" s="201">
        <v>0</v>
      </c>
      <c r="J444" s="202"/>
      <c r="K444" s="202"/>
      <c r="L444" s="7">
        <v>0</v>
      </c>
      <c r="M444" s="7">
        <v>0</v>
      </c>
      <c r="N444" s="7">
        <v>0</v>
      </c>
    </row>
    <row r="445" spans="2:14" ht="11.25" customHeight="1">
      <c r="B445" s="27">
        <v>42795</v>
      </c>
      <c r="C445" s="28">
        <v>56128</v>
      </c>
      <c r="D445" s="7">
        <v>438</v>
      </c>
      <c r="E445" s="29">
        <v>13333</v>
      </c>
      <c r="F445" s="322"/>
      <c r="G445" s="202"/>
      <c r="H445" s="202"/>
      <c r="I445" s="201">
        <v>0</v>
      </c>
      <c r="J445" s="202"/>
      <c r="K445" s="202"/>
      <c r="L445" s="7">
        <v>0</v>
      </c>
      <c r="M445" s="7">
        <v>0</v>
      </c>
      <c r="N445" s="7">
        <v>0</v>
      </c>
    </row>
    <row r="446" spans="2:14" ht="11.25" customHeight="1">
      <c r="B446" s="27">
        <v>42795</v>
      </c>
      <c r="C446" s="28">
        <v>56158</v>
      </c>
      <c r="D446" s="7">
        <v>439</v>
      </c>
      <c r="E446" s="29">
        <v>13363</v>
      </c>
      <c r="F446" s="322"/>
      <c r="G446" s="202"/>
      <c r="H446" s="202"/>
      <c r="I446" s="201">
        <v>0</v>
      </c>
      <c r="J446" s="202"/>
      <c r="K446" s="202"/>
      <c r="L446" s="7">
        <v>0</v>
      </c>
      <c r="M446" s="7">
        <v>0</v>
      </c>
      <c r="N446" s="7">
        <v>0</v>
      </c>
    </row>
    <row r="447" spans="2:14" ht="11.25" customHeight="1">
      <c r="B447" s="27">
        <v>42795</v>
      </c>
      <c r="C447" s="28">
        <v>56189</v>
      </c>
      <c r="D447" s="7">
        <v>440</v>
      </c>
      <c r="E447" s="29">
        <v>13394</v>
      </c>
      <c r="F447" s="322"/>
      <c r="G447" s="202"/>
      <c r="H447" s="202"/>
      <c r="I447" s="201">
        <v>0</v>
      </c>
      <c r="J447" s="202"/>
      <c r="K447" s="202"/>
      <c r="L447" s="7">
        <v>0</v>
      </c>
      <c r="M447" s="7">
        <v>0</v>
      </c>
      <c r="N447" s="7">
        <v>0</v>
      </c>
    </row>
    <row r="448" spans="2:14" ht="11.25" customHeight="1">
      <c r="B448" s="27">
        <v>42795</v>
      </c>
      <c r="C448" s="28">
        <v>56219</v>
      </c>
      <c r="D448" s="7">
        <v>441</v>
      </c>
      <c r="E448" s="29">
        <v>13424</v>
      </c>
      <c r="F448" s="322"/>
      <c r="G448" s="202"/>
      <c r="H448" s="202"/>
      <c r="I448" s="201">
        <v>0</v>
      </c>
      <c r="J448" s="202"/>
      <c r="K448" s="202"/>
      <c r="L448" s="7">
        <v>0</v>
      </c>
      <c r="M448" s="7">
        <v>0</v>
      </c>
      <c r="N448" s="7">
        <v>0</v>
      </c>
    </row>
    <row r="449" spans="2:14" ht="11.25" customHeight="1">
      <c r="B449" s="27">
        <v>42795</v>
      </c>
      <c r="C449" s="28">
        <v>56250</v>
      </c>
      <c r="D449" s="7">
        <v>442</v>
      </c>
      <c r="E449" s="29">
        <v>13455</v>
      </c>
      <c r="F449" s="322"/>
      <c r="G449" s="202"/>
      <c r="H449" s="202"/>
      <c r="I449" s="201">
        <v>0</v>
      </c>
      <c r="J449" s="202"/>
      <c r="K449" s="202"/>
      <c r="L449" s="7">
        <v>0</v>
      </c>
      <c r="M449" s="7">
        <v>0</v>
      </c>
      <c r="N449" s="7">
        <v>0</v>
      </c>
    </row>
    <row r="450" spans="2:14" ht="11.25" customHeight="1">
      <c r="B450" s="27">
        <v>42795</v>
      </c>
      <c r="C450" s="28">
        <v>56281</v>
      </c>
      <c r="D450" s="7">
        <v>443</v>
      </c>
      <c r="E450" s="29">
        <v>13486</v>
      </c>
      <c r="F450" s="322"/>
      <c r="G450" s="202"/>
      <c r="H450" s="202"/>
      <c r="I450" s="201">
        <v>0</v>
      </c>
      <c r="J450" s="202"/>
      <c r="K450" s="202"/>
      <c r="L450" s="7">
        <v>0</v>
      </c>
      <c r="M450" s="7">
        <v>0</v>
      </c>
      <c r="N450" s="7">
        <v>0</v>
      </c>
    </row>
    <row r="451" spans="2:14" ht="11.25" customHeight="1">
      <c r="B451" s="27">
        <v>42795</v>
      </c>
      <c r="C451" s="28">
        <v>56309</v>
      </c>
      <c r="D451" s="7">
        <v>444</v>
      </c>
      <c r="E451" s="29">
        <v>13514</v>
      </c>
      <c r="F451" s="322"/>
      <c r="G451" s="202"/>
      <c r="H451" s="202"/>
      <c r="I451" s="201">
        <v>0</v>
      </c>
      <c r="J451" s="202"/>
      <c r="K451" s="202"/>
      <c r="L451" s="7">
        <v>0</v>
      </c>
      <c r="M451" s="7">
        <v>0</v>
      </c>
      <c r="N451" s="7">
        <v>0</v>
      </c>
    </row>
    <row r="452" spans="2:14" ht="11.25" customHeight="1">
      <c r="B452" s="27">
        <v>42795</v>
      </c>
      <c r="C452" s="28">
        <v>56340</v>
      </c>
      <c r="D452" s="7">
        <v>445</v>
      </c>
      <c r="E452" s="29">
        <v>13545</v>
      </c>
      <c r="F452" s="322"/>
      <c r="G452" s="202"/>
      <c r="H452" s="202"/>
      <c r="I452" s="201">
        <v>0</v>
      </c>
      <c r="J452" s="202"/>
      <c r="K452" s="202"/>
      <c r="L452" s="7">
        <v>0</v>
      </c>
      <c r="M452" s="7">
        <v>0</v>
      </c>
      <c r="N452" s="7">
        <v>0</v>
      </c>
    </row>
    <row r="453" spans="2:14" ht="11.25" customHeight="1">
      <c r="B453" s="27">
        <v>42795</v>
      </c>
      <c r="C453" s="28">
        <v>56370</v>
      </c>
      <c r="D453" s="7">
        <v>446</v>
      </c>
      <c r="E453" s="29">
        <v>13575</v>
      </c>
      <c r="F453" s="322"/>
      <c r="G453" s="202"/>
      <c r="H453" s="202"/>
      <c r="I453" s="201">
        <v>0</v>
      </c>
      <c r="J453" s="202"/>
      <c r="K453" s="202"/>
      <c r="L453" s="7">
        <v>0</v>
      </c>
      <c r="M453" s="7">
        <v>0</v>
      </c>
      <c r="N453" s="7">
        <v>0</v>
      </c>
    </row>
    <row r="454" spans="2:14" ht="11.25" customHeight="1">
      <c r="B454" s="27">
        <v>42795</v>
      </c>
      <c r="C454" s="28">
        <v>56401</v>
      </c>
      <c r="D454" s="7">
        <v>447</v>
      </c>
      <c r="E454" s="29">
        <v>13606</v>
      </c>
      <c r="F454" s="322"/>
      <c r="G454" s="202"/>
      <c r="H454" s="202"/>
      <c r="I454" s="201">
        <v>0</v>
      </c>
      <c r="J454" s="202"/>
      <c r="K454" s="202"/>
      <c r="L454" s="7">
        <v>0</v>
      </c>
      <c r="M454" s="7">
        <v>0</v>
      </c>
      <c r="N454" s="7">
        <v>0</v>
      </c>
    </row>
    <row r="455" spans="2:14" ht="11.25" customHeight="1">
      <c r="B455" s="27">
        <v>42795</v>
      </c>
      <c r="C455" s="28">
        <v>56431</v>
      </c>
      <c r="D455" s="7">
        <v>448</v>
      </c>
      <c r="E455" s="29">
        <v>13636</v>
      </c>
      <c r="F455" s="322"/>
      <c r="G455" s="202"/>
      <c r="H455" s="202"/>
      <c r="I455" s="201">
        <v>0</v>
      </c>
      <c r="J455" s="202"/>
      <c r="K455" s="202"/>
      <c r="L455" s="7">
        <v>0</v>
      </c>
      <c r="M455" s="7">
        <v>0</v>
      </c>
      <c r="N455" s="7">
        <v>0</v>
      </c>
    </row>
    <row r="456" spans="2:14" ht="11.25" customHeight="1">
      <c r="B456" s="27">
        <v>42795</v>
      </c>
      <c r="C456" s="28">
        <v>56462</v>
      </c>
      <c r="D456" s="7">
        <v>449</v>
      </c>
      <c r="E456" s="29">
        <v>13667</v>
      </c>
      <c r="F456" s="322"/>
      <c r="G456" s="202"/>
      <c r="H456" s="202"/>
      <c r="I456" s="201">
        <v>0</v>
      </c>
      <c r="J456" s="202"/>
      <c r="K456" s="202"/>
      <c r="L456" s="7">
        <v>0</v>
      </c>
      <c r="M456" s="7">
        <v>0</v>
      </c>
      <c r="N456" s="7">
        <v>0</v>
      </c>
    </row>
    <row r="457" spans="2:14" ht="11.25" customHeight="1">
      <c r="B457" s="27">
        <v>42795</v>
      </c>
      <c r="C457" s="28">
        <v>56493</v>
      </c>
      <c r="D457" s="7">
        <v>450</v>
      </c>
      <c r="E457" s="29">
        <v>13698</v>
      </c>
      <c r="F457" s="322"/>
      <c r="G457" s="202"/>
      <c r="H457" s="202"/>
      <c r="I457" s="201">
        <v>0</v>
      </c>
      <c r="J457" s="202"/>
      <c r="K457" s="202"/>
      <c r="L457" s="7">
        <v>0</v>
      </c>
      <c r="M457" s="7">
        <v>0</v>
      </c>
      <c r="N457" s="7">
        <v>0</v>
      </c>
    </row>
    <row r="458" spans="2:14" ht="11.25" customHeight="1">
      <c r="B458" s="27">
        <v>42795</v>
      </c>
      <c r="C458" s="28">
        <v>56523</v>
      </c>
      <c r="D458" s="7">
        <v>451</v>
      </c>
      <c r="E458" s="29">
        <v>13728</v>
      </c>
      <c r="F458" s="322"/>
      <c r="G458" s="202"/>
      <c r="H458" s="202"/>
      <c r="I458" s="201">
        <v>0</v>
      </c>
      <c r="J458" s="202"/>
      <c r="K458" s="202"/>
      <c r="L458" s="7">
        <v>0</v>
      </c>
      <c r="M458" s="7">
        <v>0</v>
      </c>
      <c r="N458" s="7">
        <v>0</v>
      </c>
    </row>
    <row r="459" spans="2:14" ht="11.25" customHeight="1">
      <c r="B459" s="27">
        <v>42795</v>
      </c>
      <c r="C459" s="28">
        <v>56554</v>
      </c>
      <c r="D459" s="7">
        <v>452</v>
      </c>
      <c r="E459" s="29">
        <v>13759</v>
      </c>
      <c r="F459" s="322"/>
      <c r="G459" s="202"/>
      <c r="H459" s="202"/>
      <c r="I459" s="201">
        <v>0</v>
      </c>
      <c r="J459" s="202"/>
      <c r="K459" s="202"/>
      <c r="L459" s="7">
        <v>0</v>
      </c>
      <c r="M459" s="7">
        <v>0</v>
      </c>
      <c r="N459" s="7">
        <v>0</v>
      </c>
    </row>
    <row r="460" spans="2:14" ht="11.25" customHeight="1">
      <c r="B460" s="27">
        <v>42795</v>
      </c>
      <c r="C460" s="28">
        <v>56584</v>
      </c>
      <c r="D460" s="7">
        <v>453</v>
      </c>
      <c r="E460" s="29">
        <v>13789</v>
      </c>
      <c r="F460" s="322"/>
      <c r="G460" s="202"/>
      <c r="H460" s="202"/>
      <c r="I460" s="201">
        <v>0</v>
      </c>
      <c r="J460" s="202"/>
      <c r="K460" s="202"/>
      <c r="L460" s="7">
        <v>0</v>
      </c>
      <c r="M460" s="7">
        <v>0</v>
      </c>
      <c r="N460" s="7">
        <v>0</v>
      </c>
    </row>
    <row r="461" spans="2:14" ht="11.25" customHeight="1">
      <c r="B461" s="27">
        <v>42795</v>
      </c>
      <c r="C461" s="28">
        <v>56615</v>
      </c>
      <c r="D461" s="7">
        <v>454</v>
      </c>
      <c r="E461" s="29">
        <v>13820</v>
      </c>
      <c r="F461" s="322"/>
      <c r="G461" s="202"/>
      <c r="H461" s="202"/>
      <c r="I461" s="201">
        <v>0</v>
      </c>
      <c r="J461" s="202"/>
      <c r="K461" s="202"/>
      <c r="L461" s="7">
        <v>0</v>
      </c>
      <c r="M461" s="7">
        <v>0</v>
      </c>
      <c r="N461" s="7">
        <v>0</v>
      </c>
    </row>
    <row r="462" spans="2:14" ht="11.25" customHeight="1">
      <c r="B462" s="27">
        <v>42795</v>
      </c>
      <c r="C462" s="28">
        <v>56646</v>
      </c>
      <c r="D462" s="7">
        <v>455</v>
      </c>
      <c r="E462" s="29">
        <v>13851</v>
      </c>
      <c r="F462" s="322"/>
      <c r="G462" s="202"/>
      <c r="H462" s="202"/>
      <c r="I462" s="201">
        <v>0</v>
      </c>
      <c r="J462" s="202"/>
      <c r="K462" s="202"/>
      <c r="L462" s="7">
        <v>0</v>
      </c>
      <c r="M462" s="7">
        <v>0</v>
      </c>
      <c r="N462" s="7">
        <v>0</v>
      </c>
    </row>
    <row r="463" spans="2:14" ht="11.25" customHeight="1">
      <c r="B463" s="27">
        <v>42795</v>
      </c>
      <c r="C463" s="28">
        <v>56674</v>
      </c>
      <c r="D463" s="7">
        <v>456</v>
      </c>
      <c r="E463" s="29">
        <v>13879</v>
      </c>
      <c r="F463" s="322"/>
      <c r="G463" s="202"/>
      <c r="H463" s="202"/>
      <c r="I463" s="201">
        <v>0</v>
      </c>
      <c r="J463" s="202"/>
      <c r="K463" s="202"/>
      <c r="L463" s="7">
        <v>0</v>
      </c>
      <c r="M463" s="7">
        <v>0</v>
      </c>
      <c r="N463" s="7">
        <v>0</v>
      </c>
    </row>
    <row r="464" spans="2:14" ht="11.25" customHeight="1">
      <c r="B464" s="27">
        <v>42795</v>
      </c>
      <c r="C464" s="28">
        <v>56705</v>
      </c>
      <c r="D464" s="7">
        <v>457</v>
      </c>
      <c r="E464" s="29">
        <v>13910</v>
      </c>
      <c r="F464" s="322"/>
      <c r="G464" s="202"/>
      <c r="H464" s="202"/>
      <c r="I464" s="201">
        <v>0</v>
      </c>
      <c r="J464" s="202"/>
      <c r="K464" s="202"/>
      <c r="L464" s="7">
        <v>0</v>
      </c>
      <c r="M464" s="7">
        <v>0</v>
      </c>
      <c r="N464" s="7">
        <v>0</v>
      </c>
    </row>
    <row r="465" spans="2:14" ht="11.25" customHeight="1">
      <c r="B465" s="27">
        <v>42795</v>
      </c>
      <c r="C465" s="28">
        <v>56735</v>
      </c>
      <c r="D465" s="7">
        <v>458</v>
      </c>
      <c r="E465" s="29">
        <v>13940</v>
      </c>
      <c r="F465" s="322"/>
      <c r="G465" s="202"/>
      <c r="H465" s="202"/>
      <c r="I465" s="201">
        <v>0</v>
      </c>
      <c r="J465" s="202"/>
      <c r="K465" s="202"/>
      <c r="L465" s="7">
        <v>0</v>
      </c>
      <c r="M465" s="7">
        <v>0</v>
      </c>
      <c r="N465" s="7">
        <v>0</v>
      </c>
    </row>
    <row r="466" spans="2:14" ht="11.25" customHeight="1">
      <c r="B466" s="27">
        <v>42795</v>
      </c>
      <c r="C466" s="28">
        <v>56766</v>
      </c>
      <c r="D466" s="7">
        <v>459</v>
      </c>
      <c r="E466" s="29">
        <v>13971</v>
      </c>
      <c r="F466" s="322"/>
      <c r="G466" s="202"/>
      <c r="H466" s="202"/>
      <c r="I466" s="201">
        <v>0</v>
      </c>
      <c r="J466" s="202"/>
      <c r="K466" s="202"/>
      <c r="L466" s="7">
        <v>0</v>
      </c>
      <c r="M466" s="7">
        <v>0</v>
      </c>
      <c r="N466" s="7">
        <v>0</v>
      </c>
    </row>
    <row r="467" spans="2:14" ht="11.25" customHeight="1">
      <c r="B467" s="27">
        <v>42795</v>
      </c>
      <c r="C467" s="28">
        <v>56796</v>
      </c>
      <c r="D467" s="7">
        <v>460</v>
      </c>
      <c r="E467" s="29">
        <v>14001</v>
      </c>
      <c r="F467" s="322"/>
      <c r="G467" s="202"/>
      <c r="H467" s="202"/>
      <c r="I467" s="201">
        <v>0</v>
      </c>
      <c r="J467" s="202"/>
      <c r="K467" s="202"/>
      <c r="L467" s="7">
        <v>0</v>
      </c>
      <c r="M467" s="7">
        <v>0</v>
      </c>
      <c r="N467" s="7">
        <v>0</v>
      </c>
    </row>
    <row r="468" spans="2:14" ht="11.25" customHeight="1">
      <c r="B468" s="27">
        <v>42795</v>
      </c>
      <c r="C468" s="28">
        <v>56827</v>
      </c>
      <c r="D468" s="7">
        <v>461</v>
      </c>
      <c r="E468" s="29">
        <v>14032</v>
      </c>
      <c r="F468" s="322"/>
      <c r="G468" s="202"/>
      <c r="H468" s="202"/>
      <c r="I468" s="201">
        <v>0</v>
      </c>
      <c r="J468" s="202"/>
      <c r="K468" s="202"/>
      <c r="L468" s="7">
        <v>0</v>
      </c>
      <c r="M468" s="7">
        <v>0</v>
      </c>
      <c r="N468" s="7">
        <v>0</v>
      </c>
    </row>
    <row r="469" spans="2:14" ht="11.25" customHeight="1">
      <c r="B469" s="27">
        <v>42795</v>
      </c>
      <c r="C469" s="28">
        <v>56858</v>
      </c>
      <c r="D469" s="7">
        <v>462</v>
      </c>
      <c r="E469" s="29">
        <v>14063</v>
      </c>
      <c r="F469" s="322"/>
      <c r="G469" s="202"/>
      <c r="H469" s="202"/>
      <c r="I469" s="201">
        <v>0</v>
      </c>
      <c r="J469" s="202"/>
      <c r="K469" s="202"/>
      <c r="L469" s="7">
        <v>0</v>
      </c>
      <c r="M469" s="7">
        <v>0</v>
      </c>
      <c r="N469" s="7">
        <v>0</v>
      </c>
    </row>
    <row r="470" spans="2:14" ht="11.25" customHeight="1">
      <c r="B470" s="27">
        <v>42795</v>
      </c>
      <c r="C470" s="28">
        <v>56888</v>
      </c>
      <c r="D470" s="7">
        <v>463</v>
      </c>
      <c r="E470" s="29">
        <v>14093</v>
      </c>
      <c r="F470" s="322"/>
      <c r="G470" s="202"/>
      <c r="H470" s="202"/>
      <c r="I470" s="201">
        <v>0</v>
      </c>
      <c r="J470" s="202"/>
      <c r="K470" s="202"/>
      <c r="L470" s="7">
        <v>0</v>
      </c>
      <c r="M470" s="7">
        <v>0</v>
      </c>
      <c r="N470" s="7">
        <v>0</v>
      </c>
    </row>
    <row r="471" spans="2:14" ht="11.25" customHeight="1">
      <c r="B471" s="27">
        <v>42795</v>
      </c>
      <c r="C471" s="28">
        <v>56919</v>
      </c>
      <c r="D471" s="7">
        <v>464</v>
      </c>
      <c r="E471" s="29">
        <v>14124</v>
      </c>
      <c r="F471" s="322"/>
      <c r="G471" s="202"/>
      <c r="H471" s="202"/>
      <c r="I471" s="201">
        <v>0</v>
      </c>
      <c r="J471" s="202"/>
      <c r="K471" s="202"/>
      <c r="L471" s="7">
        <v>0</v>
      </c>
      <c r="M471" s="7">
        <v>0</v>
      </c>
      <c r="N471" s="7">
        <v>0</v>
      </c>
    </row>
    <row r="472" spans="2:14" ht="11.25" customHeight="1">
      <c r="B472" s="27">
        <v>42795</v>
      </c>
      <c r="C472" s="28">
        <v>56949</v>
      </c>
      <c r="D472" s="7">
        <v>465</v>
      </c>
      <c r="E472" s="29">
        <v>14154</v>
      </c>
      <c r="F472" s="322"/>
      <c r="G472" s="202"/>
      <c r="H472" s="202"/>
      <c r="I472" s="201">
        <v>0</v>
      </c>
      <c r="J472" s="202"/>
      <c r="K472" s="202"/>
      <c r="L472" s="7">
        <v>0</v>
      </c>
      <c r="M472" s="7">
        <v>0</v>
      </c>
      <c r="N472" s="7">
        <v>0</v>
      </c>
    </row>
    <row r="473" spans="2:14" ht="11.25" customHeight="1">
      <c r="B473" s="27">
        <v>42795</v>
      </c>
      <c r="C473" s="28">
        <v>56980</v>
      </c>
      <c r="D473" s="7">
        <v>466</v>
      </c>
      <c r="E473" s="29">
        <v>14185</v>
      </c>
      <c r="F473" s="322"/>
      <c r="G473" s="202"/>
      <c r="H473" s="202"/>
      <c r="I473" s="201">
        <v>0</v>
      </c>
      <c r="J473" s="202"/>
      <c r="K473" s="202"/>
      <c r="L473" s="7">
        <v>0</v>
      </c>
      <c r="M473" s="7">
        <v>0</v>
      </c>
      <c r="N473" s="7">
        <v>0</v>
      </c>
    </row>
    <row r="474" spans="2:14" ht="11.25" customHeight="1">
      <c r="B474" s="27">
        <v>42795</v>
      </c>
      <c r="C474" s="28">
        <v>57011</v>
      </c>
      <c r="D474" s="7">
        <v>467</v>
      </c>
      <c r="E474" s="29">
        <v>14216</v>
      </c>
      <c r="F474" s="322"/>
      <c r="G474" s="202"/>
      <c r="H474" s="202"/>
      <c r="I474" s="201">
        <v>0</v>
      </c>
      <c r="J474" s="202"/>
      <c r="K474" s="202"/>
      <c r="L474" s="7">
        <v>0</v>
      </c>
      <c r="M474" s="7">
        <v>0</v>
      </c>
      <c r="N474" s="7">
        <v>0</v>
      </c>
    </row>
    <row r="475" spans="2:14" ht="11.25" customHeight="1">
      <c r="B475" s="27">
        <v>42795</v>
      </c>
      <c r="C475" s="28">
        <v>57040</v>
      </c>
      <c r="D475" s="7">
        <v>468</v>
      </c>
      <c r="E475" s="29">
        <v>14245</v>
      </c>
      <c r="F475" s="322"/>
      <c r="G475" s="202"/>
      <c r="H475" s="202"/>
      <c r="I475" s="201">
        <v>0</v>
      </c>
      <c r="J475" s="202"/>
      <c r="K475" s="202"/>
      <c r="L475" s="7">
        <v>0</v>
      </c>
      <c r="M475" s="7">
        <v>0</v>
      </c>
      <c r="N475" s="7">
        <v>0</v>
      </c>
    </row>
    <row r="476" spans="2:14" ht="11.25" customHeight="1">
      <c r="B476" s="27">
        <v>42795</v>
      </c>
      <c r="C476" s="28">
        <v>57071</v>
      </c>
      <c r="D476" s="7">
        <v>469</v>
      </c>
      <c r="E476" s="29">
        <v>14276</v>
      </c>
      <c r="F476" s="322"/>
      <c r="G476" s="202"/>
      <c r="H476" s="202"/>
      <c r="I476" s="201">
        <v>0</v>
      </c>
      <c r="J476" s="202"/>
      <c r="K476" s="202"/>
      <c r="L476" s="7">
        <v>0</v>
      </c>
      <c r="M476" s="7">
        <v>0</v>
      </c>
      <c r="N476" s="7">
        <v>0</v>
      </c>
    </row>
    <row r="477" spans="2:14" ht="11.25" customHeight="1">
      <c r="B477" s="27">
        <v>42795</v>
      </c>
      <c r="C477" s="28">
        <v>57101</v>
      </c>
      <c r="D477" s="7">
        <v>470</v>
      </c>
      <c r="E477" s="29">
        <v>14306</v>
      </c>
      <c r="F477" s="322"/>
      <c r="G477" s="202"/>
      <c r="H477" s="202"/>
      <c r="I477" s="201">
        <v>0</v>
      </c>
      <c r="J477" s="202"/>
      <c r="K477" s="202"/>
      <c r="L477" s="7">
        <v>0</v>
      </c>
      <c r="M477" s="7">
        <v>0</v>
      </c>
      <c r="N477" s="7">
        <v>0</v>
      </c>
    </row>
    <row r="478" spans="2:14" ht="11.25" customHeight="1">
      <c r="B478" s="27">
        <v>42795</v>
      </c>
      <c r="C478" s="28">
        <v>57132</v>
      </c>
      <c r="D478" s="7">
        <v>471</v>
      </c>
      <c r="E478" s="29">
        <v>14337</v>
      </c>
      <c r="F478" s="322"/>
      <c r="G478" s="202"/>
      <c r="H478" s="202"/>
      <c r="I478" s="201">
        <v>0</v>
      </c>
      <c r="J478" s="202"/>
      <c r="K478" s="202"/>
      <c r="L478" s="7">
        <v>0</v>
      </c>
      <c r="M478" s="7">
        <v>0</v>
      </c>
      <c r="N478" s="7">
        <v>0</v>
      </c>
    </row>
    <row r="479" spans="2:14" ht="11.25" customHeight="1">
      <c r="B479" s="27">
        <v>42795</v>
      </c>
      <c r="C479" s="28">
        <v>57162</v>
      </c>
      <c r="D479" s="7">
        <v>472</v>
      </c>
      <c r="E479" s="29">
        <v>14367</v>
      </c>
      <c r="F479" s="322"/>
      <c r="G479" s="202"/>
      <c r="H479" s="202"/>
      <c r="I479" s="201">
        <v>0</v>
      </c>
      <c r="J479" s="202"/>
      <c r="K479" s="202"/>
      <c r="L479" s="7">
        <v>0</v>
      </c>
      <c r="M479" s="7">
        <v>0</v>
      </c>
      <c r="N479" s="7">
        <v>0</v>
      </c>
    </row>
    <row r="480" spans="2:14" ht="11.25" customHeight="1">
      <c r="B480" s="27">
        <v>42795</v>
      </c>
      <c r="C480" s="28">
        <v>57193</v>
      </c>
      <c r="D480" s="7">
        <v>473</v>
      </c>
      <c r="E480" s="29">
        <v>14398</v>
      </c>
      <c r="F480" s="322"/>
      <c r="G480" s="202"/>
      <c r="H480" s="202"/>
      <c r="I480" s="201">
        <v>0</v>
      </c>
      <c r="J480" s="202"/>
      <c r="K480" s="202"/>
      <c r="L480" s="7">
        <v>0</v>
      </c>
      <c r="M480" s="7">
        <v>0</v>
      </c>
      <c r="N480" s="7">
        <v>0</v>
      </c>
    </row>
    <row r="481" spans="2:14" ht="11.25" customHeight="1">
      <c r="B481" s="27">
        <v>42795</v>
      </c>
      <c r="C481" s="28">
        <v>57224</v>
      </c>
      <c r="D481" s="7">
        <v>474</v>
      </c>
      <c r="E481" s="29">
        <v>14429</v>
      </c>
      <c r="F481" s="322"/>
      <c r="G481" s="202"/>
      <c r="H481" s="202"/>
      <c r="I481" s="201">
        <v>0</v>
      </c>
      <c r="J481" s="202"/>
      <c r="K481" s="202"/>
      <c r="L481" s="7">
        <v>0</v>
      </c>
      <c r="M481" s="7">
        <v>0</v>
      </c>
      <c r="N481" s="7">
        <v>0</v>
      </c>
    </row>
    <row r="482" spans="2:14" ht="11.25" customHeight="1">
      <c r="B482" s="27">
        <v>42795</v>
      </c>
      <c r="C482" s="28">
        <v>57254</v>
      </c>
      <c r="D482" s="7">
        <v>475</v>
      </c>
      <c r="E482" s="29">
        <v>14459</v>
      </c>
      <c r="F482" s="322"/>
      <c r="G482" s="202"/>
      <c r="H482" s="202"/>
      <c r="I482" s="201">
        <v>0</v>
      </c>
      <c r="J482" s="202"/>
      <c r="K482" s="202"/>
      <c r="L482" s="7">
        <v>0</v>
      </c>
      <c r="M482" s="7">
        <v>0</v>
      </c>
      <c r="N482" s="7">
        <v>0</v>
      </c>
    </row>
    <row r="483" spans="2:14" ht="11.25" customHeight="1">
      <c r="B483" s="27">
        <v>42795</v>
      </c>
      <c r="C483" s="28">
        <v>57285</v>
      </c>
      <c r="D483" s="7">
        <v>476</v>
      </c>
      <c r="E483" s="29">
        <v>14490</v>
      </c>
      <c r="F483" s="322"/>
      <c r="G483" s="202"/>
      <c r="H483" s="202"/>
      <c r="I483" s="201">
        <v>0</v>
      </c>
      <c r="J483" s="202"/>
      <c r="K483" s="202"/>
      <c r="L483" s="7">
        <v>0</v>
      </c>
      <c r="M483" s="7">
        <v>0</v>
      </c>
      <c r="N483" s="7">
        <v>0</v>
      </c>
    </row>
    <row r="484" spans="2:14" ht="11.25" customHeight="1">
      <c r="B484" s="27">
        <v>42795</v>
      </c>
      <c r="C484" s="28">
        <v>57315</v>
      </c>
      <c r="D484" s="7">
        <v>477</v>
      </c>
      <c r="E484" s="29">
        <v>14520</v>
      </c>
      <c r="F484" s="322"/>
      <c r="G484" s="202"/>
      <c r="H484" s="202"/>
      <c r="I484" s="201">
        <v>0</v>
      </c>
      <c r="J484" s="202"/>
      <c r="K484" s="202"/>
      <c r="L484" s="7">
        <v>0</v>
      </c>
      <c r="M484" s="7">
        <v>0</v>
      </c>
      <c r="N484" s="7">
        <v>0</v>
      </c>
    </row>
    <row r="485" spans="2:14" ht="11.25" customHeight="1">
      <c r="B485" s="27">
        <v>42795</v>
      </c>
      <c r="C485" s="28">
        <v>57346</v>
      </c>
      <c r="D485" s="7">
        <v>478</v>
      </c>
      <c r="E485" s="29">
        <v>14551</v>
      </c>
      <c r="F485" s="322"/>
      <c r="G485" s="202"/>
      <c r="H485" s="202"/>
      <c r="I485" s="201">
        <v>0</v>
      </c>
      <c r="J485" s="202"/>
      <c r="K485" s="202"/>
      <c r="L485" s="7">
        <v>0</v>
      </c>
      <c r="M485" s="7">
        <v>0</v>
      </c>
      <c r="N485" s="7">
        <v>0</v>
      </c>
    </row>
    <row r="486" spans="2:14" ht="11.25" customHeight="1">
      <c r="B486" s="27">
        <v>42795</v>
      </c>
      <c r="C486" s="28">
        <v>57377</v>
      </c>
      <c r="D486" s="7">
        <v>479</v>
      </c>
      <c r="E486" s="29">
        <v>14582</v>
      </c>
      <c r="F486" s="322"/>
      <c r="G486" s="202"/>
      <c r="H486" s="202"/>
      <c r="I486" s="201">
        <v>0</v>
      </c>
      <c r="J486" s="202"/>
      <c r="K486" s="202"/>
      <c r="L486" s="7">
        <v>0</v>
      </c>
      <c r="M486" s="7">
        <v>0</v>
      </c>
      <c r="N486" s="7">
        <v>0</v>
      </c>
    </row>
    <row r="487" spans="2:14" ht="11.25" customHeight="1">
      <c r="B487" s="27">
        <v>42795</v>
      </c>
      <c r="C487" s="28">
        <v>57405</v>
      </c>
      <c r="D487" s="7">
        <v>480</v>
      </c>
      <c r="E487" s="29">
        <v>14610</v>
      </c>
      <c r="F487" s="322"/>
      <c r="G487" s="202"/>
      <c r="H487" s="202"/>
      <c r="I487" s="201">
        <v>0</v>
      </c>
      <c r="J487" s="202"/>
      <c r="K487" s="202"/>
      <c r="L487" s="7">
        <v>0</v>
      </c>
      <c r="M487" s="7">
        <v>0</v>
      </c>
      <c r="N487" s="7">
        <v>0</v>
      </c>
    </row>
    <row r="488" spans="2:14" ht="11.25" customHeight="1">
      <c r="B488" s="27">
        <v>42795</v>
      </c>
      <c r="C488" s="28">
        <v>57436</v>
      </c>
      <c r="D488" s="7">
        <v>481</v>
      </c>
      <c r="E488" s="29">
        <v>14641</v>
      </c>
      <c r="F488" s="322"/>
      <c r="G488" s="202"/>
      <c r="H488" s="202"/>
      <c r="I488" s="201">
        <v>0</v>
      </c>
      <c r="J488" s="202"/>
      <c r="K488" s="202"/>
      <c r="L488" s="7">
        <v>0</v>
      </c>
      <c r="M488" s="7">
        <v>0</v>
      </c>
      <c r="N488" s="7">
        <v>0</v>
      </c>
    </row>
    <row r="489" spans="2:14" ht="11.25" customHeight="1">
      <c r="B489" s="27">
        <v>42795</v>
      </c>
      <c r="C489" s="28">
        <v>57466</v>
      </c>
      <c r="D489" s="7">
        <v>482</v>
      </c>
      <c r="E489" s="29">
        <v>14671</v>
      </c>
      <c r="F489" s="322"/>
      <c r="G489" s="202"/>
      <c r="H489" s="202"/>
      <c r="I489" s="201">
        <v>0</v>
      </c>
      <c r="J489" s="202"/>
      <c r="K489" s="202"/>
      <c r="L489" s="7">
        <v>0</v>
      </c>
      <c r="M489" s="7">
        <v>0</v>
      </c>
      <c r="N489" s="7">
        <v>0</v>
      </c>
    </row>
    <row r="490" spans="2:14" ht="11.25" customHeight="1">
      <c r="B490" s="27">
        <v>42795</v>
      </c>
      <c r="C490" s="28">
        <v>57497</v>
      </c>
      <c r="D490" s="7">
        <v>483</v>
      </c>
      <c r="E490" s="29">
        <v>14702</v>
      </c>
      <c r="F490" s="322"/>
      <c r="G490" s="202"/>
      <c r="H490" s="202"/>
      <c r="I490" s="201">
        <v>0</v>
      </c>
      <c r="J490" s="202"/>
      <c r="K490" s="202"/>
      <c r="L490" s="7">
        <v>0</v>
      </c>
      <c r="M490" s="7">
        <v>0</v>
      </c>
      <c r="N490" s="7">
        <v>0</v>
      </c>
    </row>
    <row r="491" spans="2:14" ht="11.25" customHeight="1">
      <c r="B491" s="27">
        <v>42795</v>
      </c>
      <c r="C491" s="28">
        <v>57527</v>
      </c>
      <c r="D491" s="7">
        <v>484</v>
      </c>
      <c r="E491" s="29">
        <v>14732</v>
      </c>
      <c r="F491" s="322"/>
      <c r="G491" s="202"/>
      <c r="H491" s="202"/>
      <c r="I491" s="201">
        <v>0</v>
      </c>
      <c r="J491" s="202"/>
      <c r="K491" s="202"/>
      <c r="L491" s="7">
        <v>0</v>
      </c>
      <c r="M491" s="7">
        <v>0</v>
      </c>
      <c r="N491" s="7">
        <v>0</v>
      </c>
    </row>
    <row r="492" spans="2:14" ht="11.25" customHeight="1">
      <c r="B492" s="27">
        <v>42795</v>
      </c>
      <c r="C492" s="28">
        <v>57558</v>
      </c>
      <c r="D492" s="7">
        <v>485</v>
      </c>
      <c r="E492" s="29">
        <v>14763</v>
      </c>
      <c r="F492" s="322"/>
      <c r="G492" s="202"/>
      <c r="H492" s="202"/>
      <c r="I492" s="201">
        <v>0</v>
      </c>
      <c r="J492" s="202"/>
      <c r="K492" s="202"/>
      <c r="L492" s="7">
        <v>0</v>
      </c>
      <c r="M492" s="7">
        <v>0</v>
      </c>
      <c r="N492" s="7">
        <v>0</v>
      </c>
    </row>
    <row r="493" spans="2:14" ht="11.25" customHeight="1">
      <c r="B493" s="27">
        <v>42795</v>
      </c>
      <c r="C493" s="28">
        <v>57589</v>
      </c>
      <c r="D493" s="7">
        <v>486</v>
      </c>
      <c r="E493" s="29">
        <v>14794</v>
      </c>
      <c r="F493" s="322"/>
      <c r="G493" s="202"/>
      <c r="H493" s="202"/>
      <c r="I493" s="201">
        <v>0</v>
      </c>
      <c r="J493" s="202"/>
      <c r="K493" s="202"/>
      <c r="L493" s="7">
        <v>0</v>
      </c>
      <c r="M493" s="7">
        <v>0</v>
      </c>
      <c r="N493" s="7">
        <v>0</v>
      </c>
    </row>
    <row r="494" spans="2:14" ht="11.25" customHeight="1">
      <c r="B494" s="27">
        <v>42795</v>
      </c>
      <c r="C494" s="28">
        <v>57619</v>
      </c>
      <c r="D494" s="7">
        <v>487</v>
      </c>
      <c r="E494" s="29">
        <v>14824</v>
      </c>
      <c r="F494" s="322"/>
      <c r="G494" s="202"/>
      <c r="H494" s="202"/>
      <c r="I494" s="201">
        <v>0</v>
      </c>
      <c r="J494" s="202"/>
      <c r="K494" s="202"/>
      <c r="L494" s="7">
        <v>0</v>
      </c>
      <c r="M494" s="7">
        <v>0</v>
      </c>
      <c r="N494" s="7">
        <v>0</v>
      </c>
    </row>
    <row r="495" spans="2:14" ht="11.25" customHeight="1">
      <c r="B495" s="27">
        <v>42795</v>
      </c>
      <c r="C495" s="28">
        <v>57650</v>
      </c>
      <c r="D495" s="7">
        <v>488</v>
      </c>
      <c r="E495" s="29">
        <v>14855</v>
      </c>
      <c r="F495" s="322"/>
      <c r="G495" s="202"/>
      <c r="H495" s="202"/>
      <c r="I495" s="201">
        <v>0</v>
      </c>
      <c r="J495" s="202"/>
      <c r="K495" s="202"/>
      <c r="L495" s="7">
        <v>0</v>
      </c>
      <c r="M495" s="7">
        <v>0</v>
      </c>
      <c r="N495" s="7">
        <v>0</v>
      </c>
    </row>
    <row r="496" spans="2:14" ht="11.25" customHeight="1">
      <c r="B496" s="27">
        <v>42795</v>
      </c>
      <c r="C496" s="28">
        <v>57680</v>
      </c>
      <c r="D496" s="7">
        <v>489</v>
      </c>
      <c r="E496" s="29">
        <v>14885</v>
      </c>
      <c r="F496" s="322"/>
      <c r="G496" s="202"/>
      <c r="H496" s="202"/>
      <c r="I496" s="201">
        <v>0</v>
      </c>
      <c r="J496" s="202"/>
      <c r="K496" s="202"/>
      <c r="L496" s="7">
        <v>0</v>
      </c>
      <c r="M496" s="7">
        <v>0</v>
      </c>
      <c r="N496" s="7">
        <v>0</v>
      </c>
    </row>
    <row r="497" spans="2:14" ht="11.25" customHeight="1">
      <c r="B497" s="27">
        <v>42795</v>
      </c>
      <c r="C497" s="28">
        <v>57711</v>
      </c>
      <c r="D497" s="7">
        <v>490</v>
      </c>
      <c r="E497" s="29">
        <v>14916</v>
      </c>
      <c r="F497" s="322"/>
      <c r="G497" s="202"/>
      <c r="H497" s="202"/>
      <c r="I497" s="201">
        <v>0</v>
      </c>
      <c r="J497" s="202"/>
      <c r="K497" s="202"/>
      <c r="L497" s="7">
        <v>0</v>
      </c>
      <c r="M497" s="7">
        <v>0</v>
      </c>
      <c r="N497" s="7">
        <v>0</v>
      </c>
    </row>
    <row r="498" spans="2:14" ht="11.25" customHeight="1">
      <c r="B498" s="27">
        <v>42795</v>
      </c>
      <c r="C498" s="28">
        <v>57742</v>
      </c>
      <c r="D498" s="7">
        <v>491</v>
      </c>
      <c r="E498" s="29">
        <v>14947</v>
      </c>
      <c r="F498" s="322"/>
      <c r="G498" s="202"/>
      <c r="H498" s="202"/>
      <c r="I498" s="201">
        <v>0</v>
      </c>
      <c r="J498" s="202"/>
      <c r="K498" s="202"/>
      <c r="L498" s="7">
        <v>0</v>
      </c>
      <c r="M498" s="7">
        <v>0</v>
      </c>
      <c r="N498" s="7">
        <v>0</v>
      </c>
    </row>
    <row r="499" spans="2:14" ht="11.25" customHeight="1">
      <c r="B499" s="27">
        <v>42795</v>
      </c>
      <c r="C499" s="28">
        <v>57770</v>
      </c>
      <c r="D499" s="7">
        <v>492</v>
      </c>
      <c r="E499" s="29">
        <v>14975</v>
      </c>
      <c r="F499" s="322"/>
      <c r="G499" s="202"/>
      <c r="H499" s="202"/>
      <c r="I499" s="201">
        <v>0</v>
      </c>
      <c r="J499" s="202"/>
      <c r="K499" s="202"/>
      <c r="L499" s="7">
        <v>0</v>
      </c>
      <c r="M499" s="7">
        <v>0</v>
      </c>
      <c r="N499" s="7">
        <v>0</v>
      </c>
    </row>
    <row r="500" spans="2:14" ht="11.25" customHeight="1">
      <c r="B500" s="27">
        <v>42795</v>
      </c>
      <c r="C500" s="28">
        <v>57801</v>
      </c>
      <c r="D500" s="7">
        <v>493</v>
      </c>
      <c r="E500" s="29">
        <v>15006</v>
      </c>
      <c r="F500" s="322"/>
      <c r="G500" s="202"/>
      <c r="H500" s="202"/>
      <c r="I500" s="201">
        <v>0</v>
      </c>
      <c r="J500" s="202"/>
      <c r="K500" s="202"/>
      <c r="L500" s="7">
        <v>0</v>
      </c>
      <c r="M500" s="7">
        <v>0</v>
      </c>
      <c r="N500" s="7">
        <v>0</v>
      </c>
    </row>
    <row r="501" spans="2:14" ht="11.25" customHeight="1">
      <c r="B501" s="27">
        <v>42795</v>
      </c>
      <c r="C501" s="28">
        <v>57831</v>
      </c>
      <c r="D501" s="7">
        <v>494</v>
      </c>
      <c r="E501" s="29">
        <v>15036</v>
      </c>
      <c r="F501" s="322"/>
      <c r="G501" s="202"/>
      <c r="H501" s="202"/>
      <c r="I501" s="201">
        <v>0</v>
      </c>
      <c r="J501" s="202"/>
      <c r="K501" s="202"/>
      <c r="L501" s="7">
        <v>0</v>
      </c>
      <c r="M501" s="7">
        <v>0</v>
      </c>
      <c r="N501" s="7">
        <v>0</v>
      </c>
    </row>
    <row r="502" spans="2:14" ht="11.25" customHeight="1">
      <c r="B502" s="27">
        <v>42795</v>
      </c>
      <c r="C502" s="28">
        <v>57862</v>
      </c>
      <c r="D502" s="7">
        <v>495</v>
      </c>
      <c r="E502" s="29">
        <v>15067</v>
      </c>
      <c r="F502" s="322"/>
      <c r="G502" s="202"/>
      <c r="H502" s="202"/>
      <c r="I502" s="201">
        <v>0</v>
      </c>
      <c r="J502" s="202"/>
      <c r="K502" s="202"/>
      <c r="L502" s="7">
        <v>0</v>
      </c>
      <c r="M502" s="7">
        <v>0</v>
      </c>
      <c r="N502" s="7">
        <v>0</v>
      </c>
    </row>
    <row r="503" spans="2:14" ht="11.25" customHeight="1">
      <c r="B503" s="27">
        <v>42795</v>
      </c>
      <c r="C503" s="28">
        <v>57892</v>
      </c>
      <c r="D503" s="7">
        <v>496</v>
      </c>
      <c r="E503" s="29">
        <v>15097</v>
      </c>
      <c r="F503" s="322"/>
      <c r="G503" s="202"/>
      <c r="H503" s="202"/>
      <c r="I503" s="201">
        <v>0</v>
      </c>
      <c r="J503" s="202"/>
      <c r="K503" s="202"/>
      <c r="L503" s="7">
        <v>0</v>
      </c>
      <c r="M503" s="7">
        <v>0</v>
      </c>
      <c r="N503" s="7">
        <v>0</v>
      </c>
    </row>
    <row r="504" spans="2:14" ht="11.25" customHeight="1">
      <c r="B504" s="27">
        <v>42795</v>
      </c>
      <c r="C504" s="28">
        <v>57923</v>
      </c>
      <c r="D504" s="7">
        <v>497</v>
      </c>
      <c r="E504" s="29">
        <v>15128</v>
      </c>
      <c r="F504" s="322"/>
      <c r="G504" s="202"/>
      <c r="H504" s="202"/>
      <c r="I504" s="201">
        <v>0</v>
      </c>
      <c r="J504" s="202"/>
      <c r="K504" s="202"/>
      <c r="L504" s="7">
        <v>0</v>
      </c>
      <c r="M504" s="7">
        <v>0</v>
      </c>
      <c r="N504" s="7">
        <v>0</v>
      </c>
    </row>
    <row r="505" spans="2:14" ht="11.25" customHeight="1">
      <c r="B505" s="27">
        <v>42795</v>
      </c>
      <c r="C505" s="28">
        <v>57954</v>
      </c>
      <c r="D505" s="7">
        <v>498</v>
      </c>
      <c r="E505" s="29">
        <v>15159</v>
      </c>
      <c r="F505" s="322"/>
      <c r="G505" s="202"/>
      <c r="H505" s="202"/>
      <c r="I505" s="201">
        <v>0</v>
      </c>
      <c r="J505" s="202"/>
      <c r="K505" s="202"/>
      <c r="L505" s="7">
        <v>0</v>
      </c>
      <c r="M505" s="7">
        <v>0</v>
      </c>
      <c r="N505" s="7">
        <v>0</v>
      </c>
    </row>
    <row r="506" spans="2:14" ht="11.25" customHeight="1">
      <c r="B506" s="27">
        <v>42795</v>
      </c>
      <c r="C506" s="28">
        <v>57984</v>
      </c>
      <c r="D506" s="7">
        <v>499</v>
      </c>
      <c r="E506" s="29">
        <v>15189</v>
      </c>
      <c r="F506" s="322"/>
      <c r="G506" s="202"/>
      <c r="H506" s="202"/>
      <c r="I506" s="201">
        <v>0</v>
      </c>
      <c r="J506" s="202"/>
      <c r="K506" s="202"/>
      <c r="L506" s="7">
        <v>0</v>
      </c>
      <c r="M506" s="7">
        <v>0</v>
      </c>
      <c r="N506" s="7">
        <v>0</v>
      </c>
    </row>
    <row r="507" spans="2:14" ht="11.25" customHeight="1">
      <c r="B507" s="27">
        <v>42795</v>
      </c>
      <c r="C507" s="28">
        <v>58015</v>
      </c>
      <c r="D507" s="7">
        <v>500</v>
      </c>
      <c r="E507" s="29">
        <v>15220</v>
      </c>
      <c r="F507" s="322"/>
      <c r="G507" s="202"/>
      <c r="H507" s="202"/>
      <c r="I507" s="201">
        <v>0</v>
      </c>
      <c r="J507" s="202"/>
      <c r="K507" s="202"/>
      <c r="L507" s="7">
        <v>0</v>
      </c>
      <c r="M507" s="7">
        <v>0</v>
      </c>
      <c r="N507" s="7">
        <v>0</v>
      </c>
    </row>
    <row r="508" spans="2:14" ht="11.25" customHeight="1">
      <c r="B508" s="27">
        <v>42795</v>
      </c>
      <c r="C508" s="28">
        <v>58045</v>
      </c>
      <c r="D508" s="7">
        <v>501</v>
      </c>
      <c r="E508" s="29">
        <v>15250</v>
      </c>
      <c r="F508" s="322"/>
      <c r="G508" s="202"/>
      <c r="H508" s="202"/>
      <c r="I508" s="201">
        <v>0</v>
      </c>
      <c r="J508" s="202"/>
      <c r="K508" s="202"/>
      <c r="L508" s="7">
        <v>0</v>
      </c>
      <c r="M508" s="7">
        <v>0</v>
      </c>
      <c r="N508" s="7">
        <v>0</v>
      </c>
    </row>
    <row r="509" spans="2:14" ht="11.25" customHeight="1">
      <c r="B509" s="27">
        <v>42795</v>
      </c>
      <c r="C509" s="28">
        <v>58076</v>
      </c>
      <c r="D509" s="7">
        <v>502</v>
      </c>
      <c r="E509" s="29">
        <v>15281</v>
      </c>
      <c r="F509" s="322"/>
      <c r="G509" s="202"/>
      <c r="H509" s="202"/>
      <c r="I509" s="201">
        <v>0</v>
      </c>
      <c r="J509" s="202"/>
      <c r="K509" s="202"/>
      <c r="L509" s="7">
        <v>0</v>
      </c>
      <c r="M509" s="7">
        <v>0</v>
      </c>
      <c r="N509" s="7">
        <v>0</v>
      </c>
    </row>
    <row r="510" spans="2:14" ht="11.25" customHeight="1">
      <c r="B510" s="27">
        <v>42795</v>
      </c>
      <c r="C510" s="28">
        <v>58107</v>
      </c>
      <c r="D510" s="7">
        <v>503</v>
      </c>
      <c r="E510" s="29">
        <v>15312</v>
      </c>
      <c r="F510" s="322"/>
      <c r="G510" s="202"/>
      <c r="H510" s="202"/>
      <c r="I510" s="201">
        <v>0</v>
      </c>
      <c r="J510" s="202"/>
      <c r="K510" s="202"/>
      <c r="L510" s="7">
        <v>0</v>
      </c>
      <c r="M510" s="7">
        <v>0</v>
      </c>
      <c r="N510" s="7">
        <v>0</v>
      </c>
    </row>
    <row r="511" spans="2:14" ht="11.25" customHeight="1">
      <c r="B511" s="27">
        <v>42795</v>
      </c>
      <c r="C511" s="28">
        <v>58135</v>
      </c>
      <c r="D511" s="7">
        <v>504</v>
      </c>
      <c r="E511" s="29">
        <v>15340</v>
      </c>
      <c r="F511" s="322"/>
      <c r="G511" s="202"/>
      <c r="H511" s="202"/>
      <c r="I511" s="201">
        <v>0</v>
      </c>
      <c r="J511" s="202"/>
      <c r="K511" s="202"/>
      <c r="L511" s="7">
        <v>0</v>
      </c>
      <c r="M511" s="7">
        <v>0</v>
      </c>
      <c r="N511" s="7">
        <v>0</v>
      </c>
    </row>
    <row r="512" spans="2:14" ht="11.25" customHeight="1">
      <c r="B512" s="27">
        <v>42795</v>
      </c>
      <c r="C512" s="28">
        <v>58166</v>
      </c>
      <c r="D512" s="7">
        <v>505</v>
      </c>
      <c r="E512" s="29">
        <v>15371</v>
      </c>
      <c r="F512" s="322"/>
      <c r="G512" s="202"/>
      <c r="H512" s="202"/>
      <c r="I512" s="201">
        <v>0</v>
      </c>
      <c r="J512" s="202"/>
      <c r="K512" s="202"/>
      <c r="L512" s="7">
        <v>0</v>
      </c>
      <c r="M512" s="7">
        <v>0</v>
      </c>
      <c r="N512" s="7">
        <v>0</v>
      </c>
    </row>
    <row r="513" spans="2:14" ht="11.25" customHeight="1">
      <c r="B513" s="27">
        <v>42795</v>
      </c>
      <c r="C513" s="28">
        <v>58196</v>
      </c>
      <c r="D513" s="7">
        <v>506</v>
      </c>
      <c r="E513" s="29">
        <v>15401</v>
      </c>
      <c r="F513" s="322"/>
      <c r="G513" s="202"/>
      <c r="H513" s="202"/>
      <c r="I513" s="201">
        <v>0</v>
      </c>
      <c r="J513" s="202"/>
      <c r="K513" s="202"/>
      <c r="L513" s="7">
        <v>0</v>
      </c>
      <c r="M513" s="7">
        <v>0</v>
      </c>
      <c r="N513" s="7">
        <v>0</v>
      </c>
    </row>
    <row r="514" spans="2:14" ht="11.25" customHeight="1">
      <c r="B514" s="27">
        <v>42795</v>
      </c>
      <c r="C514" s="28">
        <v>58227</v>
      </c>
      <c r="D514" s="7">
        <v>507</v>
      </c>
      <c r="E514" s="29">
        <v>15432</v>
      </c>
      <c r="F514" s="322"/>
      <c r="G514" s="202"/>
      <c r="H514" s="202"/>
      <c r="I514" s="201">
        <v>0</v>
      </c>
      <c r="J514" s="202"/>
      <c r="K514" s="202"/>
      <c r="L514" s="7">
        <v>0</v>
      </c>
      <c r="M514" s="7">
        <v>0</v>
      </c>
      <c r="N514" s="7">
        <v>0</v>
      </c>
    </row>
    <row r="515" spans="2:14" ht="11.25" customHeight="1">
      <c r="B515" s="27">
        <v>42795</v>
      </c>
      <c r="C515" s="28">
        <v>58257</v>
      </c>
      <c r="D515" s="7">
        <v>508</v>
      </c>
      <c r="E515" s="29">
        <v>15462</v>
      </c>
      <c r="F515" s="322"/>
      <c r="G515" s="202"/>
      <c r="H515" s="202"/>
      <c r="I515" s="201">
        <v>0</v>
      </c>
      <c r="J515" s="202"/>
      <c r="K515" s="202"/>
      <c r="L515" s="7">
        <v>0</v>
      </c>
      <c r="M515" s="7">
        <v>0</v>
      </c>
      <c r="N515" s="7">
        <v>0</v>
      </c>
    </row>
    <row r="516" spans="2:14" ht="11.25" customHeight="1">
      <c r="B516" s="27">
        <v>42795</v>
      </c>
      <c r="C516" s="28">
        <v>58288</v>
      </c>
      <c r="D516" s="7">
        <v>509</v>
      </c>
      <c r="E516" s="29">
        <v>15493</v>
      </c>
      <c r="F516" s="322"/>
      <c r="G516" s="202"/>
      <c r="H516" s="202"/>
      <c r="I516" s="201">
        <v>0</v>
      </c>
      <c r="J516" s="202"/>
      <c r="K516" s="202"/>
      <c r="L516" s="7">
        <v>0</v>
      </c>
      <c r="M516" s="7">
        <v>0</v>
      </c>
      <c r="N516" s="7">
        <v>0</v>
      </c>
    </row>
    <row r="517" spans="2:14" ht="11.25" customHeight="1">
      <c r="B517" s="27">
        <v>42795</v>
      </c>
      <c r="C517" s="28">
        <v>58319</v>
      </c>
      <c r="D517" s="7">
        <v>510</v>
      </c>
      <c r="E517" s="29">
        <v>15524</v>
      </c>
      <c r="F517" s="322"/>
      <c r="G517" s="202"/>
      <c r="H517" s="202"/>
      <c r="I517" s="201">
        <v>0</v>
      </c>
      <c r="J517" s="202"/>
      <c r="K517" s="202"/>
      <c r="L517" s="7">
        <v>0</v>
      </c>
      <c r="M517" s="7">
        <v>0</v>
      </c>
      <c r="N517" s="7">
        <v>0</v>
      </c>
    </row>
    <row r="518" spans="2:14" ht="11.25" customHeight="1">
      <c r="B518" s="27">
        <v>42795</v>
      </c>
      <c r="C518" s="28">
        <v>58349</v>
      </c>
      <c r="D518" s="7">
        <v>511</v>
      </c>
      <c r="E518" s="29">
        <v>15554</v>
      </c>
      <c r="F518" s="322"/>
      <c r="G518" s="202"/>
      <c r="H518" s="202"/>
      <c r="I518" s="201">
        <v>0</v>
      </c>
      <c r="J518" s="202"/>
      <c r="K518" s="202"/>
      <c r="L518" s="7">
        <v>0</v>
      </c>
      <c r="M518" s="7">
        <v>0</v>
      </c>
      <c r="N518" s="7">
        <v>0</v>
      </c>
    </row>
    <row r="519" spans="2:14" ht="11.25" customHeight="1">
      <c r="B519" s="27">
        <v>42795</v>
      </c>
      <c r="C519" s="28">
        <v>58380</v>
      </c>
      <c r="D519" s="7">
        <v>512</v>
      </c>
      <c r="E519" s="29">
        <v>15585</v>
      </c>
      <c r="F519" s="322"/>
      <c r="G519" s="202"/>
      <c r="H519" s="202"/>
      <c r="I519" s="201">
        <v>0</v>
      </c>
      <c r="J519" s="202"/>
      <c r="K519" s="202"/>
      <c r="L519" s="7">
        <v>0</v>
      </c>
      <c r="M519" s="7">
        <v>0</v>
      </c>
      <c r="N519" s="7">
        <v>0</v>
      </c>
    </row>
    <row r="520" spans="2:14" ht="11.25" customHeight="1">
      <c r="B520" s="27">
        <v>42795</v>
      </c>
      <c r="C520" s="28">
        <v>58410</v>
      </c>
      <c r="D520" s="7">
        <v>513</v>
      </c>
      <c r="E520" s="29">
        <v>15615</v>
      </c>
      <c r="F520" s="322"/>
      <c r="G520" s="202"/>
      <c r="H520" s="202"/>
      <c r="I520" s="201">
        <v>0</v>
      </c>
      <c r="J520" s="202"/>
      <c r="K520" s="202"/>
      <c r="L520" s="7">
        <v>0</v>
      </c>
      <c r="M520" s="7">
        <v>0</v>
      </c>
      <c r="N520" s="7">
        <v>0</v>
      </c>
    </row>
    <row r="521" spans="2:14" ht="11.25" customHeight="1">
      <c r="B521" s="27">
        <v>42795</v>
      </c>
      <c r="C521" s="28">
        <v>58441</v>
      </c>
      <c r="D521" s="7">
        <v>514</v>
      </c>
      <c r="E521" s="29">
        <v>15646</v>
      </c>
      <c r="F521" s="322"/>
      <c r="G521" s="202"/>
      <c r="H521" s="202"/>
      <c r="I521" s="201">
        <v>0</v>
      </c>
      <c r="J521" s="202"/>
      <c r="K521" s="202"/>
      <c r="L521" s="7">
        <v>0</v>
      </c>
      <c r="M521" s="7">
        <v>0</v>
      </c>
      <c r="N521" s="7">
        <v>0</v>
      </c>
    </row>
    <row r="522" spans="2:14" ht="11.25" customHeight="1">
      <c r="B522" s="27">
        <v>42795</v>
      </c>
      <c r="C522" s="28">
        <v>58472</v>
      </c>
      <c r="D522" s="7">
        <v>515</v>
      </c>
      <c r="E522" s="29">
        <v>15677</v>
      </c>
      <c r="F522" s="322"/>
      <c r="G522" s="202"/>
      <c r="H522" s="202"/>
      <c r="I522" s="201">
        <v>0</v>
      </c>
      <c r="J522" s="202"/>
      <c r="K522" s="202"/>
      <c r="L522" s="7">
        <v>0</v>
      </c>
      <c r="M522" s="7">
        <v>0</v>
      </c>
      <c r="N522" s="7">
        <v>0</v>
      </c>
    </row>
    <row r="523" spans="2:14" ht="11.25" customHeight="1">
      <c r="B523" s="27">
        <v>42795</v>
      </c>
      <c r="C523" s="28">
        <v>58501</v>
      </c>
      <c r="D523" s="7">
        <v>516</v>
      </c>
      <c r="E523" s="29">
        <v>15706</v>
      </c>
      <c r="F523" s="322"/>
      <c r="G523" s="202"/>
      <c r="H523" s="202"/>
      <c r="I523" s="201">
        <v>0</v>
      </c>
      <c r="J523" s="202"/>
      <c r="K523" s="202"/>
      <c r="L523" s="7">
        <v>0</v>
      </c>
      <c r="M523" s="7">
        <v>0</v>
      </c>
      <c r="N523" s="7">
        <v>0</v>
      </c>
    </row>
    <row r="524" spans="2:14" ht="11.25" customHeight="1">
      <c r="B524" s="27">
        <v>42795</v>
      </c>
      <c r="C524" s="28">
        <v>58532</v>
      </c>
      <c r="D524" s="7">
        <v>517</v>
      </c>
      <c r="E524" s="29">
        <v>15737</v>
      </c>
      <c r="F524" s="322"/>
      <c r="G524" s="202"/>
      <c r="H524" s="202"/>
      <c r="I524" s="201">
        <v>0</v>
      </c>
      <c r="J524" s="202"/>
      <c r="K524" s="202"/>
      <c r="L524" s="7">
        <v>0</v>
      </c>
      <c r="M524" s="7">
        <v>0</v>
      </c>
      <c r="N524" s="7">
        <v>0</v>
      </c>
    </row>
    <row r="525" spans="2:14" ht="11.25" customHeight="1">
      <c r="B525" s="27">
        <v>42795</v>
      </c>
      <c r="C525" s="28">
        <v>58562</v>
      </c>
      <c r="D525" s="7">
        <v>518</v>
      </c>
      <c r="E525" s="29">
        <v>15767</v>
      </c>
      <c r="F525" s="322"/>
      <c r="G525" s="202"/>
      <c r="H525" s="202"/>
      <c r="I525" s="201">
        <v>0</v>
      </c>
      <c r="J525" s="202"/>
      <c r="K525" s="202"/>
      <c r="L525" s="7">
        <v>0</v>
      </c>
      <c r="M525" s="7">
        <v>0</v>
      </c>
      <c r="N525" s="7">
        <v>0</v>
      </c>
    </row>
    <row r="526" spans="2:14" ht="11.25" customHeight="1">
      <c r="B526" s="27">
        <v>42795</v>
      </c>
      <c r="C526" s="28">
        <v>58593</v>
      </c>
      <c r="D526" s="7">
        <v>519</v>
      </c>
      <c r="E526" s="29">
        <v>15798</v>
      </c>
      <c r="F526" s="322"/>
      <c r="G526" s="202"/>
      <c r="H526" s="202"/>
      <c r="I526" s="201">
        <v>0</v>
      </c>
      <c r="J526" s="202"/>
      <c r="K526" s="202"/>
      <c r="L526" s="7">
        <v>0</v>
      </c>
      <c r="M526" s="7">
        <v>0</v>
      </c>
      <c r="N526" s="7">
        <v>0</v>
      </c>
    </row>
    <row r="527" spans="2:14" ht="11.25" customHeight="1">
      <c r="B527" s="27">
        <v>42795</v>
      </c>
      <c r="C527" s="28">
        <v>58623</v>
      </c>
      <c r="D527" s="7">
        <v>520</v>
      </c>
      <c r="E527" s="29">
        <v>15828</v>
      </c>
      <c r="F527" s="322"/>
      <c r="G527" s="202"/>
      <c r="H527" s="202"/>
      <c r="I527" s="201">
        <v>0</v>
      </c>
      <c r="J527" s="202"/>
      <c r="K527" s="202"/>
      <c r="L527" s="7">
        <v>0</v>
      </c>
      <c r="M527" s="7">
        <v>0</v>
      </c>
      <c r="N527" s="7">
        <v>0</v>
      </c>
    </row>
    <row r="528" spans="2:14" ht="11.25" customHeight="1">
      <c r="B528" s="27">
        <v>42795</v>
      </c>
      <c r="C528" s="28">
        <v>58654</v>
      </c>
      <c r="D528" s="7">
        <v>521</v>
      </c>
      <c r="E528" s="29">
        <v>15859</v>
      </c>
      <c r="F528" s="322"/>
      <c r="G528" s="202"/>
      <c r="H528" s="202"/>
      <c r="I528" s="201">
        <v>0</v>
      </c>
      <c r="J528" s="202"/>
      <c r="K528" s="202"/>
      <c r="L528" s="7">
        <v>0</v>
      </c>
      <c r="M528" s="7">
        <v>0</v>
      </c>
      <c r="N528" s="7">
        <v>0</v>
      </c>
    </row>
    <row r="529" spans="2:14" ht="11.25" customHeight="1">
      <c r="B529" s="27">
        <v>42795</v>
      </c>
      <c r="C529" s="28">
        <v>58685</v>
      </c>
      <c r="D529" s="7">
        <v>522</v>
      </c>
      <c r="E529" s="29">
        <v>15890</v>
      </c>
      <c r="F529" s="322"/>
      <c r="G529" s="202"/>
      <c r="H529" s="202"/>
      <c r="I529" s="201">
        <v>0</v>
      </c>
      <c r="J529" s="202"/>
      <c r="K529" s="202"/>
      <c r="L529" s="7">
        <v>0</v>
      </c>
      <c r="M529" s="7">
        <v>0</v>
      </c>
      <c r="N529" s="7">
        <v>0</v>
      </c>
    </row>
    <row r="530" spans="2:14" ht="11.25" customHeight="1">
      <c r="B530" s="27">
        <v>42795</v>
      </c>
      <c r="C530" s="28">
        <v>58715</v>
      </c>
      <c r="D530" s="7">
        <v>523</v>
      </c>
      <c r="E530" s="29">
        <v>15920</v>
      </c>
      <c r="F530" s="322"/>
      <c r="G530" s="202"/>
      <c r="H530" s="202"/>
      <c r="I530" s="201">
        <v>0</v>
      </c>
      <c r="J530" s="202"/>
      <c r="K530" s="202"/>
      <c r="L530" s="7">
        <v>0</v>
      </c>
      <c r="M530" s="7">
        <v>0</v>
      </c>
      <c r="N530" s="7">
        <v>0</v>
      </c>
    </row>
    <row r="531" spans="2:14" ht="11.25" customHeight="1">
      <c r="B531" s="27">
        <v>42795</v>
      </c>
      <c r="C531" s="28">
        <v>58746</v>
      </c>
      <c r="D531" s="7">
        <v>524</v>
      </c>
      <c r="E531" s="29">
        <v>15951</v>
      </c>
      <c r="F531" s="322"/>
      <c r="G531" s="202"/>
      <c r="H531" s="202"/>
      <c r="I531" s="201">
        <v>0</v>
      </c>
      <c r="J531" s="202"/>
      <c r="K531" s="202"/>
      <c r="L531" s="7">
        <v>0</v>
      </c>
      <c r="M531" s="7">
        <v>0</v>
      </c>
      <c r="N531" s="7">
        <v>0</v>
      </c>
    </row>
    <row r="532" spans="2:14" ht="11.25" customHeight="1">
      <c r="B532" s="27">
        <v>42795</v>
      </c>
      <c r="C532" s="28">
        <v>58776</v>
      </c>
      <c r="D532" s="7">
        <v>525</v>
      </c>
      <c r="E532" s="29">
        <v>15981</v>
      </c>
      <c r="F532" s="322"/>
      <c r="G532" s="202"/>
      <c r="H532" s="202"/>
      <c r="I532" s="201">
        <v>0</v>
      </c>
      <c r="J532" s="202"/>
      <c r="K532" s="202"/>
      <c r="L532" s="7">
        <v>0</v>
      </c>
      <c r="M532" s="7">
        <v>0</v>
      </c>
      <c r="N532" s="7">
        <v>0</v>
      </c>
    </row>
    <row r="533" spans="2:14" ht="11.25" customHeight="1">
      <c r="B533" s="27">
        <v>42795</v>
      </c>
      <c r="C533" s="28">
        <v>58807</v>
      </c>
      <c r="D533" s="7">
        <v>526</v>
      </c>
      <c r="E533" s="29">
        <v>16012</v>
      </c>
      <c r="F533" s="322"/>
      <c r="G533" s="202"/>
      <c r="H533" s="202"/>
      <c r="I533" s="201">
        <v>0</v>
      </c>
      <c r="J533" s="202"/>
      <c r="K533" s="202"/>
      <c r="L533" s="7">
        <v>0</v>
      </c>
      <c r="M533" s="7">
        <v>0</v>
      </c>
      <c r="N533" s="7">
        <v>0</v>
      </c>
    </row>
    <row r="534" spans="2:14" ht="11.25" customHeight="1">
      <c r="B534" s="27">
        <v>42795</v>
      </c>
      <c r="C534" s="28">
        <v>58838</v>
      </c>
      <c r="D534" s="7">
        <v>527</v>
      </c>
      <c r="E534" s="29">
        <v>16043</v>
      </c>
      <c r="F534" s="322"/>
      <c r="G534" s="202"/>
      <c r="H534" s="202"/>
      <c r="I534" s="201">
        <v>0</v>
      </c>
      <c r="J534" s="202"/>
      <c r="K534" s="202"/>
      <c r="L534" s="7">
        <v>0</v>
      </c>
      <c r="M534" s="7">
        <v>0</v>
      </c>
      <c r="N534" s="7">
        <v>0</v>
      </c>
    </row>
    <row r="535" spans="2:14" ht="11.25" customHeight="1">
      <c r="B535" s="27">
        <v>42795</v>
      </c>
      <c r="C535" s="28">
        <v>58866</v>
      </c>
      <c r="D535" s="7">
        <v>528</v>
      </c>
      <c r="E535" s="29">
        <v>16071</v>
      </c>
      <c r="F535" s="322"/>
      <c r="G535" s="202"/>
      <c r="H535" s="202"/>
      <c r="I535" s="201">
        <v>0</v>
      </c>
      <c r="J535" s="202"/>
      <c r="K535" s="202"/>
      <c r="L535" s="7">
        <v>0</v>
      </c>
      <c r="M535" s="7">
        <v>0</v>
      </c>
      <c r="N535" s="7">
        <v>0</v>
      </c>
    </row>
    <row r="536" spans="2:14" ht="11.25" customHeight="1">
      <c r="B536" s="27">
        <v>42795</v>
      </c>
      <c r="C536" s="28">
        <v>58897</v>
      </c>
      <c r="D536" s="7">
        <v>529</v>
      </c>
      <c r="E536" s="29">
        <v>16102</v>
      </c>
      <c r="F536" s="322"/>
      <c r="G536" s="202"/>
      <c r="H536" s="202"/>
      <c r="I536" s="201">
        <v>0</v>
      </c>
      <c r="J536" s="202"/>
      <c r="K536" s="202"/>
      <c r="L536" s="7">
        <v>0</v>
      </c>
      <c r="M536" s="7">
        <v>0</v>
      </c>
      <c r="N536" s="7">
        <v>0</v>
      </c>
    </row>
    <row r="537" spans="2:14" ht="11.25" customHeight="1">
      <c r="B537" s="27">
        <v>42795</v>
      </c>
      <c r="C537" s="28">
        <v>58927</v>
      </c>
      <c r="D537" s="7">
        <v>530</v>
      </c>
      <c r="E537" s="29">
        <v>16132</v>
      </c>
      <c r="F537" s="322"/>
      <c r="G537" s="202"/>
      <c r="H537" s="202"/>
      <c r="I537" s="201">
        <v>0</v>
      </c>
      <c r="J537" s="202"/>
      <c r="K537" s="202"/>
      <c r="L537" s="7">
        <v>0</v>
      </c>
      <c r="M537" s="7">
        <v>0</v>
      </c>
      <c r="N537" s="7">
        <v>0</v>
      </c>
    </row>
    <row r="538" spans="2:14" ht="11.25" customHeight="1">
      <c r="B538" s="27">
        <v>42795</v>
      </c>
      <c r="C538" s="28">
        <v>58958</v>
      </c>
      <c r="D538" s="7">
        <v>531</v>
      </c>
      <c r="E538" s="29">
        <v>16163</v>
      </c>
      <c r="F538" s="322"/>
      <c r="G538" s="202"/>
      <c r="H538" s="202"/>
      <c r="I538" s="201">
        <v>0</v>
      </c>
      <c r="J538" s="202"/>
      <c r="K538" s="202"/>
      <c r="L538" s="7">
        <v>0</v>
      </c>
      <c r="M538" s="7">
        <v>0</v>
      </c>
      <c r="N538" s="7">
        <v>0</v>
      </c>
    </row>
    <row r="539" spans="2:14" ht="11.25" customHeight="1">
      <c r="B539" s="27">
        <v>42795</v>
      </c>
      <c r="C539" s="28">
        <v>58988</v>
      </c>
      <c r="D539" s="7">
        <v>532</v>
      </c>
      <c r="E539" s="29">
        <v>16193</v>
      </c>
      <c r="F539" s="322"/>
      <c r="G539" s="202"/>
      <c r="H539" s="202"/>
      <c r="I539" s="201">
        <v>0</v>
      </c>
      <c r="J539" s="202"/>
      <c r="K539" s="202"/>
      <c r="L539" s="7">
        <v>0</v>
      </c>
      <c r="M539" s="7">
        <v>0</v>
      </c>
      <c r="N539" s="7">
        <v>0</v>
      </c>
    </row>
    <row r="540" spans="2:14" ht="11.25" customHeight="1">
      <c r="B540" s="27">
        <v>42795</v>
      </c>
      <c r="C540" s="28">
        <v>59019</v>
      </c>
      <c r="D540" s="7">
        <v>533</v>
      </c>
      <c r="E540" s="29">
        <v>16224</v>
      </c>
      <c r="F540" s="322"/>
      <c r="G540" s="202"/>
      <c r="H540" s="202"/>
      <c r="I540" s="201">
        <v>0</v>
      </c>
      <c r="J540" s="202"/>
      <c r="K540" s="202"/>
      <c r="L540" s="7">
        <v>0</v>
      </c>
      <c r="M540" s="7">
        <v>0</v>
      </c>
      <c r="N540" s="7">
        <v>0</v>
      </c>
    </row>
    <row r="541" spans="2:14" ht="11.25" customHeight="1">
      <c r="B541" s="27">
        <v>42795</v>
      </c>
      <c r="C541" s="28">
        <v>59050</v>
      </c>
      <c r="D541" s="7">
        <v>534</v>
      </c>
      <c r="E541" s="29">
        <v>16255</v>
      </c>
      <c r="F541" s="322"/>
      <c r="G541" s="202"/>
      <c r="H541" s="202"/>
      <c r="I541" s="201">
        <v>0</v>
      </c>
      <c r="J541" s="202"/>
      <c r="K541" s="202"/>
      <c r="L541" s="7">
        <v>0</v>
      </c>
      <c r="M541" s="7">
        <v>0</v>
      </c>
      <c r="N541" s="7">
        <v>0</v>
      </c>
    </row>
    <row r="542" spans="2:14" ht="11.25" customHeight="1">
      <c r="B542" s="27">
        <v>42795</v>
      </c>
      <c r="C542" s="28">
        <v>59080</v>
      </c>
      <c r="D542" s="7">
        <v>535</v>
      </c>
      <c r="E542" s="29">
        <v>16285</v>
      </c>
      <c r="F542" s="322"/>
      <c r="G542" s="202"/>
      <c r="H542" s="202"/>
      <c r="I542" s="201">
        <v>0</v>
      </c>
      <c r="J542" s="202"/>
      <c r="K542" s="202"/>
      <c r="L542" s="7">
        <v>0</v>
      </c>
      <c r="M542" s="7">
        <v>0</v>
      </c>
      <c r="N542" s="7">
        <v>0</v>
      </c>
    </row>
    <row r="543" spans="2:14" ht="11.25" customHeight="1">
      <c r="B543" s="27">
        <v>42795</v>
      </c>
      <c r="C543" s="28">
        <v>59111</v>
      </c>
      <c r="D543" s="7">
        <v>536</v>
      </c>
      <c r="E543" s="29">
        <v>16316</v>
      </c>
      <c r="F543" s="322"/>
      <c r="G543" s="202"/>
      <c r="H543" s="202"/>
      <c r="I543" s="201">
        <v>0</v>
      </c>
      <c r="J543" s="202"/>
      <c r="K543" s="202"/>
      <c r="L543" s="7">
        <v>0</v>
      </c>
      <c r="M543" s="7">
        <v>0</v>
      </c>
      <c r="N543" s="7">
        <v>0</v>
      </c>
    </row>
    <row r="544" spans="2:14" ht="11.25" customHeight="1">
      <c r="B544" s="27">
        <v>42795</v>
      </c>
      <c r="C544" s="28">
        <v>59141</v>
      </c>
      <c r="D544" s="7">
        <v>537</v>
      </c>
      <c r="E544" s="29">
        <v>16346</v>
      </c>
      <c r="F544" s="322"/>
      <c r="G544" s="202"/>
      <c r="H544" s="202"/>
      <c r="I544" s="201">
        <v>0</v>
      </c>
      <c r="J544" s="202"/>
      <c r="K544" s="202"/>
      <c r="L544" s="7">
        <v>0</v>
      </c>
      <c r="M544" s="7">
        <v>0</v>
      </c>
      <c r="N544" s="7">
        <v>0</v>
      </c>
    </row>
    <row r="545" spans="2:14" ht="11.25" customHeight="1">
      <c r="B545" s="27">
        <v>42795</v>
      </c>
      <c r="C545" s="28">
        <v>59172</v>
      </c>
      <c r="D545" s="7">
        <v>538</v>
      </c>
      <c r="E545" s="29">
        <v>16377</v>
      </c>
      <c r="F545" s="322"/>
      <c r="G545" s="202"/>
      <c r="H545" s="202"/>
      <c r="I545" s="201">
        <v>0</v>
      </c>
      <c r="J545" s="202"/>
      <c r="K545" s="202"/>
      <c r="L545" s="7">
        <v>0</v>
      </c>
      <c r="M545" s="7">
        <v>0</v>
      </c>
      <c r="N545" s="7">
        <v>0</v>
      </c>
    </row>
    <row r="546" spans="2:14" ht="11.25" customHeight="1">
      <c r="B546" s="27">
        <v>42795</v>
      </c>
      <c r="C546" s="28">
        <v>59203</v>
      </c>
      <c r="D546" s="7">
        <v>539</v>
      </c>
      <c r="E546" s="29">
        <v>16408</v>
      </c>
      <c r="F546" s="322"/>
      <c r="G546" s="202"/>
      <c r="H546" s="202"/>
      <c r="I546" s="201">
        <v>0</v>
      </c>
      <c r="J546" s="202"/>
      <c r="K546" s="202"/>
      <c r="L546" s="7">
        <v>0</v>
      </c>
      <c r="M546" s="7">
        <v>0</v>
      </c>
      <c r="N546" s="7">
        <v>0</v>
      </c>
    </row>
    <row r="547" spans="2:14" ht="11.25" customHeight="1">
      <c r="B547" s="27">
        <v>42795</v>
      </c>
      <c r="C547" s="28">
        <v>59231</v>
      </c>
      <c r="D547" s="7">
        <v>540</v>
      </c>
      <c r="E547" s="29">
        <v>16436</v>
      </c>
      <c r="F547" s="322"/>
      <c r="G547" s="202"/>
      <c r="H547" s="202"/>
      <c r="I547" s="201">
        <v>0</v>
      </c>
      <c r="J547" s="202"/>
      <c r="K547" s="202"/>
      <c r="L547" s="7">
        <v>0</v>
      </c>
      <c r="M547" s="7">
        <v>0</v>
      </c>
      <c r="N547" s="7">
        <v>0</v>
      </c>
    </row>
    <row r="548" spans="2:14" ht="11.25" customHeight="1">
      <c r="B548" s="27">
        <v>42795</v>
      </c>
      <c r="C548" s="28">
        <v>59262</v>
      </c>
      <c r="D548" s="7">
        <v>541</v>
      </c>
      <c r="E548" s="29">
        <v>16467</v>
      </c>
      <c r="F548" s="322"/>
      <c r="G548" s="202"/>
      <c r="H548" s="202"/>
      <c r="I548" s="201">
        <v>0</v>
      </c>
      <c r="J548" s="202"/>
      <c r="K548" s="202"/>
      <c r="L548" s="7">
        <v>0</v>
      </c>
      <c r="M548" s="7">
        <v>0</v>
      </c>
      <c r="N548" s="7">
        <v>0</v>
      </c>
    </row>
    <row r="549" spans="2:14" ht="11.25" customHeight="1">
      <c r="B549" s="27">
        <v>42795</v>
      </c>
      <c r="C549" s="28">
        <v>59292</v>
      </c>
      <c r="D549" s="7">
        <v>542</v>
      </c>
      <c r="E549" s="29">
        <v>16497</v>
      </c>
      <c r="F549" s="322"/>
      <c r="G549" s="202"/>
      <c r="H549" s="202"/>
      <c r="I549" s="201">
        <v>0</v>
      </c>
      <c r="J549" s="202"/>
      <c r="K549" s="202"/>
      <c r="L549" s="7">
        <v>0</v>
      </c>
      <c r="M549" s="7">
        <v>0</v>
      </c>
      <c r="N549" s="7">
        <v>0</v>
      </c>
    </row>
    <row r="550" spans="2:14" ht="11.25" customHeight="1">
      <c r="B550" s="27">
        <v>42795</v>
      </c>
      <c r="C550" s="28">
        <v>59323</v>
      </c>
      <c r="D550" s="7">
        <v>543</v>
      </c>
      <c r="E550" s="29">
        <v>16528</v>
      </c>
      <c r="F550" s="322"/>
      <c r="G550" s="202"/>
      <c r="H550" s="202"/>
      <c r="I550" s="201">
        <v>0</v>
      </c>
      <c r="J550" s="202"/>
      <c r="K550" s="202"/>
      <c r="L550" s="7">
        <v>0</v>
      </c>
      <c r="M550" s="7">
        <v>0</v>
      </c>
      <c r="N550" s="7">
        <v>0</v>
      </c>
    </row>
    <row r="551" spans="2:14" ht="11.25" customHeight="1">
      <c r="B551" s="27">
        <v>42795</v>
      </c>
      <c r="C551" s="28">
        <v>59353</v>
      </c>
      <c r="D551" s="7">
        <v>544</v>
      </c>
      <c r="E551" s="29">
        <v>16558</v>
      </c>
      <c r="F551" s="322"/>
      <c r="G551" s="202"/>
      <c r="H551" s="202"/>
      <c r="I551" s="201">
        <v>0</v>
      </c>
      <c r="J551" s="202"/>
      <c r="K551" s="202"/>
      <c r="L551" s="7">
        <v>0</v>
      </c>
      <c r="M551" s="7">
        <v>0</v>
      </c>
      <c r="N551" s="7">
        <v>0</v>
      </c>
    </row>
    <row r="552" spans="2:14" ht="11.25" customHeight="1">
      <c r="B552" s="27">
        <v>42795</v>
      </c>
      <c r="C552" s="28">
        <v>59384</v>
      </c>
      <c r="D552" s="7">
        <v>545</v>
      </c>
      <c r="E552" s="29">
        <v>16589</v>
      </c>
      <c r="F552" s="322"/>
      <c r="G552" s="202"/>
      <c r="H552" s="202"/>
      <c r="I552" s="201">
        <v>0</v>
      </c>
      <c r="J552" s="202"/>
      <c r="K552" s="202"/>
      <c r="L552" s="7">
        <v>0</v>
      </c>
      <c r="M552" s="7">
        <v>0</v>
      </c>
      <c r="N552" s="7">
        <v>0</v>
      </c>
    </row>
    <row r="553" spans="2:14" ht="11.25" customHeight="1">
      <c r="B553" s="27">
        <v>42795</v>
      </c>
      <c r="C553" s="28">
        <v>59415</v>
      </c>
      <c r="D553" s="7">
        <v>546</v>
      </c>
      <c r="E553" s="29">
        <v>16620</v>
      </c>
      <c r="F553" s="322"/>
      <c r="G553" s="202"/>
      <c r="H553" s="202"/>
      <c r="I553" s="201">
        <v>0</v>
      </c>
      <c r="J553" s="202"/>
      <c r="K553" s="202"/>
      <c r="L553" s="7">
        <v>0</v>
      </c>
      <c r="M553" s="7">
        <v>0</v>
      </c>
      <c r="N553" s="7">
        <v>0</v>
      </c>
    </row>
    <row r="554" spans="2:14" ht="11.25" customHeight="1">
      <c r="B554" s="27">
        <v>42795</v>
      </c>
      <c r="C554" s="28">
        <v>59445</v>
      </c>
      <c r="D554" s="7">
        <v>547</v>
      </c>
      <c r="E554" s="29">
        <v>16650</v>
      </c>
      <c r="F554" s="322"/>
      <c r="G554" s="202"/>
      <c r="H554" s="202"/>
      <c r="I554" s="201">
        <v>0</v>
      </c>
      <c r="J554" s="202"/>
      <c r="K554" s="202"/>
      <c r="L554" s="7">
        <v>0</v>
      </c>
      <c r="M554" s="7">
        <v>0</v>
      </c>
      <c r="N554" s="7">
        <v>0</v>
      </c>
    </row>
    <row r="555" spans="2:14" ht="11.25" customHeight="1">
      <c r="B555" s="27">
        <v>42795</v>
      </c>
      <c r="C555" s="28">
        <v>59476</v>
      </c>
      <c r="D555" s="7">
        <v>548</v>
      </c>
      <c r="E555" s="29">
        <v>16681</v>
      </c>
      <c r="F555" s="322"/>
      <c r="G555" s="202"/>
      <c r="H555" s="202"/>
      <c r="I555" s="201">
        <v>0</v>
      </c>
      <c r="J555" s="202"/>
      <c r="K555" s="202"/>
      <c r="L555" s="7">
        <v>0</v>
      </c>
      <c r="M555" s="7">
        <v>0</v>
      </c>
      <c r="N555" s="7">
        <v>0</v>
      </c>
    </row>
    <row r="556" spans="2:14" ht="11.25" customHeight="1">
      <c r="B556" s="27">
        <v>42795</v>
      </c>
      <c r="C556" s="28">
        <v>59506</v>
      </c>
      <c r="D556" s="7">
        <v>549</v>
      </c>
      <c r="E556" s="29">
        <v>16711</v>
      </c>
      <c r="F556" s="322"/>
      <c r="G556" s="202"/>
      <c r="H556" s="202"/>
      <c r="I556" s="201">
        <v>0</v>
      </c>
      <c r="J556" s="202"/>
      <c r="K556" s="202"/>
      <c r="L556" s="7">
        <v>0</v>
      </c>
      <c r="M556" s="7">
        <v>0</v>
      </c>
      <c r="N556" s="7">
        <v>0</v>
      </c>
    </row>
    <row r="557" spans="2:14" ht="11.25" customHeight="1">
      <c r="B557" s="27">
        <v>42795</v>
      </c>
      <c r="C557" s="28">
        <v>59537</v>
      </c>
      <c r="D557" s="7">
        <v>550</v>
      </c>
      <c r="E557" s="29">
        <v>16742</v>
      </c>
      <c r="F557" s="322"/>
      <c r="G557" s="202"/>
      <c r="H557" s="202"/>
      <c r="I557" s="201">
        <v>0</v>
      </c>
      <c r="J557" s="202"/>
      <c r="K557" s="202"/>
      <c r="L557" s="7">
        <v>0</v>
      </c>
      <c r="M557" s="7">
        <v>0</v>
      </c>
      <c r="N557" s="7">
        <v>0</v>
      </c>
    </row>
    <row r="558" spans="2:14" ht="11.25" customHeight="1">
      <c r="B558" s="27">
        <v>42795</v>
      </c>
      <c r="C558" s="28">
        <v>59568</v>
      </c>
      <c r="D558" s="7">
        <v>551</v>
      </c>
      <c r="E558" s="29">
        <v>16773</v>
      </c>
      <c r="F558" s="322"/>
      <c r="G558" s="202"/>
      <c r="H558" s="202"/>
      <c r="I558" s="201">
        <v>0</v>
      </c>
      <c r="J558" s="202"/>
      <c r="K558" s="202"/>
      <c r="L558" s="7">
        <v>0</v>
      </c>
      <c r="M558" s="7">
        <v>0</v>
      </c>
      <c r="N558" s="7">
        <v>0</v>
      </c>
    </row>
    <row r="559" spans="2:14" ht="11.25" customHeight="1">
      <c r="B559" s="27">
        <v>42795</v>
      </c>
      <c r="C559" s="28">
        <v>59596</v>
      </c>
      <c r="D559" s="7">
        <v>552</v>
      </c>
      <c r="E559" s="29">
        <v>16801</v>
      </c>
      <c r="F559" s="322"/>
      <c r="G559" s="202"/>
      <c r="H559" s="202"/>
      <c r="I559" s="201">
        <v>0</v>
      </c>
      <c r="J559" s="202"/>
      <c r="K559" s="202"/>
      <c r="L559" s="7">
        <v>0</v>
      </c>
      <c r="M559" s="7">
        <v>0</v>
      </c>
      <c r="N559" s="7">
        <v>0</v>
      </c>
    </row>
    <row r="560" spans="2:14" ht="11.25" customHeight="1">
      <c r="B560" s="27">
        <v>42795</v>
      </c>
      <c r="C560" s="28">
        <v>59627</v>
      </c>
      <c r="D560" s="7">
        <v>553</v>
      </c>
      <c r="E560" s="29">
        <v>16832</v>
      </c>
      <c r="F560" s="322"/>
      <c r="G560" s="202"/>
      <c r="H560" s="202"/>
      <c r="I560" s="201">
        <v>0</v>
      </c>
      <c r="J560" s="202"/>
      <c r="K560" s="202"/>
      <c r="L560" s="7">
        <v>0</v>
      </c>
      <c r="M560" s="7">
        <v>0</v>
      </c>
      <c r="N560" s="7">
        <v>0</v>
      </c>
    </row>
    <row r="561" spans="2:14" ht="11.25" customHeight="1">
      <c r="B561" s="27">
        <v>42795</v>
      </c>
      <c r="C561" s="28">
        <v>59657</v>
      </c>
      <c r="D561" s="7">
        <v>554</v>
      </c>
      <c r="E561" s="29">
        <v>16862</v>
      </c>
      <c r="F561" s="322"/>
      <c r="G561" s="202"/>
      <c r="H561" s="202"/>
      <c r="I561" s="201">
        <v>0</v>
      </c>
      <c r="J561" s="202"/>
      <c r="K561" s="202"/>
      <c r="L561" s="7">
        <v>0</v>
      </c>
      <c r="M561" s="7">
        <v>0</v>
      </c>
      <c r="N561" s="7">
        <v>0</v>
      </c>
    </row>
    <row r="562" spans="2:14" ht="11.25" customHeight="1">
      <c r="B562" s="27">
        <v>42795</v>
      </c>
      <c r="C562" s="28">
        <v>59688</v>
      </c>
      <c r="D562" s="7">
        <v>555</v>
      </c>
      <c r="E562" s="29">
        <v>16893</v>
      </c>
      <c r="F562" s="322"/>
      <c r="G562" s="202"/>
      <c r="H562" s="202"/>
      <c r="I562" s="201">
        <v>0</v>
      </c>
      <c r="J562" s="202"/>
      <c r="K562" s="202"/>
      <c r="L562" s="7">
        <v>0</v>
      </c>
      <c r="M562" s="7">
        <v>0</v>
      </c>
      <c r="N562" s="7">
        <v>0</v>
      </c>
    </row>
    <row r="563" spans="2:14" ht="11.25" customHeight="1">
      <c r="B563" s="27">
        <v>42795</v>
      </c>
      <c r="C563" s="28">
        <v>59718</v>
      </c>
      <c r="D563" s="7">
        <v>556</v>
      </c>
      <c r="E563" s="29">
        <v>16923</v>
      </c>
      <c r="F563" s="322"/>
      <c r="G563" s="202"/>
      <c r="H563" s="202"/>
      <c r="I563" s="201">
        <v>0</v>
      </c>
      <c r="J563" s="202"/>
      <c r="K563" s="202"/>
      <c r="L563" s="7">
        <v>0</v>
      </c>
      <c r="M563" s="7">
        <v>0</v>
      </c>
      <c r="N563" s="7">
        <v>0</v>
      </c>
    </row>
    <row r="564" spans="2:14" ht="11.25" customHeight="1">
      <c r="B564" s="27">
        <v>42795</v>
      </c>
      <c r="C564" s="28">
        <v>59749</v>
      </c>
      <c r="D564" s="7">
        <v>557</v>
      </c>
      <c r="E564" s="29">
        <v>16954</v>
      </c>
      <c r="F564" s="322"/>
      <c r="G564" s="202"/>
      <c r="H564" s="202"/>
      <c r="I564" s="201">
        <v>0</v>
      </c>
      <c r="J564" s="202"/>
      <c r="K564" s="202"/>
      <c r="L564" s="7">
        <v>0</v>
      </c>
      <c r="M564" s="7">
        <v>0</v>
      </c>
      <c r="N564" s="7">
        <v>0</v>
      </c>
    </row>
    <row r="565" spans="2:14" ht="11.25" customHeight="1">
      <c r="B565" s="27">
        <v>42795</v>
      </c>
      <c r="C565" s="28">
        <v>59780</v>
      </c>
      <c r="D565" s="7">
        <v>558</v>
      </c>
      <c r="E565" s="29">
        <v>16985</v>
      </c>
      <c r="F565" s="322"/>
      <c r="G565" s="202"/>
      <c r="H565" s="202"/>
      <c r="I565" s="201">
        <v>0</v>
      </c>
      <c r="J565" s="202"/>
      <c r="K565" s="202"/>
      <c r="L565" s="7">
        <v>0</v>
      </c>
      <c r="M565" s="7">
        <v>0</v>
      </c>
      <c r="N565" s="7">
        <v>0</v>
      </c>
    </row>
    <row r="566" spans="2:14" ht="11.25" customHeight="1">
      <c r="B566" s="27">
        <v>42795</v>
      </c>
      <c r="C566" s="28">
        <v>59810</v>
      </c>
      <c r="D566" s="7">
        <v>559</v>
      </c>
      <c r="E566" s="29">
        <v>17015</v>
      </c>
      <c r="F566" s="322"/>
      <c r="G566" s="202"/>
      <c r="H566" s="202"/>
      <c r="I566" s="201">
        <v>0</v>
      </c>
      <c r="J566" s="202"/>
      <c r="K566" s="202"/>
      <c r="L566" s="7">
        <v>0</v>
      </c>
      <c r="M566" s="7">
        <v>0</v>
      </c>
      <c r="N566" s="7">
        <v>0</v>
      </c>
    </row>
    <row r="567" spans="2:14" ht="11.25" customHeight="1">
      <c r="B567" s="27">
        <v>42795</v>
      </c>
      <c r="C567" s="28">
        <v>59841</v>
      </c>
      <c r="D567" s="7">
        <v>560</v>
      </c>
      <c r="E567" s="29">
        <v>17046</v>
      </c>
      <c r="F567" s="322"/>
      <c r="G567" s="202"/>
      <c r="H567" s="202"/>
      <c r="I567" s="201">
        <v>0</v>
      </c>
      <c r="J567" s="202"/>
      <c r="K567" s="202"/>
      <c r="L567" s="7">
        <v>0</v>
      </c>
      <c r="M567" s="7">
        <v>0</v>
      </c>
      <c r="N567" s="7">
        <v>0</v>
      </c>
    </row>
    <row r="568" spans="2:14" ht="11.25" customHeight="1">
      <c r="B568" s="27">
        <v>42795</v>
      </c>
      <c r="C568" s="28">
        <v>59871</v>
      </c>
      <c r="D568" s="7">
        <v>561</v>
      </c>
      <c r="E568" s="29">
        <v>17076</v>
      </c>
      <c r="F568" s="322"/>
      <c r="G568" s="202"/>
      <c r="H568" s="202"/>
      <c r="I568" s="201">
        <v>0</v>
      </c>
      <c r="J568" s="202"/>
      <c r="K568" s="202"/>
      <c r="L568" s="7">
        <v>0</v>
      </c>
      <c r="M568" s="7">
        <v>0</v>
      </c>
      <c r="N568" s="7">
        <v>0</v>
      </c>
    </row>
    <row r="569" spans="2:14" ht="11.25" customHeight="1">
      <c r="B569" s="27">
        <v>42795</v>
      </c>
      <c r="C569" s="28">
        <v>59902</v>
      </c>
      <c r="D569" s="7">
        <v>562</v>
      </c>
      <c r="E569" s="29">
        <v>17107</v>
      </c>
      <c r="F569" s="322"/>
      <c r="G569" s="202"/>
      <c r="H569" s="202"/>
      <c r="I569" s="201">
        <v>0</v>
      </c>
      <c r="J569" s="202"/>
      <c r="K569" s="202"/>
      <c r="L569" s="7">
        <v>0</v>
      </c>
      <c r="M569" s="7">
        <v>0</v>
      </c>
      <c r="N569" s="7">
        <v>0</v>
      </c>
    </row>
    <row r="570" spans="2:14" ht="11.25" customHeight="1">
      <c r="B570" s="27">
        <v>42795</v>
      </c>
      <c r="C570" s="28">
        <v>59933</v>
      </c>
      <c r="D570" s="7">
        <v>563</v>
      </c>
      <c r="E570" s="29">
        <v>17138</v>
      </c>
      <c r="F570" s="322"/>
      <c r="G570" s="202"/>
      <c r="H570" s="202"/>
      <c r="I570" s="201">
        <v>0</v>
      </c>
      <c r="J570" s="202"/>
      <c r="K570" s="202"/>
      <c r="L570" s="7">
        <v>0</v>
      </c>
      <c r="M570" s="7">
        <v>0</v>
      </c>
      <c r="N570" s="7">
        <v>0</v>
      </c>
    </row>
    <row r="571" spans="2:14" ht="15" customHeight="1">
      <c r="B571" s="30"/>
      <c r="C571" s="31"/>
      <c r="D571" s="31"/>
      <c r="E571" s="30"/>
      <c r="F571" s="323"/>
      <c r="G571" s="324"/>
      <c r="H571" s="324"/>
      <c r="I571" s="325">
        <v>133701294400.09212</v>
      </c>
      <c r="J571" s="324"/>
      <c r="K571" s="324"/>
      <c r="L571" s="32">
        <v>118709430814.97716</v>
      </c>
      <c r="M571" s="32">
        <v>100874072856.41974</v>
      </c>
      <c r="N571" s="32">
        <v>79676105825.01723</v>
      </c>
    </row>
  </sheetData>
  <sheetProtection/>
  <mergeCells count="1136">
    <mergeCell ref="F571:H571"/>
    <mergeCell ref="I571:K571"/>
    <mergeCell ref="F568:H568"/>
    <mergeCell ref="I568:K568"/>
    <mergeCell ref="F569:H569"/>
    <mergeCell ref="I569:K569"/>
    <mergeCell ref="F570:H570"/>
    <mergeCell ref="I570:K570"/>
    <mergeCell ref="F565:H565"/>
    <mergeCell ref="I565:K565"/>
    <mergeCell ref="F566:H566"/>
    <mergeCell ref="I566:K566"/>
    <mergeCell ref="F567:H567"/>
    <mergeCell ref="I567:K567"/>
    <mergeCell ref="F562:H562"/>
    <mergeCell ref="I562:K562"/>
    <mergeCell ref="F563:H563"/>
    <mergeCell ref="I563:K563"/>
    <mergeCell ref="F564:H564"/>
    <mergeCell ref="I564:K564"/>
    <mergeCell ref="F559:H559"/>
    <mergeCell ref="I559:K559"/>
    <mergeCell ref="F560:H560"/>
    <mergeCell ref="I560:K560"/>
    <mergeCell ref="F561:H561"/>
    <mergeCell ref="I561:K561"/>
    <mergeCell ref="F556:H556"/>
    <mergeCell ref="I556:K556"/>
    <mergeCell ref="F557:H557"/>
    <mergeCell ref="I557:K557"/>
    <mergeCell ref="F558:H558"/>
    <mergeCell ref="I558:K558"/>
    <mergeCell ref="F553:H553"/>
    <mergeCell ref="I553:K553"/>
    <mergeCell ref="F554:H554"/>
    <mergeCell ref="I554:K554"/>
    <mergeCell ref="F555:H555"/>
    <mergeCell ref="I555:K555"/>
    <mergeCell ref="F550:H550"/>
    <mergeCell ref="I550:K550"/>
    <mergeCell ref="F551:H551"/>
    <mergeCell ref="I551:K551"/>
    <mergeCell ref="F552:H552"/>
    <mergeCell ref="I552:K552"/>
    <mergeCell ref="F547:H547"/>
    <mergeCell ref="I547:K547"/>
    <mergeCell ref="F548:H548"/>
    <mergeCell ref="I548:K548"/>
    <mergeCell ref="F549:H549"/>
    <mergeCell ref="I549:K549"/>
    <mergeCell ref="F544:H544"/>
    <mergeCell ref="I544:K544"/>
    <mergeCell ref="F545:H545"/>
    <mergeCell ref="I545:K545"/>
    <mergeCell ref="F546:H546"/>
    <mergeCell ref="I546:K546"/>
    <mergeCell ref="F541:H541"/>
    <mergeCell ref="I541:K541"/>
    <mergeCell ref="F542:H542"/>
    <mergeCell ref="I542:K542"/>
    <mergeCell ref="F543:H543"/>
    <mergeCell ref="I543:K543"/>
    <mergeCell ref="F538:H538"/>
    <mergeCell ref="I538:K538"/>
    <mergeCell ref="F539:H539"/>
    <mergeCell ref="I539:K539"/>
    <mergeCell ref="F540:H540"/>
    <mergeCell ref="I540:K540"/>
    <mergeCell ref="F535:H535"/>
    <mergeCell ref="I535:K535"/>
    <mergeCell ref="F536:H536"/>
    <mergeCell ref="I536:K536"/>
    <mergeCell ref="F537:H537"/>
    <mergeCell ref="I537:K537"/>
    <mergeCell ref="F532:H532"/>
    <mergeCell ref="I532:K532"/>
    <mergeCell ref="F533:H533"/>
    <mergeCell ref="I533:K533"/>
    <mergeCell ref="F534:H534"/>
    <mergeCell ref="I534:K534"/>
    <mergeCell ref="F529:H529"/>
    <mergeCell ref="I529:K529"/>
    <mergeCell ref="F530:H530"/>
    <mergeCell ref="I530:K530"/>
    <mergeCell ref="F531:H531"/>
    <mergeCell ref="I531:K531"/>
    <mergeCell ref="F526:H526"/>
    <mergeCell ref="I526:K526"/>
    <mergeCell ref="F527:H527"/>
    <mergeCell ref="I527:K527"/>
    <mergeCell ref="F528:H528"/>
    <mergeCell ref="I528:K528"/>
    <mergeCell ref="F523:H523"/>
    <mergeCell ref="I523:K523"/>
    <mergeCell ref="F524:H524"/>
    <mergeCell ref="I524:K524"/>
    <mergeCell ref="F525:H525"/>
    <mergeCell ref="I525:K525"/>
    <mergeCell ref="F520:H520"/>
    <mergeCell ref="I520:K520"/>
    <mergeCell ref="F521:H521"/>
    <mergeCell ref="I521:K521"/>
    <mergeCell ref="F522:H522"/>
    <mergeCell ref="I522:K522"/>
    <mergeCell ref="F517:H517"/>
    <mergeCell ref="I517:K517"/>
    <mergeCell ref="F518:H518"/>
    <mergeCell ref="I518:K518"/>
    <mergeCell ref="F519:H519"/>
    <mergeCell ref="I519:K519"/>
    <mergeCell ref="F514:H514"/>
    <mergeCell ref="I514:K514"/>
    <mergeCell ref="F515:H515"/>
    <mergeCell ref="I515:K515"/>
    <mergeCell ref="F516:H516"/>
    <mergeCell ref="I516:K516"/>
    <mergeCell ref="F511:H511"/>
    <mergeCell ref="I511:K511"/>
    <mergeCell ref="F512:H512"/>
    <mergeCell ref="I512:K512"/>
    <mergeCell ref="F513:H513"/>
    <mergeCell ref="I513:K513"/>
    <mergeCell ref="F508:H508"/>
    <mergeCell ref="I508:K508"/>
    <mergeCell ref="F509:H509"/>
    <mergeCell ref="I509:K509"/>
    <mergeCell ref="F510:H510"/>
    <mergeCell ref="I510:K510"/>
    <mergeCell ref="F505:H505"/>
    <mergeCell ref="I505:K505"/>
    <mergeCell ref="F506:H506"/>
    <mergeCell ref="I506:K506"/>
    <mergeCell ref="F507:H507"/>
    <mergeCell ref="I507:K507"/>
    <mergeCell ref="F502:H502"/>
    <mergeCell ref="I502:K502"/>
    <mergeCell ref="F503:H503"/>
    <mergeCell ref="I503:K503"/>
    <mergeCell ref="F504:H504"/>
    <mergeCell ref="I504:K504"/>
    <mergeCell ref="F499:H499"/>
    <mergeCell ref="I499:K499"/>
    <mergeCell ref="F500:H500"/>
    <mergeCell ref="I500:K500"/>
    <mergeCell ref="F501:H501"/>
    <mergeCell ref="I501:K501"/>
    <mergeCell ref="F496:H496"/>
    <mergeCell ref="I496:K496"/>
    <mergeCell ref="F497:H497"/>
    <mergeCell ref="I497:K497"/>
    <mergeCell ref="F498:H498"/>
    <mergeCell ref="I498:K498"/>
    <mergeCell ref="F493:H493"/>
    <mergeCell ref="I493:K493"/>
    <mergeCell ref="F494:H494"/>
    <mergeCell ref="I494:K494"/>
    <mergeCell ref="F495:H495"/>
    <mergeCell ref="I495:K495"/>
    <mergeCell ref="F490:H490"/>
    <mergeCell ref="I490:K490"/>
    <mergeCell ref="F491:H491"/>
    <mergeCell ref="I491:K491"/>
    <mergeCell ref="F492:H492"/>
    <mergeCell ref="I492:K492"/>
    <mergeCell ref="F487:H487"/>
    <mergeCell ref="I487:K487"/>
    <mergeCell ref="F488:H488"/>
    <mergeCell ref="I488:K488"/>
    <mergeCell ref="F489:H489"/>
    <mergeCell ref="I489:K489"/>
    <mergeCell ref="F484:H484"/>
    <mergeCell ref="I484:K484"/>
    <mergeCell ref="F485:H485"/>
    <mergeCell ref="I485:K485"/>
    <mergeCell ref="F486:H486"/>
    <mergeCell ref="I486:K486"/>
    <mergeCell ref="F481:H481"/>
    <mergeCell ref="I481:K481"/>
    <mergeCell ref="F482:H482"/>
    <mergeCell ref="I482:K482"/>
    <mergeCell ref="F483:H483"/>
    <mergeCell ref="I483:K483"/>
    <mergeCell ref="F478:H478"/>
    <mergeCell ref="I478:K478"/>
    <mergeCell ref="F479:H479"/>
    <mergeCell ref="I479:K479"/>
    <mergeCell ref="F480:H480"/>
    <mergeCell ref="I480:K480"/>
    <mergeCell ref="F475:H475"/>
    <mergeCell ref="I475:K475"/>
    <mergeCell ref="F476:H476"/>
    <mergeCell ref="I476:K476"/>
    <mergeCell ref="F477:H477"/>
    <mergeCell ref="I477:K477"/>
    <mergeCell ref="F472:H472"/>
    <mergeCell ref="I472:K472"/>
    <mergeCell ref="F473:H473"/>
    <mergeCell ref="I473:K473"/>
    <mergeCell ref="F474:H474"/>
    <mergeCell ref="I474:K474"/>
    <mergeCell ref="F469:H469"/>
    <mergeCell ref="I469:K469"/>
    <mergeCell ref="F470:H470"/>
    <mergeCell ref="I470:K470"/>
    <mergeCell ref="F471:H471"/>
    <mergeCell ref="I471:K471"/>
    <mergeCell ref="F466:H466"/>
    <mergeCell ref="I466:K466"/>
    <mergeCell ref="F467:H467"/>
    <mergeCell ref="I467:K467"/>
    <mergeCell ref="F468:H468"/>
    <mergeCell ref="I468:K468"/>
    <mergeCell ref="F463:H463"/>
    <mergeCell ref="I463:K463"/>
    <mergeCell ref="F464:H464"/>
    <mergeCell ref="I464:K464"/>
    <mergeCell ref="F465:H465"/>
    <mergeCell ref="I465:K465"/>
    <mergeCell ref="F460:H460"/>
    <mergeCell ref="I460:K460"/>
    <mergeCell ref="F461:H461"/>
    <mergeCell ref="I461:K461"/>
    <mergeCell ref="F462:H462"/>
    <mergeCell ref="I462:K462"/>
    <mergeCell ref="F457:H457"/>
    <mergeCell ref="I457:K457"/>
    <mergeCell ref="F458:H458"/>
    <mergeCell ref="I458:K458"/>
    <mergeCell ref="F459:H459"/>
    <mergeCell ref="I459:K459"/>
    <mergeCell ref="F454:H454"/>
    <mergeCell ref="I454:K454"/>
    <mergeCell ref="F455:H455"/>
    <mergeCell ref="I455:K455"/>
    <mergeCell ref="F456:H456"/>
    <mergeCell ref="I456:K456"/>
    <mergeCell ref="F451:H451"/>
    <mergeCell ref="I451:K451"/>
    <mergeCell ref="F452:H452"/>
    <mergeCell ref="I452:K452"/>
    <mergeCell ref="F453:H453"/>
    <mergeCell ref="I453:K453"/>
    <mergeCell ref="F448:H448"/>
    <mergeCell ref="I448:K448"/>
    <mergeCell ref="F449:H449"/>
    <mergeCell ref="I449:K449"/>
    <mergeCell ref="F450:H450"/>
    <mergeCell ref="I450:K450"/>
    <mergeCell ref="F445:H445"/>
    <mergeCell ref="I445:K445"/>
    <mergeCell ref="F446:H446"/>
    <mergeCell ref="I446:K446"/>
    <mergeCell ref="F447:H447"/>
    <mergeCell ref="I447:K447"/>
    <mergeCell ref="F442:H442"/>
    <mergeCell ref="I442:K442"/>
    <mergeCell ref="F443:H443"/>
    <mergeCell ref="I443:K443"/>
    <mergeCell ref="F444:H444"/>
    <mergeCell ref="I444:K444"/>
    <mergeCell ref="F439:H439"/>
    <mergeCell ref="I439:K439"/>
    <mergeCell ref="F440:H440"/>
    <mergeCell ref="I440:K440"/>
    <mergeCell ref="F441:H441"/>
    <mergeCell ref="I441:K441"/>
    <mergeCell ref="F436:H436"/>
    <mergeCell ref="I436:K436"/>
    <mergeCell ref="F437:H437"/>
    <mergeCell ref="I437:K437"/>
    <mergeCell ref="F438:H438"/>
    <mergeCell ref="I438:K438"/>
    <mergeCell ref="F433:H433"/>
    <mergeCell ref="I433:K433"/>
    <mergeCell ref="F434:H434"/>
    <mergeCell ref="I434:K434"/>
    <mergeCell ref="F435:H435"/>
    <mergeCell ref="I435:K435"/>
    <mergeCell ref="F430:H430"/>
    <mergeCell ref="I430:K430"/>
    <mergeCell ref="F431:H431"/>
    <mergeCell ref="I431:K431"/>
    <mergeCell ref="F432:H432"/>
    <mergeCell ref="I432:K432"/>
    <mergeCell ref="F427:H427"/>
    <mergeCell ref="I427:K427"/>
    <mergeCell ref="F428:H428"/>
    <mergeCell ref="I428:K428"/>
    <mergeCell ref="F429:H429"/>
    <mergeCell ref="I429:K429"/>
    <mergeCell ref="F424:H424"/>
    <mergeCell ref="I424:K424"/>
    <mergeCell ref="F425:H425"/>
    <mergeCell ref="I425:K425"/>
    <mergeCell ref="F426:H426"/>
    <mergeCell ref="I426:K426"/>
    <mergeCell ref="F421:H421"/>
    <mergeCell ref="I421:K421"/>
    <mergeCell ref="F422:H422"/>
    <mergeCell ref="I422:K422"/>
    <mergeCell ref="F423:H423"/>
    <mergeCell ref="I423:K423"/>
    <mergeCell ref="F418:H418"/>
    <mergeCell ref="I418:K418"/>
    <mergeCell ref="F419:H419"/>
    <mergeCell ref="I419:K419"/>
    <mergeCell ref="F420:H420"/>
    <mergeCell ref="I420:K420"/>
    <mergeCell ref="F415:H415"/>
    <mergeCell ref="I415:K415"/>
    <mergeCell ref="F416:H416"/>
    <mergeCell ref="I416:K416"/>
    <mergeCell ref="F417:H417"/>
    <mergeCell ref="I417:K417"/>
    <mergeCell ref="F412:H412"/>
    <mergeCell ref="I412:K412"/>
    <mergeCell ref="F413:H413"/>
    <mergeCell ref="I413:K413"/>
    <mergeCell ref="F414:H414"/>
    <mergeCell ref="I414:K414"/>
    <mergeCell ref="F409:H409"/>
    <mergeCell ref="I409:K409"/>
    <mergeCell ref="F410:H410"/>
    <mergeCell ref="I410:K410"/>
    <mergeCell ref="F411:H411"/>
    <mergeCell ref="I411:K411"/>
    <mergeCell ref="F406:H406"/>
    <mergeCell ref="I406:K406"/>
    <mergeCell ref="F407:H407"/>
    <mergeCell ref="I407:K407"/>
    <mergeCell ref="F408:H408"/>
    <mergeCell ref="I408:K408"/>
    <mergeCell ref="F403:H403"/>
    <mergeCell ref="I403:K403"/>
    <mergeCell ref="F404:H404"/>
    <mergeCell ref="I404:K404"/>
    <mergeCell ref="F405:H405"/>
    <mergeCell ref="I405:K405"/>
    <mergeCell ref="F400:H400"/>
    <mergeCell ref="I400:K400"/>
    <mergeCell ref="F401:H401"/>
    <mergeCell ref="I401:K401"/>
    <mergeCell ref="F402:H402"/>
    <mergeCell ref="I402:K402"/>
    <mergeCell ref="F397:H397"/>
    <mergeCell ref="I397:K397"/>
    <mergeCell ref="F398:H398"/>
    <mergeCell ref="I398:K398"/>
    <mergeCell ref="F399:H399"/>
    <mergeCell ref="I399:K399"/>
    <mergeCell ref="F394:H394"/>
    <mergeCell ref="I394:K394"/>
    <mergeCell ref="F395:H395"/>
    <mergeCell ref="I395:K395"/>
    <mergeCell ref="F396:H396"/>
    <mergeCell ref="I396:K396"/>
    <mergeCell ref="F391:H391"/>
    <mergeCell ref="I391:K391"/>
    <mergeCell ref="F392:H392"/>
    <mergeCell ref="I392:K392"/>
    <mergeCell ref="F393:H393"/>
    <mergeCell ref="I393:K393"/>
    <mergeCell ref="F388:H388"/>
    <mergeCell ref="I388:K388"/>
    <mergeCell ref="F389:H389"/>
    <mergeCell ref="I389:K389"/>
    <mergeCell ref="F390:H390"/>
    <mergeCell ref="I390:K390"/>
    <mergeCell ref="F385:H385"/>
    <mergeCell ref="I385:K385"/>
    <mergeCell ref="F386:H386"/>
    <mergeCell ref="I386:K386"/>
    <mergeCell ref="F387:H387"/>
    <mergeCell ref="I387:K387"/>
    <mergeCell ref="F382:H382"/>
    <mergeCell ref="I382:K382"/>
    <mergeCell ref="F383:H383"/>
    <mergeCell ref="I383:K383"/>
    <mergeCell ref="F384:H384"/>
    <mergeCell ref="I384:K384"/>
    <mergeCell ref="F379:H379"/>
    <mergeCell ref="I379:K379"/>
    <mergeCell ref="F380:H380"/>
    <mergeCell ref="I380:K380"/>
    <mergeCell ref="F381:H381"/>
    <mergeCell ref="I381:K381"/>
    <mergeCell ref="F376:H376"/>
    <mergeCell ref="I376:K376"/>
    <mergeCell ref="F377:H377"/>
    <mergeCell ref="I377:K377"/>
    <mergeCell ref="F378:H378"/>
    <mergeCell ref="I378:K378"/>
    <mergeCell ref="F373:H373"/>
    <mergeCell ref="I373:K373"/>
    <mergeCell ref="F374:H374"/>
    <mergeCell ref="I374:K374"/>
    <mergeCell ref="F375:H375"/>
    <mergeCell ref="I375:K375"/>
    <mergeCell ref="F370:H370"/>
    <mergeCell ref="I370:K370"/>
    <mergeCell ref="F371:H371"/>
    <mergeCell ref="I371:K371"/>
    <mergeCell ref="F372:H372"/>
    <mergeCell ref="I372:K372"/>
    <mergeCell ref="F367:H367"/>
    <mergeCell ref="I367:K367"/>
    <mergeCell ref="F368:H368"/>
    <mergeCell ref="I368:K368"/>
    <mergeCell ref="F369:H369"/>
    <mergeCell ref="I369:K369"/>
    <mergeCell ref="F364:H364"/>
    <mergeCell ref="I364:K364"/>
    <mergeCell ref="F365:H365"/>
    <mergeCell ref="I365:K365"/>
    <mergeCell ref="F366:H366"/>
    <mergeCell ref="I366:K366"/>
    <mergeCell ref="F361:H361"/>
    <mergeCell ref="I361:K361"/>
    <mergeCell ref="F362:H362"/>
    <mergeCell ref="I362:K362"/>
    <mergeCell ref="F363:H363"/>
    <mergeCell ref="I363:K363"/>
    <mergeCell ref="F358:H358"/>
    <mergeCell ref="I358:K358"/>
    <mergeCell ref="F359:H359"/>
    <mergeCell ref="I359:K359"/>
    <mergeCell ref="F360:H360"/>
    <mergeCell ref="I360:K360"/>
    <mergeCell ref="F355:H355"/>
    <mergeCell ref="I355:K355"/>
    <mergeCell ref="F356:H356"/>
    <mergeCell ref="I356:K356"/>
    <mergeCell ref="F357:H357"/>
    <mergeCell ref="I357:K357"/>
    <mergeCell ref="F352:H352"/>
    <mergeCell ref="I352:K352"/>
    <mergeCell ref="F353:H353"/>
    <mergeCell ref="I353:K353"/>
    <mergeCell ref="F354:H354"/>
    <mergeCell ref="I354:K354"/>
    <mergeCell ref="F349:H349"/>
    <mergeCell ref="I349:K349"/>
    <mergeCell ref="F350:H350"/>
    <mergeCell ref="I350:K350"/>
    <mergeCell ref="F351:H351"/>
    <mergeCell ref="I351:K351"/>
    <mergeCell ref="F346:H346"/>
    <mergeCell ref="I346:K346"/>
    <mergeCell ref="F347:H347"/>
    <mergeCell ref="I347:K347"/>
    <mergeCell ref="F348:H348"/>
    <mergeCell ref="I348:K348"/>
    <mergeCell ref="F343:H343"/>
    <mergeCell ref="I343:K343"/>
    <mergeCell ref="F344:H344"/>
    <mergeCell ref="I344:K344"/>
    <mergeCell ref="F345:H345"/>
    <mergeCell ref="I345:K345"/>
    <mergeCell ref="F340:H340"/>
    <mergeCell ref="I340:K340"/>
    <mergeCell ref="F341:H341"/>
    <mergeCell ref="I341:K341"/>
    <mergeCell ref="F342:H342"/>
    <mergeCell ref="I342:K342"/>
    <mergeCell ref="F337:H337"/>
    <mergeCell ref="I337:K337"/>
    <mergeCell ref="F338:H338"/>
    <mergeCell ref="I338:K338"/>
    <mergeCell ref="F339:H339"/>
    <mergeCell ref="I339:K339"/>
    <mergeCell ref="F334:H334"/>
    <mergeCell ref="I334:K334"/>
    <mergeCell ref="F335:H335"/>
    <mergeCell ref="I335:K335"/>
    <mergeCell ref="F336:H336"/>
    <mergeCell ref="I336:K336"/>
    <mergeCell ref="F331:H331"/>
    <mergeCell ref="I331:K331"/>
    <mergeCell ref="F332:H332"/>
    <mergeCell ref="I332:K332"/>
    <mergeCell ref="F333:H333"/>
    <mergeCell ref="I333:K333"/>
    <mergeCell ref="F328:H328"/>
    <mergeCell ref="I328:K328"/>
    <mergeCell ref="F329:H329"/>
    <mergeCell ref="I329:K329"/>
    <mergeCell ref="F330:H330"/>
    <mergeCell ref="I330:K330"/>
    <mergeCell ref="F325:H325"/>
    <mergeCell ref="I325:K325"/>
    <mergeCell ref="F326:H326"/>
    <mergeCell ref="I326:K326"/>
    <mergeCell ref="F327:H327"/>
    <mergeCell ref="I327:K327"/>
    <mergeCell ref="F322:H322"/>
    <mergeCell ref="I322:K322"/>
    <mergeCell ref="F323:H323"/>
    <mergeCell ref="I323:K323"/>
    <mergeCell ref="F324:H324"/>
    <mergeCell ref="I324:K324"/>
    <mergeCell ref="F319:H319"/>
    <mergeCell ref="I319:K319"/>
    <mergeCell ref="F320:H320"/>
    <mergeCell ref="I320:K320"/>
    <mergeCell ref="F321:H321"/>
    <mergeCell ref="I321:K321"/>
    <mergeCell ref="F316:H316"/>
    <mergeCell ref="I316:K316"/>
    <mergeCell ref="F317:H317"/>
    <mergeCell ref="I317:K317"/>
    <mergeCell ref="F318:H318"/>
    <mergeCell ref="I318:K318"/>
    <mergeCell ref="F313:H313"/>
    <mergeCell ref="I313:K313"/>
    <mergeCell ref="F314:H314"/>
    <mergeCell ref="I314:K314"/>
    <mergeCell ref="F315:H315"/>
    <mergeCell ref="I315:K315"/>
    <mergeCell ref="F310:H310"/>
    <mergeCell ref="I310:K310"/>
    <mergeCell ref="F311:H311"/>
    <mergeCell ref="I311:K311"/>
    <mergeCell ref="F312:H312"/>
    <mergeCell ref="I312:K312"/>
    <mergeCell ref="F307:H307"/>
    <mergeCell ref="I307:K307"/>
    <mergeCell ref="F308:H308"/>
    <mergeCell ref="I308:K308"/>
    <mergeCell ref="F309:H309"/>
    <mergeCell ref="I309:K309"/>
    <mergeCell ref="F304:H304"/>
    <mergeCell ref="I304:K304"/>
    <mergeCell ref="F305:H305"/>
    <mergeCell ref="I305:K305"/>
    <mergeCell ref="F306:H306"/>
    <mergeCell ref="I306:K306"/>
    <mergeCell ref="F301:H301"/>
    <mergeCell ref="I301:K301"/>
    <mergeCell ref="F302:H302"/>
    <mergeCell ref="I302:K302"/>
    <mergeCell ref="F303:H303"/>
    <mergeCell ref="I303:K303"/>
    <mergeCell ref="F298:H298"/>
    <mergeCell ref="I298:K298"/>
    <mergeCell ref="F299:H299"/>
    <mergeCell ref="I299:K299"/>
    <mergeCell ref="F300:H300"/>
    <mergeCell ref="I300:K300"/>
    <mergeCell ref="F295:H295"/>
    <mergeCell ref="I295:K295"/>
    <mergeCell ref="F296:H296"/>
    <mergeCell ref="I296:K296"/>
    <mergeCell ref="F297:H297"/>
    <mergeCell ref="I297:K297"/>
    <mergeCell ref="F292:H292"/>
    <mergeCell ref="I292:K292"/>
    <mergeCell ref="F293:H293"/>
    <mergeCell ref="I293:K293"/>
    <mergeCell ref="F294:H294"/>
    <mergeCell ref="I294:K294"/>
    <mergeCell ref="F289:H289"/>
    <mergeCell ref="I289:K289"/>
    <mergeCell ref="F290:H290"/>
    <mergeCell ref="I290:K290"/>
    <mergeCell ref="F291:H291"/>
    <mergeCell ref="I291:K291"/>
    <mergeCell ref="F286:H286"/>
    <mergeCell ref="I286:K286"/>
    <mergeCell ref="F287:H287"/>
    <mergeCell ref="I287:K287"/>
    <mergeCell ref="F288:H288"/>
    <mergeCell ref="I288:K288"/>
    <mergeCell ref="F283:H283"/>
    <mergeCell ref="I283:K283"/>
    <mergeCell ref="F284:H284"/>
    <mergeCell ref="I284:K284"/>
    <mergeCell ref="F285:H285"/>
    <mergeCell ref="I285:K285"/>
    <mergeCell ref="F280:H280"/>
    <mergeCell ref="I280:K280"/>
    <mergeCell ref="F281:H281"/>
    <mergeCell ref="I281:K281"/>
    <mergeCell ref="F282:H282"/>
    <mergeCell ref="I282:K282"/>
    <mergeCell ref="F277:H277"/>
    <mergeCell ref="I277:K277"/>
    <mergeCell ref="F278:H278"/>
    <mergeCell ref="I278:K278"/>
    <mergeCell ref="F279:H279"/>
    <mergeCell ref="I279:K279"/>
    <mergeCell ref="F274:H274"/>
    <mergeCell ref="I274:K274"/>
    <mergeCell ref="F275:H275"/>
    <mergeCell ref="I275:K275"/>
    <mergeCell ref="F276:H276"/>
    <mergeCell ref="I276:K276"/>
    <mergeCell ref="F271:H271"/>
    <mergeCell ref="I271:K271"/>
    <mergeCell ref="F272:H272"/>
    <mergeCell ref="I272:K272"/>
    <mergeCell ref="F273:H273"/>
    <mergeCell ref="I273:K273"/>
    <mergeCell ref="F268:H268"/>
    <mergeCell ref="I268:K268"/>
    <mergeCell ref="F269:H269"/>
    <mergeCell ref="I269:K269"/>
    <mergeCell ref="F270:H270"/>
    <mergeCell ref="I270:K270"/>
    <mergeCell ref="F265:H265"/>
    <mergeCell ref="I265:K265"/>
    <mergeCell ref="F266:H266"/>
    <mergeCell ref="I266:K266"/>
    <mergeCell ref="F267:H267"/>
    <mergeCell ref="I267:K267"/>
    <mergeCell ref="F262:H262"/>
    <mergeCell ref="I262:K262"/>
    <mergeCell ref="F263:H263"/>
    <mergeCell ref="I263:K263"/>
    <mergeCell ref="F264:H264"/>
    <mergeCell ref="I264:K264"/>
    <mergeCell ref="F259:H259"/>
    <mergeCell ref="I259:K259"/>
    <mergeCell ref="F260:H260"/>
    <mergeCell ref="I260:K260"/>
    <mergeCell ref="F261:H261"/>
    <mergeCell ref="I261:K261"/>
    <mergeCell ref="F256:H256"/>
    <mergeCell ref="I256:K256"/>
    <mergeCell ref="F257:H257"/>
    <mergeCell ref="I257:K257"/>
    <mergeCell ref="F258:H258"/>
    <mergeCell ref="I258:K258"/>
    <mergeCell ref="F253:H253"/>
    <mergeCell ref="I253:K253"/>
    <mergeCell ref="F254:H254"/>
    <mergeCell ref="I254:K254"/>
    <mergeCell ref="F255:H255"/>
    <mergeCell ref="I255:K255"/>
    <mergeCell ref="F250:H250"/>
    <mergeCell ref="I250:K250"/>
    <mergeCell ref="F251:H251"/>
    <mergeCell ref="I251:K251"/>
    <mergeCell ref="F252:H252"/>
    <mergeCell ref="I252:K252"/>
    <mergeCell ref="F247:H247"/>
    <mergeCell ref="I247:K247"/>
    <mergeCell ref="F248:H248"/>
    <mergeCell ref="I248:K248"/>
    <mergeCell ref="F249:H249"/>
    <mergeCell ref="I249:K249"/>
    <mergeCell ref="F244:H244"/>
    <mergeCell ref="I244:K244"/>
    <mergeCell ref="F245:H245"/>
    <mergeCell ref="I245:K245"/>
    <mergeCell ref="F246:H246"/>
    <mergeCell ref="I246:K246"/>
    <mergeCell ref="F241:H241"/>
    <mergeCell ref="I241:K241"/>
    <mergeCell ref="F242:H242"/>
    <mergeCell ref="I242:K242"/>
    <mergeCell ref="F243:H243"/>
    <mergeCell ref="I243:K243"/>
    <mergeCell ref="F238:H238"/>
    <mergeCell ref="I238:K238"/>
    <mergeCell ref="F239:H239"/>
    <mergeCell ref="I239:K239"/>
    <mergeCell ref="F240:H240"/>
    <mergeCell ref="I240:K240"/>
    <mergeCell ref="F235:H235"/>
    <mergeCell ref="I235:K235"/>
    <mergeCell ref="F236:H236"/>
    <mergeCell ref="I236:K236"/>
    <mergeCell ref="F237:H237"/>
    <mergeCell ref="I237:K237"/>
    <mergeCell ref="F232:H232"/>
    <mergeCell ref="I232:K232"/>
    <mergeCell ref="F233:H233"/>
    <mergeCell ref="I233:K233"/>
    <mergeCell ref="F234:H234"/>
    <mergeCell ref="I234:K234"/>
    <mergeCell ref="F229:H229"/>
    <mergeCell ref="I229:K229"/>
    <mergeCell ref="F230:H230"/>
    <mergeCell ref="I230:K230"/>
    <mergeCell ref="F231:H231"/>
    <mergeCell ref="I231:K231"/>
    <mergeCell ref="F226:H226"/>
    <mergeCell ref="I226:K226"/>
    <mergeCell ref="F227:H227"/>
    <mergeCell ref="I227:K227"/>
    <mergeCell ref="F228:H228"/>
    <mergeCell ref="I228:K228"/>
    <mergeCell ref="F223:H223"/>
    <mergeCell ref="I223:K223"/>
    <mergeCell ref="F224:H224"/>
    <mergeCell ref="I224:K224"/>
    <mergeCell ref="F225:H225"/>
    <mergeCell ref="I225:K225"/>
    <mergeCell ref="F220:H220"/>
    <mergeCell ref="I220:K220"/>
    <mergeCell ref="F221:H221"/>
    <mergeCell ref="I221:K221"/>
    <mergeCell ref="F222:H222"/>
    <mergeCell ref="I222:K222"/>
    <mergeCell ref="F217:H217"/>
    <mergeCell ref="I217:K217"/>
    <mergeCell ref="F218:H218"/>
    <mergeCell ref="I218:K218"/>
    <mergeCell ref="F219:H219"/>
    <mergeCell ref="I219:K219"/>
    <mergeCell ref="F214:H214"/>
    <mergeCell ref="I214:K214"/>
    <mergeCell ref="F215:H215"/>
    <mergeCell ref="I215:K215"/>
    <mergeCell ref="F216:H216"/>
    <mergeCell ref="I216:K216"/>
    <mergeCell ref="F211:H211"/>
    <mergeCell ref="I211:K211"/>
    <mergeCell ref="F212:H212"/>
    <mergeCell ref="I212:K212"/>
    <mergeCell ref="F213:H213"/>
    <mergeCell ref="I213:K213"/>
    <mergeCell ref="F208:H208"/>
    <mergeCell ref="I208:K208"/>
    <mergeCell ref="F209:H209"/>
    <mergeCell ref="I209:K209"/>
    <mergeCell ref="F210:H210"/>
    <mergeCell ref="I210:K210"/>
    <mergeCell ref="F205:H205"/>
    <mergeCell ref="I205:K205"/>
    <mergeCell ref="F206:H206"/>
    <mergeCell ref="I206:K206"/>
    <mergeCell ref="F207:H207"/>
    <mergeCell ref="I207:K207"/>
    <mergeCell ref="F202:H202"/>
    <mergeCell ref="I202:K202"/>
    <mergeCell ref="F203:H203"/>
    <mergeCell ref="I203:K203"/>
    <mergeCell ref="F204:H204"/>
    <mergeCell ref="I204:K204"/>
    <mergeCell ref="F199:H199"/>
    <mergeCell ref="I199:K199"/>
    <mergeCell ref="F200:H200"/>
    <mergeCell ref="I200:K200"/>
    <mergeCell ref="F201:H201"/>
    <mergeCell ref="I201:K201"/>
    <mergeCell ref="F196:H196"/>
    <mergeCell ref="I196:K196"/>
    <mergeCell ref="F197:H197"/>
    <mergeCell ref="I197:K197"/>
    <mergeCell ref="F198:H198"/>
    <mergeCell ref="I198:K198"/>
    <mergeCell ref="F193:H193"/>
    <mergeCell ref="I193:K193"/>
    <mergeCell ref="F194:H194"/>
    <mergeCell ref="I194:K194"/>
    <mergeCell ref="F195:H195"/>
    <mergeCell ref="I195:K195"/>
    <mergeCell ref="F190:H190"/>
    <mergeCell ref="I190:K190"/>
    <mergeCell ref="F191:H191"/>
    <mergeCell ref="I191:K191"/>
    <mergeCell ref="F192:H192"/>
    <mergeCell ref="I192:K192"/>
    <mergeCell ref="F187:H187"/>
    <mergeCell ref="I187:K187"/>
    <mergeCell ref="F188:H188"/>
    <mergeCell ref="I188:K188"/>
    <mergeCell ref="F189:H189"/>
    <mergeCell ref="I189:K189"/>
    <mergeCell ref="F184:H184"/>
    <mergeCell ref="I184:K184"/>
    <mergeCell ref="F185:H185"/>
    <mergeCell ref="I185:K185"/>
    <mergeCell ref="F186:H186"/>
    <mergeCell ref="I186:K186"/>
    <mergeCell ref="F181:H181"/>
    <mergeCell ref="I181:K181"/>
    <mergeCell ref="F182:H182"/>
    <mergeCell ref="I182:K182"/>
    <mergeCell ref="F183:H183"/>
    <mergeCell ref="I183:K183"/>
    <mergeCell ref="F178:H178"/>
    <mergeCell ref="I178:K178"/>
    <mergeCell ref="F179:H179"/>
    <mergeCell ref="I179:K179"/>
    <mergeCell ref="F180:H180"/>
    <mergeCell ref="I180:K180"/>
    <mergeCell ref="F175:H175"/>
    <mergeCell ref="I175:K175"/>
    <mergeCell ref="F176:H176"/>
    <mergeCell ref="I176:K176"/>
    <mergeCell ref="F177:H177"/>
    <mergeCell ref="I177:K177"/>
    <mergeCell ref="F172:H172"/>
    <mergeCell ref="I172:K172"/>
    <mergeCell ref="F173:H173"/>
    <mergeCell ref="I173:K173"/>
    <mergeCell ref="F174:H174"/>
    <mergeCell ref="I174:K174"/>
    <mergeCell ref="F169:H169"/>
    <mergeCell ref="I169:K169"/>
    <mergeCell ref="F170:H170"/>
    <mergeCell ref="I170:K170"/>
    <mergeCell ref="F171:H171"/>
    <mergeCell ref="I171:K171"/>
    <mergeCell ref="F166:H166"/>
    <mergeCell ref="I166:K166"/>
    <mergeCell ref="F167:H167"/>
    <mergeCell ref="I167:K167"/>
    <mergeCell ref="F168:H168"/>
    <mergeCell ref="I168:K168"/>
    <mergeCell ref="F163:H163"/>
    <mergeCell ref="I163:K163"/>
    <mergeCell ref="F164:H164"/>
    <mergeCell ref="I164:K164"/>
    <mergeCell ref="F165:H165"/>
    <mergeCell ref="I165:K165"/>
    <mergeCell ref="F160:H160"/>
    <mergeCell ref="I160:K160"/>
    <mergeCell ref="F161:H161"/>
    <mergeCell ref="I161:K161"/>
    <mergeCell ref="F162:H162"/>
    <mergeCell ref="I162:K162"/>
    <mergeCell ref="F157:H157"/>
    <mergeCell ref="I157:K157"/>
    <mergeCell ref="F158:H158"/>
    <mergeCell ref="I158:K158"/>
    <mergeCell ref="F159:H159"/>
    <mergeCell ref="I159:K159"/>
    <mergeCell ref="F154:H154"/>
    <mergeCell ref="I154:K154"/>
    <mergeCell ref="F155:H155"/>
    <mergeCell ref="I155:K155"/>
    <mergeCell ref="F156:H156"/>
    <mergeCell ref="I156:K156"/>
    <mergeCell ref="F151:H151"/>
    <mergeCell ref="I151:K151"/>
    <mergeCell ref="F152:H152"/>
    <mergeCell ref="I152:K152"/>
    <mergeCell ref="F153:H153"/>
    <mergeCell ref="I153:K153"/>
    <mergeCell ref="F148:H148"/>
    <mergeCell ref="I148:K148"/>
    <mergeCell ref="F149:H149"/>
    <mergeCell ref="I149:K149"/>
    <mergeCell ref="F150:H150"/>
    <mergeCell ref="I150:K150"/>
    <mergeCell ref="F145:H145"/>
    <mergeCell ref="I145:K145"/>
    <mergeCell ref="F146:H146"/>
    <mergeCell ref="I146:K146"/>
    <mergeCell ref="F147:H147"/>
    <mergeCell ref="I147:K147"/>
    <mergeCell ref="F142:H142"/>
    <mergeCell ref="I142:K142"/>
    <mergeCell ref="F143:H143"/>
    <mergeCell ref="I143:K143"/>
    <mergeCell ref="F144:H144"/>
    <mergeCell ref="I144:K144"/>
    <mergeCell ref="F139:H139"/>
    <mergeCell ref="I139:K139"/>
    <mergeCell ref="F140:H140"/>
    <mergeCell ref="I140:K140"/>
    <mergeCell ref="F141:H141"/>
    <mergeCell ref="I141:K141"/>
    <mergeCell ref="F136:H136"/>
    <mergeCell ref="I136:K136"/>
    <mergeCell ref="F137:H137"/>
    <mergeCell ref="I137:K137"/>
    <mergeCell ref="F138:H138"/>
    <mergeCell ref="I138:K138"/>
    <mergeCell ref="F133:H133"/>
    <mergeCell ref="I133:K133"/>
    <mergeCell ref="F134:H134"/>
    <mergeCell ref="I134:K134"/>
    <mergeCell ref="F135:H135"/>
    <mergeCell ref="I135:K135"/>
    <mergeCell ref="F130:H130"/>
    <mergeCell ref="I130:K130"/>
    <mergeCell ref="F131:H131"/>
    <mergeCell ref="I131:K131"/>
    <mergeCell ref="F132:H132"/>
    <mergeCell ref="I132:K132"/>
    <mergeCell ref="F127:H127"/>
    <mergeCell ref="I127:K127"/>
    <mergeCell ref="F128:H128"/>
    <mergeCell ref="I128:K128"/>
    <mergeCell ref="F129:H129"/>
    <mergeCell ref="I129:K129"/>
    <mergeCell ref="F124:H124"/>
    <mergeCell ref="I124:K124"/>
    <mergeCell ref="F125:H125"/>
    <mergeCell ref="I125:K125"/>
    <mergeCell ref="F126:H126"/>
    <mergeCell ref="I126:K126"/>
    <mergeCell ref="F121:H121"/>
    <mergeCell ref="I121:K121"/>
    <mergeCell ref="F122:H122"/>
    <mergeCell ref="I122:K122"/>
    <mergeCell ref="F123:H123"/>
    <mergeCell ref="I123:K123"/>
    <mergeCell ref="F118:H118"/>
    <mergeCell ref="I118:K118"/>
    <mergeCell ref="F119:H119"/>
    <mergeCell ref="I119:K119"/>
    <mergeCell ref="F120:H120"/>
    <mergeCell ref="I120:K120"/>
    <mergeCell ref="F115:H115"/>
    <mergeCell ref="I115:K115"/>
    <mergeCell ref="F116:H116"/>
    <mergeCell ref="I116:K116"/>
    <mergeCell ref="F117:H117"/>
    <mergeCell ref="I117:K117"/>
    <mergeCell ref="F112:H112"/>
    <mergeCell ref="I112:K112"/>
    <mergeCell ref="F113:H113"/>
    <mergeCell ref="I113:K113"/>
    <mergeCell ref="F114:H114"/>
    <mergeCell ref="I114:K114"/>
    <mergeCell ref="F109:H109"/>
    <mergeCell ref="I109:K109"/>
    <mergeCell ref="F110:H110"/>
    <mergeCell ref="I110:K110"/>
    <mergeCell ref="F111:H111"/>
    <mergeCell ref="I111:K111"/>
    <mergeCell ref="F106:H106"/>
    <mergeCell ref="I106:K106"/>
    <mergeCell ref="F107:H107"/>
    <mergeCell ref="I107:K107"/>
    <mergeCell ref="F108:H108"/>
    <mergeCell ref="I108:K108"/>
    <mergeCell ref="F103:H103"/>
    <mergeCell ref="I103:K103"/>
    <mergeCell ref="F104:H104"/>
    <mergeCell ref="I104:K104"/>
    <mergeCell ref="F105:H105"/>
    <mergeCell ref="I105:K105"/>
    <mergeCell ref="F100:H100"/>
    <mergeCell ref="I100:K100"/>
    <mergeCell ref="F101:H101"/>
    <mergeCell ref="I101:K101"/>
    <mergeCell ref="F102:H102"/>
    <mergeCell ref="I102:K102"/>
    <mergeCell ref="F97:H97"/>
    <mergeCell ref="I97:K97"/>
    <mergeCell ref="F98:H98"/>
    <mergeCell ref="I98:K98"/>
    <mergeCell ref="F99:H99"/>
    <mergeCell ref="I99:K99"/>
    <mergeCell ref="F94:H94"/>
    <mergeCell ref="I94:K94"/>
    <mergeCell ref="F95:H95"/>
    <mergeCell ref="I95:K95"/>
    <mergeCell ref="F96:H96"/>
    <mergeCell ref="I96:K96"/>
    <mergeCell ref="F91:H91"/>
    <mergeCell ref="I91:K91"/>
    <mergeCell ref="F92:H92"/>
    <mergeCell ref="I92:K92"/>
    <mergeCell ref="F93:H93"/>
    <mergeCell ref="I93:K93"/>
    <mergeCell ref="F88:H88"/>
    <mergeCell ref="I88:K88"/>
    <mergeCell ref="F89:H89"/>
    <mergeCell ref="I89:K89"/>
    <mergeCell ref="F90:H90"/>
    <mergeCell ref="I90:K90"/>
    <mergeCell ref="F85:H85"/>
    <mergeCell ref="I85:K85"/>
    <mergeCell ref="F86:H86"/>
    <mergeCell ref="I86:K86"/>
    <mergeCell ref="F87:H87"/>
    <mergeCell ref="I87:K87"/>
    <mergeCell ref="F82:H82"/>
    <mergeCell ref="I82:K82"/>
    <mergeCell ref="F83:H83"/>
    <mergeCell ref="I83:K83"/>
    <mergeCell ref="F84:H84"/>
    <mergeCell ref="I84:K84"/>
    <mergeCell ref="F79:H79"/>
    <mergeCell ref="I79:K79"/>
    <mergeCell ref="F80:H80"/>
    <mergeCell ref="I80:K80"/>
    <mergeCell ref="F81:H81"/>
    <mergeCell ref="I81:K81"/>
    <mergeCell ref="F76:H76"/>
    <mergeCell ref="I76:K76"/>
    <mergeCell ref="F77:H77"/>
    <mergeCell ref="I77:K77"/>
    <mergeCell ref="F78:H78"/>
    <mergeCell ref="I78:K78"/>
    <mergeCell ref="F73:H73"/>
    <mergeCell ref="I73:K73"/>
    <mergeCell ref="F74:H74"/>
    <mergeCell ref="I74:K74"/>
    <mergeCell ref="F75:H75"/>
    <mergeCell ref="I75:K75"/>
    <mergeCell ref="F70:H70"/>
    <mergeCell ref="I70:K70"/>
    <mergeCell ref="F71:H71"/>
    <mergeCell ref="I71:K71"/>
    <mergeCell ref="F72:H72"/>
    <mergeCell ref="I72:K72"/>
    <mergeCell ref="F67:H67"/>
    <mergeCell ref="I67:K67"/>
    <mergeCell ref="F68:H68"/>
    <mergeCell ref="I68:K68"/>
    <mergeCell ref="F69:H69"/>
    <mergeCell ref="I69:K69"/>
    <mergeCell ref="F64:H64"/>
    <mergeCell ref="I64:K64"/>
    <mergeCell ref="F65:H65"/>
    <mergeCell ref="I65:K65"/>
    <mergeCell ref="F66:H66"/>
    <mergeCell ref="I66:K66"/>
    <mergeCell ref="F61:H61"/>
    <mergeCell ref="I61:K61"/>
    <mergeCell ref="F62:H62"/>
    <mergeCell ref="I62:K62"/>
    <mergeCell ref="F63:H63"/>
    <mergeCell ref="I63:K63"/>
    <mergeCell ref="F58:H58"/>
    <mergeCell ref="I58:K58"/>
    <mergeCell ref="F59:H59"/>
    <mergeCell ref="I59:K59"/>
    <mergeCell ref="F60:H60"/>
    <mergeCell ref="I60:K60"/>
    <mergeCell ref="F55:H55"/>
    <mergeCell ref="I55:K55"/>
    <mergeCell ref="F56:H56"/>
    <mergeCell ref="I56:K56"/>
    <mergeCell ref="F57:H57"/>
    <mergeCell ref="I57:K57"/>
    <mergeCell ref="F52:H52"/>
    <mergeCell ref="I52:K52"/>
    <mergeCell ref="F53:H53"/>
    <mergeCell ref="I53:K53"/>
    <mergeCell ref="F54:H54"/>
    <mergeCell ref="I54:K54"/>
    <mergeCell ref="F49:H49"/>
    <mergeCell ref="I49:K49"/>
    <mergeCell ref="F50:H50"/>
    <mergeCell ref="I50:K50"/>
    <mergeCell ref="F51:H51"/>
    <mergeCell ref="I51:K51"/>
    <mergeCell ref="F46:H46"/>
    <mergeCell ref="I46:K46"/>
    <mergeCell ref="F47:H47"/>
    <mergeCell ref="I47:K47"/>
    <mergeCell ref="F48:H48"/>
    <mergeCell ref="I48:K48"/>
    <mergeCell ref="F43:H43"/>
    <mergeCell ref="I43:K43"/>
    <mergeCell ref="F44:H44"/>
    <mergeCell ref="I44:K44"/>
    <mergeCell ref="F45:H45"/>
    <mergeCell ref="I45:K45"/>
    <mergeCell ref="F40:H40"/>
    <mergeCell ref="I40:K40"/>
    <mergeCell ref="F41:H41"/>
    <mergeCell ref="I41:K41"/>
    <mergeCell ref="F42:H42"/>
    <mergeCell ref="I42:K42"/>
    <mergeCell ref="F37:H37"/>
    <mergeCell ref="I37:K37"/>
    <mergeCell ref="F38:H38"/>
    <mergeCell ref="I38:K38"/>
    <mergeCell ref="F39:H39"/>
    <mergeCell ref="I39:K39"/>
    <mergeCell ref="F34:H34"/>
    <mergeCell ref="I34:K34"/>
    <mergeCell ref="F35:H35"/>
    <mergeCell ref="I35:K35"/>
    <mergeCell ref="F36:H36"/>
    <mergeCell ref="I36:K36"/>
    <mergeCell ref="F31:H31"/>
    <mergeCell ref="I31:K31"/>
    <mergeCell ref="F32:H32"/>
    <mergeCell ref="I32:K32"/>
    <mergeCell ref="F33:H33"/>
    <mergeCell ref="I33:K33"/>
    <mergeCell ref="F28:H28"/>
    <mergeCell ref="I28:K28"/>
    <mergeCell ref="F29:H29"/>
    <mergeCell ref="I29:K29"/>
    <mergeCell ref="F30:H30"/>
    <mergeCell ref="I30:K30"/>
    <mergeCell ref="F25:H25"/>
    <mergeCell ref="I25:K25"/>
    <mergeCell ref="F26:H26"/>
    <mergeCell ref="I26:K26"/>
    <mergeCell ref="F27:H27"/>
    <mergeCell ref="I27:K27"/>
    <mergeCell ref="F22:H22"/>
    <mergeCell ref="I22:K22"/>
    <mergeCell ref="F23:H23"/>
    <mergeCell ref="I23:K23"/>
    <mergeCell ref="F24:H24"/>
    <mergeCell ref="I24:K24"/>
    <mergeCell ref="F19:H19"/>
    <mergeCell ref="I19:K19"/>
    <mergeCell ref="F20:H20"/>
    <mergeCell ref="I20:K20"/>
    <mergeCell ref="F21:H21"/>
    <mergeCell ref="I21:K21"/>
    <mergeCell ref="F16:H16"/>
    <mergeCell ref="I16:K16"/>
    <mergeCell ref="F17:H17"/>
    <mergeCell ref="I17:K17"/>
    <mergeCell ref="F18:H18"/>
    <mergeCell ref="I18:K18"/>
    <mergeCell ref="F13:H13"/>
    <mergeCell ref="I13:K13"/>
    <mergeCell ref="F14:H14"/>
    <mergeCell ref="I14:K14"/>
    <mergeCell ref="F15:H15"/>
    <mergeCell ref="I15:K15"/>
    <mergeCell ref="F10:H10"/>
    <mergeCell ref="I10:K10"/>
    <mergeCell ref="F11:H11"/>
    <mergeCell ref="I11:K11"/>
    <mergeCell ref="F12:H12"/>
    <mergeCell ref="I12:K12"/>
    <mergeCell ref="F7:H7"/>
    <mergeCell ref="I7:K7"/>
    <mergeCell ref="F8:H8"/>
    <mergeCell ref="I8:K8"/>
    <mergeCell ref="F9:H9"/>
    <mergeCell ref="I9:K9"/>
    <mergeCell ref="B2:N2"/>
    <mergeCell ref="B4:F4"/>
    <mergeCell ref="B6:D6"/>
    <mergeCell ref="E6:H6"/>
    <mergeCell ref="I6:N6"/>
    <mergeCell ref="H4:J4"/>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theme="4" tint="-0.24997000396251678"/>
    <pageSetUpPr fitToPage="1"/>
  </sheetPr>
  <dimension ref="A1:J112"/>
  <sheetViews>
    <sheetView tabSelected="1" zoomScale="70" zoomScaleNormal="70" zoomScaleSheetLayoutView="40" workbookViewId="0" topLeftCell="A1">
      <selection activeCell="C46" sqref="C46"/>
    </sheetView>
  </sheetViews>
  <sheetFormatPr defaultColWidth="9.140625" defaultRowHeight="12.75"/>
  <cols>
    <col min="1" max="1" width="13.28125" style="58" customWidth="1"/>
    <col min="2" max="2" width="60.57421875" style="58" bestFit="1" customWidth="1"/>
    <col min="3" max="3" width="52.00390625" style="58" bestFit="1" customWidth="1"/>
    <col min="4" max="4" width="41.57421875" style="58" bestFit="1" customWidth="1"/>
    <col min="5" max="5" width="32.7109375" style="58" bestFit="1" customWidth="1"/>
    <col min="6" max="6" width="24.421875" style="58" bestFit="1" customWidth="1"/>
    <col min="7" max="7" width="20.140625" style="58" bestFit="1" customWidth="1"/>
    <col min="8" max="8" width="7.28125" style="58" customWidth="1"/>
    <col min="9" max="9" width="92.00390625" style="58" customWidth="1"/>
    <col min="10" max="10" width="9.421875" style="58" bestFit="1" customWidth="1"/>
    <col min="11" max="16384" width="9.140625" style="55" customWidth="1"/>
  </cols>
  <sheetData>
    <row r="1" spans="1:2" ht="15">
      <c r="A1" s="326" t="s">
        <v>2205</v>
      </c>
      <c r="B1" s="326"/>
    </row>
    <row r="2" spans="1:10" ht="31.5">
      <c r="A2" s="117" t="s">
        <v>2204</v>
      </c>
      <c r="B2" s="117"/>
      <c r="C2" s="57"/>
      <c r="D2" s="57"/>
      <c r="E2" s="57"/>
      <c r="F2" s="96"/>
      <c r="G2" s="96"/>
      <c r="H2" s="57"/>
      <c r="I2" s="117"/>
      <c r="J2" s="57"/>
    </row>
    <row r="3" spans="1:8" ht="15.75" thickBot="1">
      <c r="A3" s="57"/>
      <c r="B3" s="116"/>
      <c r="C3" s="57"/>
      <c r="D3" s="57"/>
      <c r="E3" s="57"/>
      <c r="F3" s="57"/>
      <c r="G3" s="57"/>
      <c r="H3" s="57"/>
    </row>
    <row r="4" spans="1:10" ht="18.75">
      <c r="A4" s="113"/>
      <c r="B4" s="115" t="s">
        <v>1</v>
      </c>
      <c r="C4" s="58" t="s">
        <v>2</v>
      </c>
      <c r="D4" s="113"/>
      <c r="E4" s="113"/>
      <c r="F4" s="57"/>
      <c r="G4" s="57"/>
      <c r="H4" s="57"/>
      <c r="I4" s="69" t="s">
        <v>2203</v>
      </c>
      <c r="J4" s="121" t="s">
        <v>1925</v>
      </c>
    </row>
    <row r="5" spans="8:10" ht="15.75" thickBot="1">
      <c r="H5" s="57"/>
      <c r="I5" s="165" t="s">
        <v>1924</v>
      </c>
      <c r="J5" s="58" t="s">
        <v>44</v>
      </c>
    </row>
    <row r="6" spans="1:10" ht="18.75">
      <c r="A6" s="66"/>
      <c r="B6" s="109" t="s">
        <v>2202</v>
      </c>
      <c r="C6" s="66"/>
      <c r="E6" s="65"/>
      <c r="F6" s="65"/>
      <c r="G6" s="65"/>
      <c r="H6" s="57"/>
      <c r="I6" s="165" t="s">
        <v>1922</v>
      </c>
      <c r="J6" s="58" t="s">
        <v>1921</v>
      </c>
    </row>
    <row r="7" spans="2:10" ht="15">
      <c r="B7" s="107" t="s">
        <v>2201</v>
      </c>
      <c r="H7" s="57"/>
      <c r="I7" s="165" t="s">
        <v>1919</v>
      </c>
      <c r="J7" s="58" t="s">
        <v>1918</v>
      </c>
    </row>
    <row r="8" spans="2:10" ht="15">
      <c r="B8" s="107" t="s">
        <v>857</v>
      </c>
      <c r="H8" s="57"/>
      <c r="I8" s="165" t="s">
        <v>2200</v>
      </c>
      <c r="J8" s="58" t="s">
        <v>2199</v>
      </c>
    </row>
    <row r="9" spans="2:8" ht="15.75" thickBot="1">
      <c r="B9" s="106" t="s">
        <v>858</v>
      </c>
      <c r="H9" s="57"/>
    </row>
    <row r="10" spans="2:9" ht="15">
      <c r="B10" s="105"/>
      <c r="H10" s="57"/>
      <c r="I10" s="164" t="s">
        <v>2198</v>
      </c>
    </row>
    <row r="11" spans="2:9" ht="15">
      <c r="B11" s="105"/>
      <c r="H11" s="57"/>
      <c r="I11" s="164" t="s">
        <v>2197</v>
      </c>
    </row>
    <row r="12" spans="1:8" ht="37.5">
      <c r="A12" s="69" t="s">
        <v>6</v>
      </c>
      <c r="B12" s="69" t="s">
        <v>856</v>
      </c>
      <c r="C12" s="68"/>
      <c r="D12" s="68"/>
      <c r="E12" s="68"/>
      <c r="F12" s="68"/>
      <c r="G12" s="68"/>
      <c r="H12" s="57"/>
    </row>
    <row r="13" spans="1:8" ht="15">
      <c r="A13" s="63"/>
      <c r="B13" s="64" t="s">
        <v>859</v>
      </c>
      <c r="C13" s="63" t="s">
        <v>860</v>
      </c>
      <c r="D13" s="63" t="s">
        <v>861</v>
      </c>
      <c r="E13" s="62"/>
      <c r="F13" s="61"/>
      <c r="G13" s="61"/>
      <c r="H13" s="57"/>
    </row>
    <row r="14" spans="1:8" ht="15">
      <c r="A14" s="58" t="s">
        <v>862</v>
      </c>
      <c r="B14" s="79" t="s">
        <v>863</v>
      </c>
      <c r="C14" s="163"/>
      <c r="D14" s="163"/>
      <c r="E14" s="65"/>
      <c r="F14" s="65"/>
      <c r="G14" s="65"/>
      <c r="H14" s="57"/>
    </row>
    <row r="15" spans="1:8" ht="15">
      <c r="A15" s="58" t="s">
        <v>864</v>
      </c>
      <c r="B15" s="79" t="s">
        <v>865</v>
      </c>
      <c r="C15" s="58" t="s">
        <v>866</v>
      </c>
      <c r="D15" s="58" t="s">
        <v>867</v>
      </c>
      <c r="E15" s="65"/>
      <c r="F15" s="65"/>
      <c r="G15" s="65"/>
      <c r="H15" s="57"/>
    </row>
    <row r="16" spans="1:8" ht="15">
      <c r="A16" s="58" t="s">
        <v>868</v>
      </c>
      <c r="B16" s="79" t="s">
        <v>869</v>
      </c>
      <c r="E16" s="65"/>
      <c r="F16" s="65"/>
      <c r="G16" s="65"/>
      <c r="H16" s="57"/>
    </row>
    <row r="17" spans="1:8" ht="15">
      <c r="A17" s="58" t="s">
        <v>870</v>
      </c>
      <c r="B17" s="79" t="s">
        <v>871</v>
      </c>
      <c r="E17" s="65"/>
      <c r="F17" s="65"/>
      <c r="G17" s="65"/>
      <c r="H17" s="57"/>
    </row>
    <row r="18" spans="1:8" ht="15">
      <c r="A18" s="58" t="s">
        <v>872</v>
      </c>
      <c r="B18" s="79" t="s">
        <v>873</v>
      </c>
      <c r="E18" s="65"/>
      <c r="F18" s="65"/>
      <c r="G18" s="65"/>
      <c r="H18" s="57"/>
    </row>
    <row r="19" spans="1:8" ht="15">
      <c r="A19" s="58" t="s">
        <v>874</v>
      </c>
      <c r="B19" s="79" t="s">
        <v>875</v>
      </c>
      <c r="E19" s="65"/>
      <c r="F19" s="65"/>
      <c r="G19" s="65"/>
      <c r="H19" s="57"/>
    </row>
    <row r="20" spans="1:8" ht="15">
      <c r="A20" s="58" t="s">
        <v>876</v>
      </c>
      <c r="B20" s="79" t="s">
        <v>877</v>
      </c>
      <c r="E20" s="65"/>
      <c r="F20" s="65"/>
      <c r="G20" s="65"/>
      <c r="H20" s="57"/>
    </row>
    <row r="21" spans="1:8" ht="15">
      <c r="A21" s="58" t="s">
        <v>878</v>
      </c>
      <c r="B21" s="79" t="s">
        <v>879</v>
      </c>
      <c r="E21" s="65"/>
      <c r="F21" s="65"/>
      <c r="G21" s="65"/>
      <c r="H21" s="57"/>
    </row>
    <row r="22" spans="1:8" ht="15">
      <c r="A22" s="58" t="s">
        <v>880</v>
      </c>
      <c r="B22" s="79" t="s">
        <v>881</v>
      </c>
      <c r="E22" s="65"/>
      <c r="F22" s="65"/>
      <c r="G22" s="65"/>
      <c r="H22" s="57"/>
    </row>
    <row r="23" spans="1:8" ht="15">
      <c r="A23" s="58" t="s">
        <v>882</v>
      </c>
      <c r="B23" s="79" t="s">
        <v>883</v>
      </c>
      <c r="C23" s="58" t="s">
        <v>884</v>
      </c>
      <c r="E23" s="65"/>
      <c r="F23" s="65"/>
      <c r="G23" s="65"/>
      <c r="H23" s="57"/>
    </row>
    <row r="24" spans="1:8" ht="15">
      <c r="A24" s="58" t="s">
        <v>885</v>
      </c>
      <c r="B24" s="79" t="s">
        <v>886</v>
      </c>
      <c r="C24" s="58" t="s">
        <v>887</v>
      </c>
      <c r="E24" s="65"/>
      <c r="F24" s="65"/>
      <c r="G24" s="65"/>
      <c r="H24" s="57"/>
    </row>
    <row r="25" spans="1:8" ht="15">
      <c r="A25" s="58" t="s">
        <v>888</v>
      </c>
      <c r="B25" s="60"/>
      <c r="E25" s="65"/>
      <c r="F25" s="65"/>
      <c r="G25" s="65"/>
      <c r="H25" s="57"/>
    </row>
    <row r="26" spans="1:8" ht="15">
      <c r="A26" s="58" t="s">
        <v>889</v>
      </c>
      <c r="B26" s="60"/>
      <c r="E26" s="65"/>
      <c r="F26" s="65"/>
      <c r="G26" s="65"/>
      <c r="H26" s="57"/>
    </row>
    <row r="27" spans="1:8" ht="15">
      <c r="A27" s="58" t="s">
        <v>890</v>
      </c>
      <c r="B27" s="60"/>
      <c r="E27" s="65"/>
      <c r="F27" s="65"/>
      <c r="G27" s="65"/>
      <c r="H27" s="57"/>
    </row>
    <row r="28" spans="1:8" ht="15">
      <c r="A28" s="58" t="s">
        <v>891</v>
      </c>
      <c r="B28" s="60"/>
      <c r="E28" s="65"/>
      <c r="F28" s="65"/>
      <c r="G28" s="65"/>
      <c r="H28" s="57"/>
    </row>
    <row r="29" spans="1:8" ht="15">
      <c r="A29" s="58" t="s">
        <v>892</v>
      </c>
      <c r="B29" s="60"/>
      <c r="E29" s="65"/>
      <c r="F29" s="65"/>
      <c r="G29" s="65"/>
      <c r="H29" s="57"/>
    </row>
    <row r="30" spans="1:8" ht="15">
      <c r="A30" s="58" t="s">
        <v>893</v>
      </c>
      <c r="B30" s="60"/>
      <c r="E30" s="65"/>
      <c r="F30" s="65"/>
      <c r="G30" s="65"/>
      <c r="H30" s="57"/>
    </row>
    <row r="31" spans="1:8" ht="15">
      <c r="A31" s="58" t="s">
        <v>894</v>
      </c>
      <c r="B31" s="60"/>
      <c r="E31" s="65"/>
      <c r="F31" s="65"/>
      <c r="G31" s="65"/>
      <c r="H31" s="57"/>
    </row>
    <row r="32" spans="1:8" ht="15">
      <c r="A32" s="58" t="s">
        <v>895</v>
      </c>
      <c r="B32" s="60"/>
      <c r="E32" s="65"/>
      <c r="F32" s="65"/>
      <c r="G32" s="65"/>
      <c r="H32" s="57"/>
    </row>
    <row r="33" spans="1:8" ht="18.75">
      <c r="A33" s="68"/>
      <c r="B33" s="69" t="s">
        <v>857</v>
      </c>
      <c r="C33" s="68"/>
      <c r="D33" s="68"/>
      <c r="E33" s="68"/>
      <c r="F33" s="68"/>
      <c r="G33" s="68"/>
      <c r="H33" s="57"/>
    </row>
    <row r="34" spans="1:8" ht="15">
      <c r="A34" s="63"/>
      <c r="B34" s="64" t="s">
        <v>896</v>
      </c>
      <c r="C34" s="63" t="s">
        <v>897</v>
      </c>
      <c r="D34" s="63" t="s">
        <v>861</v>
      </c>
      <c r="E34" s="63" t="s">
        <v>898</v>
      </c>
      <c r="F34" s="61"/>
      <c r="G34" s="61"/>
      <c r="H34" s="57"/>
    </row>
    <row r="35" spans="1:8" ht="15">
      <c r="A35" s="58" t="s">
        <v>899</v>
      </c>
      <c r="B35" s="163"/>
      <c r="C35" s="163"/>
      <c r="D35" s="163"/>
      <c r="E35" s="163"/>
      <c r="F35" s="162"/>
      <c r="G35" s="162"/>
      <c r="H35" s="57"/>
    </row>
    <row r="36" spans="1:8" ht="15">
      <c r="A36" s="58" t="s">
        <v>900</v>
      </c>
      <c r="B36" s="79"/>
      <c r="H36" s="57"/>
    </row>
    <row r="37" spans="1:8" ht="15">
      <c r="A37" s="58" t="s">
        <v>901</v>
      </c>
      <c r="B37" s="79"/>
      <c r="H37" s="57"/>
    </row>
    <row r="38" spans="1:8" ht="15">
      <c r="A38" s="58" t="s">
        <v>902</v>
      </c>
      <c r="B38" s="79"/>
      <c r="H38" s="57"/>
    </row>
    <row r="39" spans="1:8" ht="15">
      <c r="A39" s="58" t="s">
        <v>903</v>
      </c>
      <c r="B39" s="79"/>
      <c r="H39" s="57"/>
    </row>
    <row r="40" spans="1:8" ht="15">
      <c r="A40" s="58" t="s">
        <v>904</v>
      </c>
      <c r="B40" s="79"/>
      <c r="H40" s="57"/>
    </row>
    <row r="41" spans="1:8" ht="15">
      <c r="A41" s="58" t="s">
        <v>905</v>
      </c>
      <c r="B41" s="79"/>
      <c r="H41" s="57"/>
    </row>
    <row r="42" spans="1:8" ht="15">
      <c r="A42" s="58" t="s">
        <v>906</v>
      </c>
      <c r="B42" s="79"/>
      <c r="H42" s="57"/>
    </row>
    <row r="43" spans="1:8" ht="15">
      <c r="A43" s="58" t="s">
        <v>907</v>
      </c>
      <c r="B43" s="79"/>
      <c r="H43" s="57"/>
    </row>
    <row r="44" spans="1:8" ht="15">
      <c r="A44" s="58" t="s">
        <v>908</v>
      </c>
      <c r="B44" s="79"/>
      <c r="H44" s="57"/>
    </row>
    <row r="45" spans="1:8" ht="15">
      <c r="A45" s="58" t="s">
        <v>909</v>
      </c>
      <c r="B45" s="79"/>
      <c r="H45" s="57"/>
    </row>
    <row r="46" spans="1:8" ht="15">
      <c r="A46" s="58" t="s">
        <v>910</v>
      </c>
      <c r="B46" s="79"/>
      <c r="H46" s="57"/>
    </row>
    <row r="47" spans="1:8" ht="15">
      <c r="A47" s="58" t="s">
        <v>911</v>
      </c>
      <c r="B47" s="79"/>
      <c r="H47" s="57"/>
    </row>
    <row r="48" spans="1:8" ht="15">
      <c r="A48" s="58" t="s">
        <v>912</v>
      </c>
      <c r="B48" s="79"/>
      <c r="H48" s="57"/>
    </row>
    <row r="49" spans="1:8" ht="15">
      <c r="A49" s="58" t="s">
        <v>913</v>
      </c>
      <c r="B49" s="79"/>
      <c r="H49" s="57"/>
    </row>
    <row r="50" spans="1:8" ht="15">
      <c r="A50" s="58" t="s">
        <v>914</v>
      </c>
      <c r="B50" s="79"/>
      <c r="H50" s="57"/>
    </row>
    <row r="51" spans="1:8" ht="15">
      <c r="A51" s="58" t="s">
        <v>915</v>
      </c>
      <c r="B51" s="79"/>
      <c r="H51" s="57"/>
    </row>
    <row r="52" spans="1:8" ht="15">
      <c r="A52" s="58" t="s">
        <v>916</v>
      </c>
      <c r="B52" s="79"/>
      <c r="H52" s="57"/>
    </row>
    <row r="53" spans="1:8" ht="15">
      <c r="A53" s="58" t="s">
        <v>917</v>
      </c>
      <c r="B53" s="79"/>
      <c r="H53" s="57"/>
    </row>
    <row r="54" spans="1:8" ht="15">
      <c r="A54" s="58" t="s">
        <v>918</v>
      </c>
      <c r="B54" s="79"/>
      <c r="H54" s="57"/>
    </row>
    <row r="55" spans="1:8" ht="15">
      <c r="A55" s="58" t="s">
        <v>919</v>
      </c>
      <c r="B55" s="79"/>
      <c r="H55" s="57"/>
    </row>
    <row r="56" spans="1:8" ht="15">
      <c r="A56" s="58" t="s">
        <v>920</v>
      </c>
      <c r="B56" s="79"/>
      <c r="H56" s="57"/>
    </row>
    <row r="57" spans="1:8" ht="15">
      <c r="A57" s="58" t="s">
        <v>921</v>
      </c>
      <c r="B57" s="79"/>
      <c r="H57" s="57"/>
    </row>
    <row r="58" spans="1:8" ht="15">
      <c r="A58" s="58" t="s">
        <v>922</v>
      </c>
      <c r="B58" s="79"/>
      <c r="H58" s="57"/>
    </row>
    <row r="59" spans="1:8" ht="15">
      <c r="A59" s="58" t="s">
        <v>923</v>
      </c>
      <c r="B59" s="79"/>
      <c r="H59" s="57"/>
    </row>
    <row r="60" spans="1:8" ht="15">
      <c r="A60" s="58" t="s">
        <v>924</v>
      </c>
      <c r="B60" s="79"/>
      <c r="E60" s="79"/>
      <c r="F60" s="79"/>
      <c r="G60" s="79"/>
      <c r="H60" s="57"/>
    </row>
    <row r="61" spans="1:8" ht="15">
      <c r="A61" s="58" t="s">
        <v>925</v>
      </c>
      <c r="B61" s="79"/>
      <c r="E61" s="79"/>
      <c r="F61" s="79"/>
      <c r="G61" s="79"/>
      <c r="H61" s="57"/>
    </row>
    <row r="62" spans="1:8" ht="15">
      <c r="A62" s="58" t="s">
        <v>926</v>
      </c>
      <c r="B62" s="79"/>
      <c r="E62" s="79"/>
      <c r="F62" s="79"/>
      <c r="G62" s="79"/>
      <c r="H62" s="57"/>
    </row>
    <row r="63" spans="1:8" ht="15">
      <c r="A63" s="58" t="s">
        <v>927</v>
      </c>
      <c r="B63" s="79"/>
      <c r="E63" s="79"/>
      <c r="F63" s="79"/>
      <c r="G63" s="79"/>
      <c r="H63" s="57"/>
    </row>
    <row r="64" spans="1:8" ht="15">
      <c r="A64" s="58" t="s">
        <v>928</v>
      </c>
      <c r="B64" s="79"/>
      <c r="E64" s="79"/>
      <c r="F64" s="79"/>
      <c r="G64" s="79"/>
      <c r="H64" s="57"/>
    </row>
    <row r="65" spans="1:8" ht="15">
      <c r="A65" s="58" t="s">
        <v>929</v>
      </c>
      <c r="B65" s="79"/>
      <c r="E65" s="79"/>
      <c r="F65" s="79"/>
      <c r="G65" s="79"/>
      <c r="H65" s="57"/>
    </row>
    <row r="66" spans="1:8" ht="15">
      <c r="A66" s="58" t="s">
        <v>930</v>
      </c>
      <c r="B66" s="79"/>
      <c r="E66" s="79"/>
      <c r="F66" s="79"/>
      <c r="G66" s="79"/>
      <c r="H66" s="57"/>
    </row>
    <row r="67" spans="1:8" ht="15">
      <c r="A67" s="58" t="s">
        <v>931</v>
      </c>
      <c r="B67" s="79"/>
      <c r="E67" s="79"/>
      <c r="F67" s="79"/>
      <c r="G67" s="79"/>
      <c r="H67" s="57"/>
    </row>
    <row r="68" spans="1:8" ht="15">
      <c r="A68" s="58" t="s">
        <v>932</v>
      </c>
      <c r="B68" s="79"/>
      <c r="E68" s="79"/>
      <c r="F68" s="79"/>
      <c r="G68" s="79"/>
      <c r="H68" s="57"/>
    </row>
    <row r="69" spans="1:8" ht="15">
      <c r="A69" s="58" t="s">
        <v>933</v>
      </c>
      <c r="B69" s="79"/>
      <c r="E69" s="79"/>
      <c r="F69" s="79"/>
      <c r="G69" s="79"/>
      <c r="H69" s="57"/>
    </row>
    <row r="70" spans="1:8" ht="15">
      <c r="A70" s="58" t="s">
        <v>934</v>
      </c>
      <c r="B70" s="79"/>
      <c r="E70" s="79"/>
      <c r="F70" s="79"/>
      <c r="G70" s="79"/>
      <c r="H70" s="57"/>
    </row>
    <row r="71" spans="1:8" ht="15">
      <c r="A71" s="58" t="s">
        <v>935</v>
      </c>
      <c r="B71" s="79"/>
      <c r="E71" s="79"/>
      <c r="F71" s="79"/>
      <c r="G71" s="79"/>
      <c r="H71" s="57"/>
    </row>
    <row r="72" spans="1:8" ht="15">
      <c r="A72" s="58" t="s">
        <v>936</v>
      </c>
      <c r="B72" s="79"/>
      <c r="E72" s="79"/>
      <c r="F72" s="79"/>
      <c r="G72" s="79"/>
      <c r="H72" s="57"/>
    </row>
    <row r="73" spans="1:8" ht="37.5">
      <c r="A73" s="68"/>
      <c r="B73" s="69" t="s">
        <v>858</v>
      </c>
      <c r="C73" s="68"/>
      <c r="D73" s="68"/>
      <c r="E73" s="68"/>
      <c r="F73" s="68"/>
      <c r="G73" s="68"/>
      <c r="H73" s="57"/>
    </row>
    <row r="74" spans="1:10" ht="15">
      <c r="A74" s="63"/>
      <c r="B74" s="64" t="s">
        <v>937</v>
      </c>
      <c r="C74" s="63" t="s">
        <v>938</v>
      </c>
      <c r="D74" s="63"/>
      <c r="E74" s="61"/>
      <c r="F74" s="61"/>
      <c r="G74" s="61"/>
      <c r="H74" s="56"/>
      <c r="I74" s="56"/>
      <c r="J74" s="56"/>
    </row>
    <row r="75" spans="1:8" ht="15">
      <c r="A75" s="58" t="s">
        <v>939</v>
      </c>
      <c r="B75" s="58" t="s">
        <v>940</v>
      </c>
      <c r="C75" s="161">
        <v>22.702905657504523</v>
      </c>
      <c r="H75" s="57"/>
    </row>
    <row r="76" spans="1:8" ht="15">
      <c r="A76" s="58" t="s">
        <v>941</v>
      </c>
      <c r="B76" s="58" t="s">
        <v>2196</v>
      </c>
      <c r="C76" s="161">
        <v>185.02767494658482</v>
      </c>
      <c r="H76" s="57"/>
    </row>
    <row r="77" spans="1:8" ht="15">
      <c r="A77" s="58" t="s">
        <v>942</v>
      </c>
      <c r="H77" s="57"/>
    </row>
    <row r="78" spans="1:8" ht="15">
      <c r="A78" s="58" t="s">
        <v>943</v>
      </c>
      <c r="H78" s="57"/>
    </row>
    <row r="79" spans="1:8" ht="15">
      <c r="A79" s="58" t="s">
        <v>944</v>
      </c>
      <c r="H79" s="57"/>
    </row>
    <row r="80" spans="1:8" ht="15">
      <c r="A80" s="58" t="s">
        <v>945</v>
      </c>
      <c r="H80" s="57"/>
    </row>
    <row r="81" spans="1:8" ht="15">
      <c r="A81" s="63"/>
      <c r="B81" s="64" t="s">
        <v>946</v>
      </c>
      <c r="C81" s="63" t="s">
        <v>471</v>
      </c>
      <c r="D81" s="63" t="s">
        <v>472</v>
      </c>
      <c r="E81" s="61" t="s">
        <v>947</v>
      </c>
      <c r="F81" s="61" t="s">
        <v>948</v>
      </c>
      <c r="G81" s="61" t="s">
        <v>949</v>
      </c>
      <c r="H81" s="57"/>
    </row>
    <row r="82" spans="1:8" ht="15">
      <c r="A82" s="58" t="s">
        <v>950</v>
      </c>
      <c r="B82" s="58" t="s">
        <v>951</v>
      </c>
      <c r="C82" s="159">
        <v>0.0004698020387638923</v>
      </c>
      <c r="D82" s="160"/>
      <c r="E82" s="160"/>
      <c r="F82" s="160"/>
      <c r="G82" s="159">
        <v>0.0004698020387638923</v>
      </c>
      <c r="H82" s="57"/>
    </row>
    <row r="83" spans="1:8" ht="15">
      <c r="A83" s="58" t="s">
        <v>952</v>
      </c>
      <c r="B83" s="58" t="s">
        <v>953</v>
      </c>
      <c r="C83" s="159">
        <v>0.0012581450456780159</v>
      </c>
      <c r="D83" s="99"/>
      <c r="E83" s="99"/>
      <c r="F83" s="99"/>
      <c r="G83" s="159">
        <v>0.0012581450456780159</v>
      </c>
      <c r="H83" s="57"/>
    </row>
    <row r="84" spans="1:8" ht="15">
      <c r="A84" s="58" t="s">
        <v>954</v>
      </c>
      <c r="B84" s="58" t="s">
        <v>955</v>
      </c>
      <c r="C84" s="159">
        <v>0</v>
      </c>
      <c r="D84" s="99"/>
      <c r="E84" s="99"/>
      <c r="F84" s="99"/>
      <c r="G84" s="159">
        <v>0</v>
      </c>
      <c r="H84" s="57"/>
    </row>
    <row r="85" spans="1:8" ht="15">
      <c r="A85" s="58" t="s">
        <v>956</v>
      </c>
      <c r="B85" s="58" t="s">
        <v>957</v>
      </c>
      <c r="C85" s="159">
        <v>0</v>
      </c>
      <c r="D85" s="99"/>
      <c r="E85" s="99"/>
      <c r="F85" s="99"/>
      <c r="G85" s="159">
        <v>0</v>
      </c>
      <c r="H85" s="57"/>
    </row>
    <row r="86" spans="1:8" ht="15">
      <c r="A86" s="58" t="s">
        <v>958</v>
      </c>
      <c r="B86" s="58" t="s">
        <v>959</v>
      </c>
      <c r="C86" s="159">
        <v>0</v>
      </c>
      <c r="D86" s="99"/>
      <c r="E86" s="99"/>
      <c r="F86" s="99"/>
      <c r="G86" s="159">
        <v>0</v>
      </c>
      <c r="H86" s="57"/>
    </row>
    <row r="87" spans="1:8" ht="15">
      <c r="A87" s="58" t="s">
        <v>960</v>
      </c>
      <c r="H87" s="57"/>
    </row>
    <row r="88" spans="1:8" ht="15">
      <c r="A88" s="58" t="s">
        <v>961</v>
      </c>
      <c r="H88" s="57"/>
    </row>
    <row r="89" spans="1:8" ht="15">
      <c r="A89" s="58" t="s">
        <v>962</v>
      </c>
      <c r="H89" s="57"/>
    </row>
    <row r="90" spans="1:8" ht="15">
      <c r="A90" s="58" t="s">
        <v>963</v>
      </c>
      <c r="H90" s="57"/>
    </row>
    <row r="91" ht="15">
      <c r="H91" s="57"/>
    </row>
    <row r="92" ht="15">
      <c r="H92" s="57"/>
    </row>
    <row r="93" ht="15">
      <c r="H93" s="57"/>
    </row>
    <row r="94" ht="15">
      <c r="H94" s="57"/>
    </row>
    <row r="95" ht="15">
      <c r="H95" s="57"/>
    </row>
    <row r="96" ht="15">
      <c r="H96" s="57"/>
    </row>
    <row r="97" ht="15">
      <c r="H97" s="57"/>
    </row>
    <row r="98" ht="15">
      <c r="H98" s="57"/>
    </row>
    <row r="99" ht="15">
      <c r="H99" s="57"/>
    </row>
    <row r="100" ht="15">
      <c r="H100" s="57"/>
    </row>
    <row r="101" ht="15">
      <c r="H101" s="57"/>
    </row>
    <row r="102" ht="15">
      <c r="H102" s="57"/>
    </row>
    <row r="103" ht="15">
      <c r="H103" s="57"/>
    </row>
    <row r="104" ht="15">
      <c r="H104" s="57"/>
    </row>
    <row r="105" ht="15">
      <c r="H105" s="57"/>
    </row>
    <row r="106" ht="15">
      <c r="H106" s="57"/>
    </row>
    <row r="107" ht="15">
      <c r="H107" s="57"/>
    </row>
    <row r="108" ht="15">
      <c r="H108" s="57"/>
    </row>
    <row r="109" ht="15">
      <c r="H109" s="57"/>
    </row>
    <row r="110" ht="15">
      <c r="H110" s="57"/>
    </row>
    <row r="111" ht="15">
      <c r="H111" s="57"/>
    </row>
    <row r="112" ht="15">
      <c r="H112" s="57"/>
    </row>
  </sheetData>
  <sheetProtection/>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5" r:id="rId1"/>
</worksheet>
</file>

<file path=xl/worksheets/sheet33.xml><?xml version="1.0" encoding="utf-8"?>
<worksheet xmlns="http://schemas.openxmlformats.org/spreadsheetml/2006/main" xmlns:r="http://schemas.openxmlformats.org/officeDocument/2006/relationships">
  <dimension ref="A1:F564"/>
  <sheetViews>
    <sheetView showGridLines="0" zoomScalePageLayoutView="0" workbookViewId="0" topLeftCell="A1">
      <selection activeCell="A1" sqref="A1"/>
    </sheetView>
  </sheetViews>
  <sheetFormatPr defaultColWidth="9.140625" defaultRowHeight="12.75"/>
  <sheetData>
    <row r="1" spans="2:6" ht="12.75">
      <c r="B1" t="s">
        <v>1814</v>
      </c>
      <c r="C1" t="s">
        <v>1815</v>
      </c>
      <c r="D1" t="s">
        <v>1816</v>
      </c>
      <c r="E1" t="s">
        <v>1817</v>
      </c>
      <c r="F1" t="s">
        <v>1818</v>
      </c>
    </row>
    <row r="2" spans="1:6" ht="12.75">
      <c r="A2" t="s">
        <v>1251</v>
      </c>
      <c r="B2">
        <v>1338387893.585858</v>
      </c>
      <c r="C2">
        <v>1336117888.6750662</v>
      </c>
      <c r="D2">
        <v>1332719865.9049754</v>
      </c>
      <c r="E2">
        <v>1327075070.9860013</v>
      </c>
      <c r="F2">
        <v>1000000000</v>
      </c>
    </row>
    <row r="3" spans="1:6" ht="12.75">
      <c r="A3" t="s">
        <v>1252</v>
      </c>
      <c r="B3">
        <v>1331274236.585807</v>
      </c>
      <c r="C3">
        <v>1326834840.4905558</v>
      </c>
      <c r="D3">
        <v>1320203035.6894195</v>
      </c>
      <c r="E3">
        <v>1309222408.5963607</v>
      </c>
      <c r="F3">
        <v>1000000000</v>
      </c>
    </row>
    <row r="4" spans="1:6" ht="12.75">
      <c r="A4" t="s">
        <v>1253</v>
      </c>
      <c r="B4">
        <v>1324199274.599981</v>
      </c>
      <c r="C4">
        <v>1317545020.9247353</v>
      </c>
      <c r="D4">
        <v>1307625608.4441104</v>
      </c>
      <c r="E4">
        <v>1291257151.353288</v>
      </c>
      <c r="F4">
        <v>1000000000</v>
      </c>
    </row>
    <row r="5" spans="1:6" ht="12.75">
      <c r="A5" t="s">
        <v>1254</v>
      </c>
      <c r="B5">
        <v>1317120705.617835</v>
      </c>
      <c r="C5">
        <v>1308350955.549896</v>
      </c>
      <c r="D5">
        <v>1295304804.1957924</v>
      </c>
      <c r="E5">
        <v>1273847333.5853682</v>
      </c>
      <c r="F5">
        <v>1000000000</v>
      </c>
    </row>
    <row r="6" spans="1:6" ht="12.75">
      <c r="A6" t="s">
        <v>1255</v>
      </c>
      <c r="B6">
        <v>1309874707.190188</v>
      </c>
      <c r="C6">
        <v>1298946350.8424807</v>
      </c>
      <c r="D6">
        <v>1282723429.6526468</v>
      </c>
      <c r="E6">
        <v>1256131345.3165157</v>
      </c>
      <c r="F6">
        <v>1000000000</v>
      </c>
    </row>
    <row r="7" spans="1:6" ht="12.75">
      <c r="A7" t="s">
        <v>1256</v>
      </c>
      <c r="B7">
        <v>1302990679.913021</v>
      </c>
      <c r="C7">
        <v>1289928226.6536663</v>
      </c>
      <c r="D7">
        <v>1270578354.2890787</v>
      </c>
      <c r="E7">
        <v>1238968022.784002</v>
      </c>
      <c r="F7">
        <v>1000000000</v>
      </c>
    </row>
    <row r="8" spans="1:6" ht="12.75">
      <c r="A8" t="s">
        <v>1257</v>
      </c>
      <c r="B8">
        <v>1295699281.628382</v>
      </c>
      <c r="C8">
        <v>1280604475.6029506</v>
      </c>
      <c r="D8">
        <v>1258289836.5886722</v>
      </c>
      <c r="E8">
        <v>1221955575.7697654</v>
      </c>
      <c r="F8">
        <v>1000000000</v>
      </c>
    </row>
    <row r="9" spans="1:6" ht="12.75">
      <c r="A9" t="s">
        <v>1258</v>
      </c>
      <c r="B9">
        <v>1288457246.592449</v>
      </c>
      <c r="C9">
        <v>1271286949.7418926</v>
      </c>
      <c r="D9">
        <v>1245957862.845286</v>
      </c>
      <c r="E9">
        <v>1204854775.5356505</v>
      </c>
      <c r="F9">
        <v>1000000000</v>
      </c>
    </row>
    <row r="10" spans="1:6" ht="12.75">
      <c r="A10" t="s">
        <v>1259</v>
      </c>
      <c r="B10">
        <v>1281134480.278135</v>
      </c>
      <c r="C10">
        <v>1261986928.7409666</v>
      </c>
      <c r="D10">
        <v>1233798932.8417943</v>
      </c>
      <c r="E10">
        <v>1188206221.2845583</v>
      </c>
      <c r="F10">
        <v>1000000000</v>
      </c>
    </row>
    <row r="11" spans="1:6" ht="12.75">
      <c r="A11" t="s">
        <v>1260</v>
      </c>
      <c r="B11">
        <v>1273873268.902158</v>
      </c>
      <c r="C11">
        <v>1252705950.0840008</v>
      </c>
      <c r="D11">
        <v>1221610527.6256645</v>
      </c>
      <c r="E11">
        <v>1171485231.5573244</v>
      </c>
      <c r="F11">
        <v>1000000000</v>
      </c>
    </row>
    <row r="12" spans="1:6" ht="12.75">
      <c r="A12" t="s">
        <v>1261</v>
      </c>
      <c r="B12">
        <v>1266616854.08374</v>
      </c>
      <c r="C12">
        <v>1243457532.4194932</v>
      </c>
      <c r="D12">
        <v>1209507809.562538</v>
      </c>
      <c r="E12">
        <v>1154966393.7926383</v>
      </c>
      <c r="F12">
        <v>1000000000</v>
      </c>
    </row>
    <row r="13" spans="1:6" ht="12.75">
      <c r="A13" t="s">
        <v>1262</v>
      </c>
      <c r="B13">
        <v>1259016066.251742</v>
      </c>
      <c r="C13">
        <v>1234102096.3226514</v>
      </c>
      <c r="D13">
        <v>1197650018.6055086</v>
      </c>
      <c r="E13">
        <v>1139267235.648087</v>
      </c>
      <c r="F13">
        <v>1000000000</v>
      </c>
    </row>
    <row r="14" spans="1:6" ht="12.75">
      <c r="A14" t="s">
        <v>1263</v>
      </c>
      <c r="B14">
        <v>1251641655.359522</v>
      </c>
      <c r="C14">
        <v>1224792745.1137176</v>
      </c>
      <c r="D14">
        <v>1185592746.5545323</v>
      </c>
      <c r="E14">
        <v>1123020890.8829296</v>
      </c>
      <c r="F14">
        <v>1000000000</v>
      </c>
    </row>
    <row r="15" spans="1:6" ht="12.75">
      <c r="A15" t="s">
        <v>1264</v>
      </c>
      <c r="B15">
        <v>1243911738.546811</v>
      </c>
      <c r="C15">
        <v>1215230674.957906</v>
      </c>
      <c r="D15">
        <v>1173441434.5545738</v>
      </c>
      <c r="E15">
        <v>1106954587.1357381</v>
      </c>
      <c r="F15">
        <v>1000000000</v>
      </c>
    </row>
    <row r="16" spans="1:6" ht="12.75">
      <c r="A16" t="s">
        <v>1265</v>
      </c>
      <c r="B16">
        <v>1236680727.959572</v>
      </c>
      <c r="C16">
        <v>1206117251.2843726</v>
      </c>
      <c r="D16">
        <v>1161679479.679063</v>
      </c>
      <c r="E16">
        <v>1091217500.8428898</v>
      </c>
      <c r="F16">
        <v>1000000000</v>
      </c>
    </row>
    <row r="17" spans="1:6" ht="12.75">
      <c r="A17" t="s">
        <v>1266</v>
      </c>
      <c r="B17">
        <v>1228940940.997828</v>
      </c>
      <c r="C17">
        <v>1196601407.383054</v>
      </c>
      <c r="D17">
        <v>1149677587.9278884</v>
      </c>
      <c r="E17">
        <v>1075516687.783071</v>
      </c>
      <c r="F17">
        <v>1000000000</v>
      </c>
    </row>
    <row r="18" spans="1:6" ht="12.75">
      <c r="A18" t="s">
        <v>1267</v>
      </c>
      <c r="B18">
        <v>1221428727.417241</v>
      </c>
      <c r="C18">
        <v>1187269758.860424</v>
      </c>
      <c r="D18">
        <v>1137810807.8898919</v>
      </c>
      <c r="E18">
        <v>1059907004.94763</v>
      </c>
      <c r="F18">
        <v>1000000000</v>
      </c>
    </row>
    <row r="19" spans="1:6" ht="12.75">
      <c r="A19" t="s">
        <v>1268</v>
      </c>
      <c r="B19">
        <v>1213794169.475465</v>
      </c>
      <c r="C19">
        <v>1177847601.3193908</v>
      </c>
      <c r="D19">
        <v>1125910433.159929</v>
      </c>
      <c r="E19">
        <v>1044379096.5646207</v>
      </c>
      <c r="F19">
        <v>1000000000</v>
      </c>
    </row>
    <row r="20" spans="1:6" ht="12.75">
      <c r="A20" t="s">
        <v>1269</v>
      </c>
      <c r="B20">
        <v>1206352902.962518</v>
      </c>
      <c r="C20">
        <v>1168705233.5292838</v>
      </c>
      <c r="D20">
        <v>1114421540.2420342</v>
      </c>
      <c r="E20">
        <v>1029484728.2494965</v>
      </c>
      <c r="F20">
        <v>1000000000</v>
      </c>
    </row>
    <row r="21" spans="1:6" ht="12.75">
      <c r="A21" t="s">
        <v>1270</v>
      </c>
      <c r="B21">
        <v>1198828974.667163</v>
      </c>
      <c r="C21">
        <v>1159446263.1199954</v>
      </c>
      <c r="D21">
        <v>1102780878.307744</v>
      </c>
      <c r="E21">
        <v>1014416389.5215316</v>
      </c>
      <c r="F21">
        <v>1000000000</v>
      </c>
    </row>
    <row r="22" spans="1:6" ht="12.75">
      <c r="A22" t="s">
        <v>1271</v>
      </c>
      <c r="B22">
        <v>1191246990.005365</v>
      </c>
      <c r="C22">
        <v>1150222267.3471503</v>
      </c>
      <c r="D22">
        <v>1091315038.977175</v>
      </c>
      <c r="E22">
        <v>999754238.0327257</v>
      </c>
      <c r="F22">
        <v>1000000000</v>
      </c>
    </row>
    <row r="23" spans="1:6" ht="12.75">
      <c r="A23" t="s">
        <v>1272</v>
      </c>
      <c r="B23">
        <v>1183778057.660884</v>
      </c>
      <c r="C23">
        <v>1141071923.1145647</v>
      </c>
      <c r="D23">
        <v>1079879959.1071591</v>
      </c>
      <c r="E23">
        <v>985088421.994788</v>
      </c>
      <c r="F23">
        <v>1000000000</v>
      </c>
    </row>
    <row r="24" spans="1:6" ht="12.75">
      <c r="A24" t="s">
        <v>1273</v>
      </c>
      <c r="B24">
        <v>1176298179.634224</v>
      </c>
      <c r="C24">
        <v>1131938776.4880908</v>
      </c>
      <c r="D24">
        <v>1068512218.211262</v>
      </c>
      <c r="E24">
        <v>970590073.7695148</v>
      </c>
      <c r="F24">
        <v>1000000000</v>
      </c>
    </row>
    <row r="25" spans="1:6" ht="12.75">
      <c r="A25" t="s">
        <v>1274</v>
      </c>
      <c r="B25">
        <v>1168698746.332195</v>
      </c>
      <c r="C25">
        <v>1122902927.1058626</v>
      </c>
      <c r="D25">
        <v>1057547505.0441633</v>
      </c>
      <c r="E25">
        <v>956954412.0547808</v>
      </c>
      <c r="F25">
        <v>1000000000</v>
      </c>
    </row>
    <row r="26" spans="1:6" ht="12.75">
      <c r="A26" t="s">
        <v>1275</v>
      </c>
      <c r="B26">
        <v>1161198558.319861</v>
      </c>
      <c r="C26">
        <v>1113804332.2049463</v>
      </c>
      <c r="D26">
        <v>1046310700.2643596</v>
      </c>
      <c r="E26">
        <v>942776286.8183903</v>
      </c>
      <c r="F26">
        <v>1000000000</v>
      </c>
    </row>
    <row r="27" spans="1:6" ht="12.75">
      <c r="A27" t="s">
        <v>1276</v>
      </c>
      <c r="B27">
        <v>1153689648.173662</v>
      </c>
      <c r="C27">
        <v>1104785513.6734316</v>
      </c>
      <c r="D27">
        <v>1035284000.1783215</v>
      </c>
      <c r="E27">
        <v>929016803.6158843</v>
      </c>
      <c r="F27">
        <v>1000000000</v>
      </c>
    </row>
    <row r="28" spans="1:6" ht="12.75">
      <c r="A28" t="s">
        <v>1277</v>
      </c>
      <c r="B28">
        <v>1146031586.274699</v>
      </c>
      <c r="C28">
        <v>1095590711.9817622</v>
      </c>
      <c r="D28">
        <v>1024056611.8416969</v>
      </c>
      <c r="E28">
        <v>915049636.1053817</v>
      </c>
      <c r="F28">
        <v>1000000000</v>
      </c>
    </row>
    <row r="29" spans="1:6" ht="12.75">
      <c r="A29" t="s">
        <v>1278</v>
      </c>
      <c r="B29">
        <v>1138464834.43901</v>
      </c>
      <c r="C29">
        <v>1086570562.814109</v>
      </c>
      <c r="D29">
        <v>1013125686.4894688</v>
      </c>
      <c r="E29">
        <v>901571338.1951369</v>
      </c>
      <c r="F29">
        <v>1000000000</v>
      </c>
    </row>
    <row r="30" spans="1:6" ht="12.75">
      <c r="A30" t="s">
        <v>1279</v>
      </c>
      <c r="B30">
        <v>1130177333.366858</v>
      </c>
      <c r="C30">
        <v>1076831339.6155758</v>
      </c>
      <c r="D30">
        <v>1001491276.9179622</v>
      </c>
      <c r="E30">
        <v>887443189.0436476</v>
      </c>
      <c r="F30">
        <v>1000000000</v>
      </c>
    </row>
    <row r="31" spans="1:6" ht="12.75">
      <c r="A31" t="s">
        <v>1280</v>
      </c>
      <c r="B31">
        <v>1122727996.21684</v>
      </c>
      <c r="C31">
        <v>1067919274.4957312</v>
      </c>
      <c r="D31">
        <v>990676821.8008531</v>
      </c>
      <c r="E31">
        <v>874142048.6722927</v>
      </c>
      <c r="F31">
        <v>1000000000</v>
      </c>
    </row>
    <row r="32" spans="1:6" ht="12.75">
      <c r="A32" t="s">
        <v>1281</v>
      </c>
      <c r="B32">
        <v>1115021364.810504</v>
      </c>
      <c r="C32">
        <v>1058848003.372097</v>
      </c>
      <c r="D32">
        <v>979844065.2771274</v>
      </c>
      <c r="E32">
        <v>861039468.6972905</v>
      </c>
      <c r="F32">
        <v>1000000000</v>
      </c>
    </row>
    <row r="33" spans="1:6" ht="12.75">
      <c r="A33" t="s">
        <v>1282</v>
      </c>
      <c r="B33">
        <v>1107454334.861106</v>
      </c>
      <c r="C33">
        <v>1049878493.8886725</v>
      </c>
      <c r="D33">
        <v>969072962.9253055</v>
      </c>
      <c r="E33">
        <v>847967464.6223887</v>
      </c>
      <c r="F33">
        <v>1000000000</v>
      </c>
    </row>
    <row r="34" spans="1:6" ht="12.75">
      <c r="A34" t="s">
        <v>1283</v>
      </c>
      <c r="B34">
        <v>1099549687.313531</v>
      </c>
      <c r="C34">
        <v>1040673826.3272854</v>
      </c>
      <c r="D34">
        <v>958212510.1546295</v>
      </c>
      <c r="E34">
        <v>835027219.3023903</v>
      </c>
      <c r="F34">
        <v>1000000000</v>
      </c>
    </row>
    <row r="35" spans="1:6" ht="12.75">
      <c r="A35" t="s">
        <v>1284</v>
      </c>
      <c r="B35">
        <v>1091762555.234689</v>
      </c>
      <c r="C35">
        <v>1031551100.1121862</v>
      </c>
      <c r="D35">
        <v>947397085.0016397</v>
      </c>
      <c r="E35">
        <v>822105321.6538262</v>
      </c>
      <c r="F35">
        <v>1000000000</v>
      </c>
    </row>
    <row r="36" spans="1:6" ht="12.75">
      <c r="A36" t="s">
        <v>1285</v>
      </c>
      <c r="B36">
        <v>1083824596.714188</v>
      </c>
      <c r="C36">
        <v>1022314059.3073251</v>
      </c>
      <c r="D36">
        <v>936525752.145122</v>
      </c>
      <c r="E36">
        <v>809229597.7915547</v>
      </c>
      <c r="F36">
        <v>1000000000</v>
      </c>
    </row>
    <row r="37" spans="1:6" ht="12.75">
      <c r="A37" t="s">
        <v>1286</v>
      </c>
      <c r="B37">
        <v>1076190330.330606</v>
      </c>
      <c r="C37">
        <v>1013502344.9500238</v>
      </c>
      <c r="D37">
        <v>926244388.8298473</v>
      </c>
      <c r="E37">
        <v>797174085.6530086</v>
      </c>
      <c r="F37">
        <v>1000000000</v>
      </c>
    </row>
    <row r="38" spans="1:6" ht="12.75">
      <c r="A38" t="s">
        <v>1287</v>
      </c>
      <c r="B38">
        <v>1068123047.152624</v>
      </c>
      <c r="C38">
        <v>1004198890.9719273</v>
      </c>
      <c r="D38">
        <v>915407913.4740709</v>
      </c>
      <c r="E38">
        <v>784510687.3120157</v>
      </c>
      <c r="F38">
        <v>1000000000</v>
      </c>
    </row>
    <row r="39" spans="1:6" ht="12.75">
      <c r="A39" t="s">
        <v>1288</v>
      </c>
      <c r="B39">
        <v>1060505371.06549</v>
      </c>
      <c r="C39">
        <v>995400567.7857491</v>
      </c>
      <c r="D39">
        <v>905154211.6358104</v>
      </c>
      <c r="E39">
        <v>772543355.8690835</v>
      </c>
      <c r="F39">
        <v>1000000000</v>
      </c>
    </row>
    <row r="40" spans="1:6" ht="12.75">
      <c r="A40" t="s">
        <v>1289</v>
      </c>
      <c r="B40">
        <v>1052156155.893012</v>
      </c>
      <c r="C40">
        <v>985888932.4333633</v>
      </c>
      <c r="D40">
        <v>894224936.516957</v>
      </c>
      <c r="E40">
        <v>759982656.4737804</v>
      </c>
      <c r="F40">
        <v>1000000000</v>
      </c>
    </row>
    <row r="41" spans="1:6" ht="12.75">
      <c r="A41" t="s">
        <v>1290</v>
      </c>
      <c r="B41">
        <v>1043702917.865714</v>
      </c>
      <c r="C41">
        <v>976362855.2992656</v>
      </c>
      <c r="D41">
        <v>883404894.9145403</v>
      </c>
      <c r="E41">
        <v>747709312.4503102</v>
      </c>
      <c r="F41">
        <v>1000000000</v>
      </c>
    </row>
    <row r="42" spans="1:6" ht="12.75">
      <c r="A42" t="s">
        <v>1291</v>
      </c>
      <c r="B42">
        <v>1035728231.709867</v>
      </c>
      <c r="C42">
        <v>967259367.8933636</v>
      </c>
      <c r="D42">
        <v>872942403.4361094</v>
      </c>
      <c r="E42">
        <v>735724465.0551044</v>
      </c>
      <c r="F42">
        <v>1000000000</v>
      </c>
    </row>
    <row r="43" spans="1:6" ht="12.75">
      <c r="A43" t="s">
        <v>1292</v>
      </c>
      <c r="B43">
        <v>1027573374.446148</v>
      </c>
      <c r="C43">
        <v>958015977.035256</v>
      </c>
      <c r="D43">
        <v>862401474.2956996</v>
      </c>
      <c r="E43">
        <v>723761900.5623267</v>
      </c>
      <c r="F43">
        <v>1000000000</v>
      </c>
    </row>
    <row r="44" spans="1:6" ht="12.75">
      <c r="A44" t="s">
        <v>1293</v>
      </c>
      <c r="B44">
        <v>1018121205.54665</v>
      </c>
      <c r="C44">
        <v>947645604.8783005</v>
      </c>
      <c r="D44">
        <v>850966489.7935222</v>
      </c>
      <c r="E44">
        <v>711237700.646118</v>
      </c>
      <c r="F44">
        <v>1000000000</v>
      </c>
    </row>
    <row r="45" spans="1:6" ht="12.75">
      <c r="A45" t="s">
        <v>1294</v>
      </c>
      <c r="B45">
        <v>1010375617.574105</v>
      </c>
      <c r="C45">
        <v>938841126.6725031</v>
      </c>
      <c r="D45">
        <v>840916171.6242237</v>
      </c>
      <c r="E45">
        <v>699860745.3486418</v>
      </c>
      <c r="F45">
        <v>1000000000</v>
      </c>
    </row>
    <row r="46" spans="1:6" ht="12.75">
      <c r="A46" t="s">
        <v>1295</v>
      </c>
      <c r="B46">
        <v>1002579376.742018</v>
      </c>
      <c r="C46">
        <v>930067729.4185866</v>
      </c>
      <c r="D46">
        <v>831007496.8023552</v>
      </c>
      <c r="E46">
        <v>688779092.1636304</v>
      </c>
      <c r="F46">
        <v>1000000000</v>
      </c>
    </row>
    <row r="47" spans="1:6" ht="12.75">
      <c r="A47" t="s">
        <v>1296</v>
      </c>
      <c r="B47">
        <v>994020562.698694</v>
      </c>
      <c r="C47">
        <v>920563935.1899662</v>
      </c>
      <c r="D47">
        <v>820424111.2953486</v>
      </c>
      <c r="E47">
        <v>677126871.2975243</v>
      </c>
      <c r="F47">
        <v>1000000000</v>
      </c>
    </row>
    <row r="48" spans="1:6" ht="12.75">
      <c r="A48" t="s">
        <v>1297</v>
      </c>
      <c r="B48">
        <v>985740682.304319</v>
      </c>
      <c r="C48">
        <v>911347586.4824753</v>
      </c>
      <c r="D48">
        <v>810144707.7856094</v>
      </c>
      <c r="E48">
        <v>665810825.9819875</v>
      </c>
      <c r="F48">
        <v>1000000000</v>
      </c>
    </row>
    <row r="49" spans="1:6" ht="12.75">
      <c r="A49" t="s">
        <v>1298</v>
      </c>
      <c r="B49">
        <v>978043827.041907</v>
      </c>
      <c r="C49">
        <v>902846266.6638771</v>
      </c>
      <c r="D49">
        <v>800743596.3994001</v>
      </c>
      <c r="E49">
        <v>655566478.7670454</v>
      </c>
      <c r="F49">
        <v>1000000000</v>
      </c>
    </row>
    <row r="50" spans="1:6" ht="12.75">
      <c r="A50" t="s">
        <v>1299</v>
      </c>
      <c r="B50">
        <v>969573493.719966</v>
      </c>
      <c r="C50">
        <v>893509148.309591</v>
      </c>
      <c r="D50">
        <v>790447015.5438852</v>
      </c>
      <c r="E50">
        <v>644395721.0602328</v>
      </c>
      <c r="F50">
        <v>1000000000</v>
      </c>
    </row>
    <row r="51" spans="1:6" ht="12.75">
      <c r="A51" t="s">
        <v>1300</v>
      </c>
      <c r="B51">
        <v>961826486.453772</v>
      </c>
      <c r="C51">
        <v>884915010.543747</v>
      </c>
      <c r="D51">
        <v>780917382.4060248</v>
      </c>
      <c r="E51">
        <v>634017225.3738328</v>
      </c>
      <c r="F51">
        <v>1000000000</v>
      </c>
    </row>
    <row r="52" spans="1:6" ht="12.75">
      <c r="A52" t="s">
        <v>1301</v>
      </c>
      <c r="B52">
        <v>954095594.944669</v>
      </c>
      <c r="C52">
        <v>876313494.2245607</v>
      </c>
      <c r="D52">
        <v>771360010.7161126</v>
      </c>
      <c r="E52">
        <v>623605170.0553763</v>
      </c>
      <c r="F52">
        <v>1000000000</v>
      </c>
    </row>
    <row r="53" spans="1:6" ht="12.75">
      <c r="A53" t="s">
        <v>1302</v>
      </c>
      <c r="B53">
        <v>945770845.870342</v>
      </c>
      <c r="C53">
        <v>867241578.9245843</v>
      </c>
      <c r="D53">
        <v>761495742.4965975</v>
      </c>
      <c r="E53">
        <v>613106823.9794321</v>
      </c>
      <c r="F53">
        <v>1000000000</v>
      </c>
    </row>
    <row r="54" spans="1:6" ht="12.75">
      <c r="A54" t="s">
        <v>1303</v>
      </c>
      <c r="B54">
        <v>937945169.300034</v>
      </c>
      <c r="C54">
        <v>858606949.0671232</v>
      </c>
      <c r="D54">
        <v>751996605.2624968</v>
      </c>
      <c r="E54">
        <v>602894289.0498345</v>
      </c>
      <c r="F54">
        <v>1000000000</v>
      </c>
    </row>
    <row r="55" spans="1:6" ht="12.75">
      <c r="A55" t="s">
        <v>1304</v>
      </c>
      <c r="B55">
        <v>929928704.149869</v>
      </c>
      <c r="C55">
        <v>849824760.3117201</v>
      </c>
      <c r="D55">
        <v>742411950.9467945</v>
      </c>
      <c r="E55">
        <v>592688995.6161815</v>
      </c>
      <c r="F55">
        <v>1000000000</v>
      </c>
    </row>
    <row r="56" spans="1:6" ht="12.75">
      <c r="A56" t="s">
        <v>1305</v>
      </c>
      <c r="B56">
        <v>921980361.622717</v>
      </c>
      <c r="C56">
        <v>841178101.476975</v>
      </c>
      <c r="D56">
        <v>733049495.6212475</v>
      </c>
      <c r="E56">
        <v>582815766.9314809</v>
      </c>
      <c r="F56">
        <v>1000000000</v>
      </c>
    </row>
    <row r="57" spans="1:6" ht="12.75">
      <c r="A57" t="s">
        <v>1306</v>
      </c>
      <c r="B57">
        <v>914253676.129123</v>
      </c>
      <c r="C57">
        <v>832713838.0705181</v>
      </c>
      <c r="D57">
        <v>723827728.1241604</v>
      </c>
      <c r="E57">
        <v>573046452.6255583</v>
      </c>
      <c r="F57">
        <v>1000000000</v>
      </c>
    </row>
    <row r="58" spans="1:6" ht="12.75">
      <c r="A58" t="s">
        <v>1307</v>
      </c>
      <c r="B58">
        <v>906536241.017055</v>
      </c>
      <c r="C58">
        <v>824329415.8024929</v>
      </c>
      <c r="D58">
        <v>714776061.3325127</v>
      </c>
      <c r="E58">
        <v>563560693.7245991</v>
      </c>
      <c r="F58">
        <v>1000000000</v>
      </c>
    </row>
    <row r="59" spans="1:6" ht="12.75">
      <c r="A59" t="s">
        <v>1308</v>
      </c>
      <c r="B59">
        <v>898816943.948925</v>
      </c>
      <c r="C59">
        <v>815923904.1845809</v>
      </c>
      <c r="D59">
        <v>705688355.2771287</v>
      </c>
      <c r="E59">
        <v>554038910.6280807</v>
      </c>
      <c r="F59">
        <v>1000000000</v>
      </c>
    </row>
    <row r="60" spans="1:6" ht="12.75">
      <c r="A60" t="s">
        <v>1309</v>
      </c>
      <c r="B60">
        <v>891021949.08308</v>
      </c>
      <c r="C60">
        <v>807475933.9352754</v>
      </c>
      <c r="D60">
        <v>696605621.0803033</v>
      </c>
      <c r="E60">
        <v>544591564.1171843</v>
      </c>
      <c r="F60">
        <v>1000000000</v>
      </c>
    </row>
    <row r="61" spans="1:6" ht="12.75">
      <c r="A61" t="s">
        <v>1310</v>
      </c>
      <c r="B61">
        <v>883288333.040763</v>
      </c>
      <c r="C61">
        <v>799241087.6329955</v>
      </c>
      <c r="D61">
        <v>687917417.2317556</v>
      </c>
      <c r="E61">
        <v>535741453.6819491</v>
      </c>
      <c r="F61">
        <v>1000000000</v>
      </c>
    </row>
    <row r="62" spans="1:6" ht="12.75">
      <c r="A62" t="s">
        <v>1311</v>
      </c>
      <c r="B62">
        <v>875546454.395482</v>
      </c>
      <c r="C62">
        <v>790892178.7688504</v>
      </c>
      <c r="D62">
        <v>679000160.4582611</v>
      </c>
      <c r="E62">
        <v>526557063.3362753</v>
      </c>
      <c r="F62">
        <v>1000000000</v>
      </c>
    </row>
    <row r="63" spans="1:6" ht="12.75">
      <c r="A63" t="s">
        <v>1312</v>
      </c>
      <c r="B63">
        <v>867701854.069359</v>
      </c>
      <c r="C63">
        <v>782519507.5074514</v>
      </c>
      <c r="D63">
        <v>670158509.2665105</v>
      </c>
      <c r="E63">
        <v>517570107.8086029</v>
      </c>
      <c r="F63">
        <v>1000000000</v>
      </c>
    </row>
    <row r="64" spans="1:6" ht="12.75">
      <c r="A64" t="s">
        <v>1313</v>
      </c>
      <c r="B64">
        <v>859851643.906082</v>
      </c>
      <c r="C64">
        <v>774124749.4341578</v>
      </c>
      <c r="D64">
        <v>661283077.03949</v>
      </c>
      <c r="E64">
        <v>508552364.32223403</v>
      </c>
      <c r="F64">
        <v>1000000000</v>
      </c>
    </row>
    <row r="65" spans="1:6" ht="12.75">
      <c r="A65" t="s">
        <v>1314</v>
      </c>
      <c r="B65">
        <v>851855843.21524</v>
      </c>
      <c r="C65">
        <v>765667289.3385038</v>
      </c>
      <c r="D65">
        <v>652448620.6113716</v>
      </c>
      <c r="E65">
        <v>499701519.1118056</v>
      </c>
      <c r="F65">
        <v>1000000000</v>
      </c>
    </row>
    <row r="66" spans="1:6" ht="12.75">
      <c r="A66" t="s">
        <v>1315</v>
      </c>
      <c r="B66">
        <v>844060446.337653</v>
      </c>
      <c r="C66">
        <v>757373865.8609191</v>
      </c>
      <c r="D66">
        <v>643740201.5919033</v>
      </c>
      <c r="E66">
        <v>490943600.8903563</v>
      </c>
      <c r="F66">
        <v>1000000000</v>
      </c>
    </row>
    <row r="67" spans="1:6" ht="12.75">
      <c r="A67" t="s">
        <v>1316</v>
      </c>
      <c r="B67">
        <v>836303831.543106</v>
      </c>
      <c r="C67">
        <v>749141112.4024099</v>
      </c>
      <c r="D67">
        <v>635123293.366635</v>
      </c>
      <c r="E67">
        <v>482320401.63292295</v>
      </c>
      <c r="F67">
        <v>1000000000</v>
      </c>
    </row>
    <row r="68" spans="1:6" ht="12.75">
      <c r="A68" t="s">
        <v>1317</v>
      </c>
      <c r="B68">
        <v>827922558.119126</v>
      </c>
      <c r="C68">
        <v>740416044.601975</v>
      </c>
      <c r="D68">
        <v>626181161.6115446</v>
      </c>
      <c r="E68">
        <v>473580348.6749793</v>
      </c>
      <c r="F68">
        <v>1000000000</v>
      </c>
    </row>
    <row r="69" spans="1:6" ht="12.75">
      <c r="A69" t="s">
        <v>1318</v>
      </c>
      <c r="B69">
        <v>820045264.551168</v>
      </c>
      <c r="C69">
        <v>732127482.2807044</v>
      </c>
      <c r="D69">
        <v>617596717.5239406</v>
      </c>
      <c r="E69">
        <v>465109567.9977931</v>
      </c>
      <c r="F69">
        <v>1000000000</v>
      </c>
    </row>
    <row r="70" spans="1:6" ht="12.75">
      <c r="A70" t="s">
        <v>1319</v>
      </c>
      <c r="B70">
        <v>812284672.272187</v>
      </c>
      <c r="C70">
        <v>724008563.5340976</v>
      </c>
      <c r="D70">
        <v>609244672.0909916</v>
      </c>
      <c r="E70">
        <v>456938885.377577</v>
      </c>
      <c r="F70">
        <v>1000000000</v>
      </c>
    </row>
    <row r="71" spans="1:6" ht="12.75">
      <c r="A71" t="s">
        <v>1320</v>
      </c>
      <c r="B71">
        <v>804523055.961563</v>
      </c>
      <c r="C71">
        <v>715874212.6479347</v>
      </c>
      <c r="D71">
        <v>600867685.2590253</v>
      </c>
      <c r="E71">
        <v>448747297.20774436</v>
      </c>
      <c r="F71">
        <v>1000000000</v>
      </c>
    </row>
    <row r="72" spans="1:6" ht="12.75">
      <c r="A72" t="s">
        <v>1321</v>
      </c>
      <c r="B72">
        <v>796761354.945089</v>
      </c>
      <c r="C72">
        <v>707765296.707897</v>
      </c>
      <c r="D72">
        <v>592550661.1793627</v>
      </c>
      <c r="E72">
        <v>440661495.7407381</v>
      </c>
      <c r="F72">
        <v>1000000000</v>
      </c>
    </row>
    <row r="73" spans="1:6" ht="12.75">
      <c r="A73" t="s">
        <v>1322</v>
      </c>
      <c r="B73">
        <v>788993815.791514</v>
      </c>
      <c r="C73">
        <v>699791600.0463146</v>
      </c>
      <c r="D73">
        <v>584529001.8966175</v>
      </c>
      <c r="E73">
        <v>433032699.46478605</v>
      </c>
      <c r="F73">
        <v>1000000000</v>
      </c>
    </row>
    <row r="74" spans="1:6" ht="12.75">
      <c r="A74" t="s">
        <v>1323</v>
      </c>
      <c r="B74">
        <v>781228492.470885</v>
      </c>
      <c r="C74">
        <v>691728993.3380489</v>
      </c>
      <c r="D74">
        <v>576324936.2232597</v>
      </c>
      <c r="E74">
        <v>425146549.6926621</v>
      </c>
      <c r="F74">
        <v>1000000000</v>
      </c>
    </row>
    <row r="75" spans="1:6" ht="12.75">
      <c r="A75" t="s">
        <v>1324</v>
      </c>
      <c r="B75">
        <v>773343659.3119</v>
      </c>
      <c r="C75">
        <v>683623517.2863322</v>
      </c>
      <c r="D75">
        <v>568169862.1825225</v>
      </c>
      <c r="E75">
        <v>417412571.4994275</v>
      </c>
      <c r="F75">
        <v>1000000000</v>
      </c>
    </row>
    <row r="76" spans="1:6" ht="12.75">
      <c r="A76" t="s">
        <v>1325</v>
      </c>
      <c r="B76">
        <v>765572435.716795</v>
      </c>
      <c r="C76">
        <v>675606054.3437421</v>
      </c>
      <c r="D76">
        <v>560078400.8604218</v>
      </c>
      <c r="E76">
        <v>409725294.12056965</v>
      </c>
      <c r="F76">
        <v>1000000000</v>
      </c>
    </row>
    <row r="77" spans="1:6" ht="12.75">
      <c r="A77" t="s">
        <v>1326</v>
      </c>
      <c r="B77">
        <v>757838924.436318</v>
      </c>
      <c r="C77">
        <v>667683605.7255306</v>
      </c>
      <c r="D77">
        <v>552148341.3464926</v>
      </c>
      <c r="E77">
        <v>402268296.48241687</v>
      </c>
      <c r="F77">
        <v>1000000000</v>
      </c>
    </row>
    <row r="78" spans="1:6" ht="12.75">
      <c r="A78" t="s">
        <v>1327</v>
      </c>
      <c r="B78">
        <v>750004996.110445</v>
      </c>
      <c r="C78">
        <v>659660895.9157661</v>
      </c>
      <c r="D78">
        <v>544126518.7023593</v>
      </c>
      <c r="E78">
        <v>394744916.923577</v>
      </c>
      <c r="F78">
        <v>1000000000</v>
      </c>
    </row>
    <row r="79" spans="1:6" ht="12.75">
      <c r="A79" t="s">
        <v>1328</v>
      </c>
      <c r="B79">
        <v>742141598.589125</v>
      </c>
      <c r="C79">
        <v>651637604.1877062</v>
      </c>
      <c r="D79">
        <v>536141448.3329517</v>
      </c>
      <c r="E79">
        <v>387304601.5306126</v>
      </c>
      <c r="F79">
        <v>1000000000</v>
      </c>
    </row>
    <row r="80" spans="1:6" ht="12.75">
      <c r="A80" t="s">
        <v>1329</v>
      </c>
      <c r="B80">
        <v>734422773.755687</v>
      </c>
      <c r="C80">
        <v>643801610.4620781</v>
      </c>
      <c r="D80">
        <v>528390585.39837795</v>
      </c>
      <c r="E80">
        <v>380140750.716029</v>
      </c>
      <c r="F80">
        <v>500000000</v>
      </c>
    </row>
    <row r="81" spans="1:6" ht="12.75">
      <c r="A81" t="s">
        <v>1330</v>
      </c>
      <c r="B81">
        <v>726557923.106602</v>
      </c>
      <c r="C81">
        <v>635826969.866324</v>
      </c>
      <c r="D81">
        <v>520518357.3239155</v>
      </c>
      <c r="E81">
        <v>372891107.94972783</v>
      </c>
      <c r="F81">
        <v>500000000</v>
      </c>
    </row>
    <row r="82" spans="1:6" ht="12.75">
      <c r="A82" t="s">
        <v>1331</v>
      </c>
      <c r="B82">
        <v>718861439.455527</v>
      </c>
      <c r="C82">
        <v>628059010.8617253</v>
      </c>
      <c r="D82">
        <v>512893651.28524417</v>
      </c>
      <c r="E82">
        <v>365922726.66005236</v>
      </c>
      <c r="F82">
        <v>500000000</v>
      </c>
    </row>
    <row r="83" spans="1:6" ht="12.75">
      <c r="A83" t="s">
        <v>1332</v>
      </c>
      <c r="B83">
        <v>710793641.813481</v>
      </c>
      <c r="C83">
        <v>619957011.4505594</v>
      </c>
      <c r="D83">
        <v>504989724.6641543</v>
      </c>
      <c r="E83">
        <v>358757691.6904045</v>
      </c>
      <c r="F83">
        <v>500000000</v>
      </c>
    </row>
    <row r="84" spans="1:6" ht="12.75">
      <c r="A84" t="s">
        <v>1333</v>
      </c>
      <c r="B84">
        <v>703004621.675813</v>
      </c>
      <c r="C84">
        <v>612123426.9384104</v>
      </c>
      <c r="D84">
        <v>497340766.2562828</v>
      </c>
      <c r="E84">
        <v>351827156.54912084</v>
      </c>
      <c r="F84">
        <v>500000000</v>
      </c>
    </row>
    <row r="85" spans="1:6" ht="12.75">
      <c r="A85" t="s">
        <v>1334</v>
      </c>
      <c r="B85">
        <v>695323643.146643</v>
      </c>
      <c r="C85">
        <v>604474743.2785132</v>
      </c>
      <c r="D85">
        <v>489957781.3617943</v>
      </c>
      <c r="E85">
        <v>345230777.2094546</v>
      </c>
      <c r="F85">
        <v>500000000</v>
      </c>
    </row>
    <row r="86" spans="1:6" ht="12.75">
      <c r="A86" t="s">
        <v>1335</v>
      </c>
      <c r="B86">
        <v>687643393.714336</v>
      </c>
      <c r="C86">
        <v>596784062.582086</v>
      </c>
      <c r="D86">
        <v>482493880.30829394</v>
      </c>
      <c r="E86">
        <v>338531648.0804877</v>
      </c>
      <c r="F86">
        <v>500000000</v>
      </c>
    </row>
    <row r="87" spans="1:6" ht="12.75">
      <c r="A87" t="s">
        <v>1336</v>
      </c>
      <c r="B87">
        <v>679971856.427625</v>
      </c>
      <c r="C87">
        <v>589157539.6219425</v>
      </c>
      <c r="D87">
        <v>475155542.9810896</v>
      </c>
      <c r="E87">
        <v>332016257.2534562</v>
      </c>
      <c r="F87">
        <v>500000000</v>
      </c>
    </row>
    <row r="88" spans="1:6" ht="12.75">
      <c r="A88" t="s">
        <v>1337</v>
      </c>
      <c r="B88">
        <v>672311032.112821</v>
      </c>
      <c r="C88">
        <v>581531867.5117205</v>
      </c>
      <c r="D88">
        <v>467812661.23508483</v>
      </c>
      <c r="E88">
        <v>325500860.40716726</v>
      </c>
      <c r="F88">
        <v>500000000</v>
      </c>
    </row>
    <row r="89" spans="1:6" ht="12.75">
      <c r="A89" t="s">
        <v>1338</v>
      </c>
      <c r="B89">
        <v>664411795.971973</v>
      </c>
      <c r="C89">
        <v>573755914.7872213</v>
      </c>
      <c r="D89">
        <v>460421288.5496628</v>
      </c>
      <c r="E89">
        <v>319044783.82559925</v>
      </c>
      <c r="F89">
        <v>500000000</v>
      </c>
    </row>
    <row r="90" spans="1:6" ht="12.75">
      <c r="A90" t="s">
        <v>1339</v>
      </c>
      <c r="B90">
        <v>656673608.807941</v>
      </c>
      <c r="C90">
        <v>566111768.3252218</v>
      </c>
      <c r="D90">
        <v>453131753.01763135</v>
      </c>
      <c r="E90">
        <v>312663631.985145</v>
      </c>
      <c r="F90">
        <v>500000000</v>
      </c>
    </row>
    <row r="91" spans="1:6" ht="12.75">
      <c r="A91" t="s">
        <v>1340</v>
      </c>
      <c r="B91">
        <v>648599876.884322</v>
      </c>
      <c r="C91">
        <v>558203122.267206</v>
      </c>
      <c r="D91">
        <v>445665142.6338293</v>
      </c>
      <c r="E91">
        <v>306209146.6418419</v>
      </c>
      <c r="F91">
        <v>0</v>
      </c>
    </row>
    <row r="92" spans="1:5" ht="12.75">
      <c r="A92" t="s">
        <v>1341</v>
      </c>
      <c r="B92">
        <v>640983757.572824</v>
      </c>
      <c r="C92">
        <v>550742998.2250448</v>
      </c>
      <c r="D92">
        <v>438626794.3742401</v>
      </c>
      <c r="E92">
        <v>300137826.4466681</v>
      </c>
    </row>
    <row r="93" spans="1:5" ht="12.75">
      <c r="A93" t="s">
        <v>1342</v>
      </c>
      <c r="B93">
        <v>633012341.709416</v>
      </c>
      <c r="C93">
        <v>542971352.2200553</v>
      </c>
      <c r="D93">
        <v>431337465.9256599</v>
      </c>
      <c r="E93">
        <v>293899858.76309925</v>
      </c>
    </row>
    <row r="94" spans="1:5" ht="12.75">
      <c r="A94" t="s">
        <v>1343</v>
      </c>
      <c r="B94">
        <v>625475140.647148</v>
      </c>
      <c r="C94">
        <v>535625633.22726935</v>
      </c>
      <c r="D94">
        <v>424454738.4403089</v>
      </c>
      <c r="E94">
        <v>288024654.60657007</v>
      </c>
    </row>
    <row r="95" spans="1:5" ht="12.75">
      <c r="A95" t="s">
        <v>1344</v>
      </c>
      <c r="B95">
        <v>618057134.025901</v>
      </c>
      <c r="C95">
        <v>528375536.74432236</v>
      </c>
      <c r="D95">
        <v>417644559.53682786</v>
      </c>
      <c r="E95">
        <v>282203064.9733614</v>
      </c>
    </row>
    <row r="96" spans="1:5" ht="12.75">
      <c r="A96" t="s">
        <v>1345</v>
      </c>
      <c r="B96">
        <v>610753109.631484</v>
      </c>
      <c r="C96">
        <v>521245770.70210874</v>
      </c>
      <c r="D96">
        <v>410961145.7316276</v>
      </c>
      <c r="E96">
        <v>276510916.00573546</v>
      </c>
    </row>
    <row r="97" spans="1:5" ht="12.75">
      <c r="A97" t="s">
        <v>1346</v>
      </c>
      <c r="B97">
        <v>603556968.637244</v>
      </c>
      <c r="C97">
        <v>514315069.0356466</v>
      </c>
      <c r="D97">
        <v>404565257.4464065</v>
      </c>
      <c r="E97">
        <v>271165923.98179406</v>
      </c>
    </row>
    <row r="98" spans="1:5" ht="12.75">
      <c r="A98" t="s">
        <v>1347</v>
      </c>
      <c r="B98">
        <v>596427005.636623</v>
      </c>
      <c r="C98">
        <v>507377330.43057436</v>
      </c>
      <c r="D98">
        <v>398092950.79565716</v>
      </c>
      <c r="E98">
        <v>265697602.5068822</v>
      </c>
    </row>
    <row r="99" spans="1:5" ht="12.75">
      <c r="A99" t="s">
        <v>1348</v>
      </c>
      <c r="B99">
        <v>589551337.43716</v>
      </c>
      <c r="C99">
        <v>500705023.60999006</v>
      </c>
      <c r="D99">
        <v>391890868.7858686</v>
      </c>
      <c r="E99">
        <v>260485993.53356117</v>
      </c>
    </row>
    <row r="100" spans="1:5" ht="12.75">
      <c r="A100" t="s">
        <v>1349</v>
      </c>
      <c r="B100">
        <v>582509142.739541</v>
      </c>
      <c r="C100">
        <v>493885010.0476358</v>
      </c>
      <c r="D100">
        <v>385569909.54560673</v>
      </c>
      <c r="E100">
        <v>255199009.71369353</v>
      </c>
    </row>
    <row r="101" spans="1:5" ht="12.75">
      <c r="A101" t="s">
        <v>1350</v>
      </c>
      <c r="B101">
        <v>575716151.93751</v>
      </c>
      <c r="C101">
        <v>487324306.18619823</v>
      </c>
      <c r="D101">
        <v>379511664.71791685</v>
      </c>
      <c r="E101">
        <v>250159536.55217847</v>
      </c>
    </row>
    <row r="102" spans="1:5" ht="12.75">
      <c r="A102" t="s">
        <v>1351</v>
      </c>
      <c r="B102">
        <v>569192239.715202</v>
      </c>
      <c r="C102">
        <v>480984862.60869676</v>
      </c>
      <c r="D102">
        <v>373622100.16305304</v>
      </c>
      <c r="E102">
        <v>245234242.60156783</v>
      </c>
    </row>
    <row r="103" spans="1:5" ht="12.75">
      <c r="A103" t="s">
        <v>1352</v>
      </c>
      <c r="B103">
        <v>562617023.427228</v>
      </c>
      <c r="C103">
        <v>474622241.51742476</v>
      </c>
      <c r="D103">
        <v>367742079.54537505</v>
      </c>
      <c r="E103">
        <v>240352421.25527707</v>
      </c>
    </row>
    <row r="104" spans="1:5" ht="12.75">
      <c r="A104" t="s">
        <v>1353</v>
      </c>
      <c r="B104">
        <v>556723494.489055</v>
      </c>
      <c r="C104">
        <v>468879588.48735267</v>
      </c>
      <c r="D104">
        <v>362398453.8332354</v>
      </c>
      <c r="E104">
        <v>235888947.90959895</v>
      </c>
    </row>
    <row r="105" spans="1:5" ht="12.75">
      <c r="A105" t="s">
        <v>1354</v>
      </c>
      <c r="B105">
        <v>550884815.812543</v>
      </c>
      <c r="C105">
        <v>463175265.05864394</v>
      </c>
      <c r="D105">
        <v>357079123.8413457</v>
      </c>
      <c r="E105">
        <v>231442087.2617157</v>
      </c>
    </row>
    <row r="106" spans="1:5" ht="12.75">
      <c r="A106" t="s">
        <v>1355</v>
      </c>
      <c r="B106">
        <v>544973710.075912</v>
      </c>
      <c r="C106">
        <v>457453199.25428545</v>
      </c>
      <c r="D106">
        <v>351799759.56170875</v>
      </c>
      <c r="E106">
        <v>227085549.3330549</v>
      </c>
    </row>
    <row r="107" spans="1:5" ht="12.75">
      <c r="A107" t="s">
        <v>1356</v>
      </c>
      <c r="B107">
        <v>539199436.257982</v>
      </c>
      <c r="C107">
        <v>451838596.0979444</v>
      </c>
      <c r="D107">
        <v>346598187.7495299</v>
      </c>
      <c r="E107">
        <v>222780342.60141754</v>
      </c>
    </row>
    <row r="108" spans="1:5" ht="12.75">
      <c r="A108" t="s">
        <v>1357</v>
      </c>
      <c r="B108">
        <v>533585957.358628</v>
      </c>
      <c r="C108">
        <v>446376237.03302693</v>
      </c>
      <c r="D108">
        <v>341537284.879406</v>
      </c>
      <c r="E108">
        <v>218597565.55135757</v>
      </c>
    </row>
    <row r="109" spans="1:5" ht="12.75">
      <c r="A109" t="s">
        <v>1358</v>
      </c>
      <c r="B109">
        <v>527741309.693604</v>
      </c>
      <c r="C109">
        <v>440810457.381652</v>
      </c>
      <c r="D109">
        <v>336503867.2965163</v>
      </c>
      <c r="E109">
        <v>214551853.35710263</v>
      </c>
    </row>
    <row r="110" spans="1:5" ht="12.75">
      <c r="A110" t="s">
        <v>1359</v>
      </c>
      <c r="B110">
        <v>522330694.38485</v>
      </c>
      <c r="C110">
        <v>435551110.01502466</v>
      </c>
      <c r="D110">
        <v>331643422.81828165</v>
      </c>
      <c r="E110">
        <v>210557259.2984929</v>
      </c>
    </row>
    <row r="111" spans="1:5" ht="12.75">
      <c r="A111" t="s">
        <v>1360</v>
      </c>
      <c r="B111">
        <v>516943575.404483</v>
      </c>
      <c r="C111">
        <v>430351459.26723415</v>
      </c>
      <c r="D111">
        <v>326877713.26528686</v>
      </c>
      <c r="E111">
        <v>206680843.2702316</v>
      </c>
    </row>
    <row r="112" spans="1:5" ht="12.75">
      <c r="A112" t="s">
        <v>1361</v>
      </c>
      <c r="B112">
        <v>511472158.30338</v>
      </c>
      <c r="C112">
        <v>425074365.12463796</v>
      </c>
      <c r="D112">
        <v>322048320.6982872</v>
      </c>
      <c r="E112">
        <v>202764803.9986449</v>
      </c>
    </row>
    <row r="113" spans="1:5" ht="12.75">
      <c r="A113" t="s">
        <v>1362</v>
      </c>
      <c r="B113">
        <v>505871816.560122</v>
      </c>
      <c r="C113">
        <v>419729951.86416364</v>
      </c>
      <c r="D113">
        <v>317216561.223369</v>
      </c>
      <c r="E113">
        <v>198903978.3082929</v>
      </c>
    </row>
    <row r="114" spans="1:5" ht="12.75">
      <c r="A114" t="s">
        <v>1363</v>
      </c>
      <c r="B114">
        <v>500451066.120953</v>
      </c>
      <c r="C114">
        <v>414528003.7121076</v>
      </c>
      <c r="D114">
        <v>312488370.3497438</v>
      </c>
      <c r="E114">
        <v>195109356.01544937</v>
      </c>
    </row>
    <row r="115" spans="1:5" ht="12.75">
      <c r="A115" t="s">
        <v>1364</v>
      </c>
      <c r="B115">
        <v>495120654.293697</v>
      </c>
      <c r="C115">
        <v>409417195.264428</v>
      </c>
      <c r="D115">
        <v>307850707.42903554</v>
      </c>
      <c r="E115">
        <v>191399593.8222754</v>
      </c>
    </row>
    <row r="116" spans="1:5" ht="12.75">
      <c r="A116" t="s">
        <v>1365</v>
      </c>
      <c r="B116">
        <v>489663956.452211</v>
      </c>
      <c r="C116">
        <v>404240416.69366914</v>
      </c>
      <c r="D116">
        <v>303210039.72861814</v>
      </c>
      <c r="E116">
        <v>187741600.8257075</v>
      </c>
    </row>
    <row r="117" spans="1:5" ht="12.75">
      <c r="A117" t="s">
        <v>1366</v>
      </c>
      <c r="B117">
        <v>484211968.265289</v>
      </c>
      <c r="C117">
        <v>399061558.50497025</v>
      </c>
      <c r="D117">
        <v>298564268.85413367</v>
      </c>
      <c r="E117">
        <v>184082028.12966296</v>
      </c>
    </row>
    <row r="118" spans="1:5" ht="12.75">
      <c r="A118" t="s">
        <v>1367</v>
      </c>
      <c r="B118">
        <v>478845856.902844</v>
      </c>
      <c r="C118">
        <v>393991333.7317177</v>
      </c>
      <c r="D118">
        <v>294045389.16718</v>
      </c>
      <c r="E118">
        <v>180552711.98950756</v>
      </c>
    </row>
    <row r="119" spans="1:5" ht="12.75">
      <c r="A119" t="s">
        <v>1368</v>
      </c>
      <c r="B119">
        <v>473542521.590902</v>
      </c>
      <c r="C119">
        <v>388966945.5229035</v>
      </c>
      <c r="D119">
        <v>289557283.7320191</v>
      </c>
      <c r="E119">
        <v>177043813.5970463</v>
      </c>
    </row>
    <row r="120" spans="1:5" ht="12.75">
      <c r="A120" t="s">
        <v>1369</v>
      </c>
      <c r="B120">
        <v>468239140.195116</v>
      </c>
      <c r="C120">
        <v>383958429.6116646</v>
      </c>
      <c r="D120">
        <v>285101890.5018056</v>
      </c>
      <c r="E120">
        <v>173581316.79675147</v>
      </c>
    </row>
    <row r="121" spans="1:5" ht="12.75">
      <c r="A121" t="s">
        <v>1370</v>
      </c>
      <c r="B121">
        <v>462889463.868825</v>
      </c>
      <c r="C121">
        <v>378990140.41024</v>
      </c>
      <c r="D121">
        <v>280766260.8700871</v>
      </c>
      <c r="E121">
        <v>170287516.22820407</v>
      </c>
    </row>
    <row r="122" spans="1:5" ht="12.75">
      <c r="A122" t="s">
        <v>1371</v>
      </c>
      <c r="B122">
        <v>457611996.732964</v>
      </c>
      <c r="C122">
        <v>374033754.4008847</v>
      </c>
      <c r="D122">
        <v>276389726.3896782</v>
      </c>
      <c r="E122">
        <v>166923087.19418734</v>
      </c>
    </row>
    <row r="123" spans="1:5" ht="12.75">
      <c r="A123" t="s">
        <v>1372</v>
      </c>
      <c r="B123">
        <v>452340567.749765</v>
      </c>
      <c r="C123">
        <v>369118229.74463487</v>
      </c>
      <c r="D123">
        <v>272086103.3883417</v>
      </c>
      <c r="E123">
        <v>163650356.9126454</v>
      </c>
    </row>
    <row r="124" spans="1:5" ht="12.75">
      <c r="A124" t="s">
        <v>1373</v>
      </c>
      <c r="B124">
        <v>447078501.827241</v>
      </c>
      <c r="C124">
        <v>364205518.1017536</v>
      </c>
      <c r="D124">
        <v>267782061.8075093</v>
      </c>
      <c r="E124">
        <v>160379441.3839521</v>
      </c>
    </row>
    <row r="125" spans="1:5" ht="12.75">
      <c r="A125" t="s">
        <v>1374</v>
      </c>
      <c r="B125">
        <v>441838054.408915</v>
      </c>
      <c r="C125">
        <v>359345667.2768899</v>
      </c>
      <c r="D125">
        <v>263558568.30146706</v>
      </c>
      <c r="E125">
        <v>157202858.40362674</v>
      </c>
    </row>
    <row r="126" spans="1:5" ht="12.75">
      <c r="A126" t="s">
        <v>1375</v>
      </c>
      <c r="B126">
        <v>436622269.789775</v>
      </c>
      <c r="C126">
        <v>354501401.94940645</v>
      </c>
      <c r="D126">
        <v>259344341.50922412</v>
      </c>
      <c r="E126">
        <v>154034036.0761235</v>
      </c>
    </row>
    <row r="127" spans="1:5" ht="12.75">
      <c r="A127" t="s">
        <v>1376</v>
      </c>
      <c r="B127">
        <v>431431433.891811</v>
      </c>
      <c r="C127">
        <v>349692757.32418823</v>
      </c>
      <c r="D127">
        <v>255175838.27885845</v>
      </c>
      <c r="E127">
        <v>150916278.7952537</v>
      </c>
    </row>
    <row r="128" spans="1:5" ht="12.75">
      <c r="A128" t="s">
        <v>1377</v>
      </c>
      <c r="B128">
        <v>426276096.549324</v>
      </c>
      <c r="C128">
        <v>344947017.04453146</v>
      </c>
      <c r="D128">
        <v>251093270.63376528</v>
      </c>
      <c r="E128">
        <v>147893026.01255146</v>
      </c>
    </row>
    <row r="129" spans="1:5" ht="12.75">
      <c r="A129" t="s">
        <v>1378</v>
      </c>
      <c r="B129">
        <v>421137164.30182</v>
      </c>
      <c r="C129">
        <v>340210537.4465748</v>
      </c>
      <c r="D129">
        <v>247015686.64845514</v>
      </c>
      <c r="E129">
        <v>144875108.7003936</v>
      </c>
    </row>
    <row r="130" spans="1:5" ht="12.75">
      <c r="A130" t="s">
        <v>1379</v>
      </c>
      <c r="B130">
        <v>416018860.824991</v>
      </c>
      <c r="C130">
        <v>335524141.12839293</v>
      </c>
      <c r="D130">
        <v>243013451.3608944</v>
      </c>
      <c r="E130">
        <v>141943541.89007103</v>
      </c>
    </row>
    <row r="131" spans="1:5" ht="12.75">
      <c r="A131" t="s">
        <v>1380</v>
      </c>
      <c r="B131">
        <v>410778363.598957</v>
      </c>
      <c r="C131">
        <v>330735712.73826796</v>
      </c>
      <c r="D131">
        <v>238936075.10229936</v>
      </c>
      <c r="E131">
        <v>138970835.79368916</v>
      </c>
    </row>
    <row r="132" spans="1:5" ht="12.75">
      <c r="A132" t="s">
        <v>1381</v>
      </c>
      <c r="B132">
        <v>405708767.949457</v>
      </c>
      <c r="C132">
        <v>326099929.2040729</v>
      </c>
      <c r="D132">
        <v>234987862.27371413</v>
      </c>
      <c r="E132">
        <v>136095571.60623008</v>
      </c>
    </row>
    <row r="133" spans="1:5" ht="12.75">
      <c r="A133" t="s">
        <v>1382</v>
      </c>
      <c r="B133">
        <v>400673852.086327</v>
      </c>
      <c r="C133">
        <v>321541959.49348503</v>
      </c>
      <c r="D133">
        <v>231152088.47976756</v>
      </c>
      <c r="E133">
        <v>133343525.26433958</v>
      </c>
    </row>
    <row r="134" spans="1:5" ht="12.75">
      <c r="A134" t="s">
        <v>1383</v>
      </c>
      <c r="B134">
        <v>395692945.768189</v>
      </c>
      <c r="C134">
        <v>317006187.9158654</v>
      </c>
      <c r="D134">
        <v>227311810.03752092</v>
      </c>
      <c r="E134">
        <v>130572804.0417603</v>
      </c>
    </row>
    <row r="135" spans="1:5" ht="12.75">
      <c r="A135" t="s">
        <v>1384</v>
      </c>
      <c r="B135">
        <v>390776127.946376</v>
      </c>
      <c r="C135">
        <v>312553248.7555921</v>
      </c>
      <c r="D135">
        <v>223567178.16605935</v>
      </c>
      <c r="E135">
        <v>127895380.75184911</v>
      </c>
    </row>
    <row r="136" spans="1:5" ht="12.75">
      <c r="A136" t="s">
        <v>1385</v>
      </c>
      <c r="B136">
        <v>385917722.951518</v>
      </c>
      <c r="C136">
        <v>308143843.18258786</v>
      </c>
      <c r="D136">
        <v>219852604.8116837</v>
      </c>
      <c r="E136">
        <v>125237690.14916842</v>
      </c>
    </row>
    <row r="137" spans="1:5" ht="12.75">
      <c r="A137" t="s">
        <v>1386</v>
      </c>
      <c r="B137">
        <v>380885657.046653</v>
      </c>
      <c r="C137">
        <v>303626693.6484286</v>
      </c>
      <c r="D137">
        <v>216096552.46568227</v>
      </c>
      <c r="E137">
        <v>122593474.91446257</v>
      </c>
    </row>
    <row r="138" spans="1:5" ht="12.75">
      <c r="A138" t="s">
        <v>1387</v>
      </c>
      <c r="B138">
        <v>376183384.977562</v>
      </c>
      <c r="C138">
        <v>299369616.21400493</v>
      </c>
      <c r="D138">
        <v>212524841.75396135</v>
      </c>
      <c r="E138">
        <v>120056544.16444397</v>
      </c>
    </row>
    <row r="139" spans="1:5" ht="12.75">
      <c r="A139" t="s">
        <v>1388</v>
      </c>
      <c r="B139">
        <v>371153308.72568</v>
      </c>
      <c r="C139">
        <v>294865679.3597359</v>
      </c>
      <c r="D139">
        <v>208795098.792457</v>
      </c>
      <c r="E139">
        <v>117450009.4411866</v>
      </c>
    </row>
    <row r="140" spans="1:5" ht="12.75">
      <c r="A140" t="s">
        <v>1389</v>
      </c>
      <c r="B140">
        <v>366631504.32305</v>
      </c>
      <c r="C140">
        <v>290795198.1282734</v>
      </c>
      <c r="D140">
        <v>205405974.68488154</v>
      </c>
      <c r="E140">
        <v>115069946.56325385</v>
      </c>
    </row>
    <row r="141" spans="1:5" ht="12.75">
      <c r="A141" t="s">
        <v>1390</v>
      </c>
      <c r="B141">
        <v>362150968.764068</v>
      </c>
      <c r="C141">
        <v>286754261.2448872</v>
      </c>
      <c r="D141">
        <v>202036489.73961955</v>
      </c>
      <c r="E141">
        <v>112702947.29607245</v>
      </c>
    </row>
    <row r="142" spans="1:5" ht="12.75">
      <c r="A142" t="s">
        <v>1391</v>
      </c>
      <c r="B142">
        <v>357487581.128311</v>
      </c>
      <c r="C142">
        <v>282597131.1844101</v>
      </c>
      <c r="D142">
        <v>198617472.04875988</v>
      </c>
      <c r="E142">
        <v>110341527.70860267</v>
      </c>
    </row>
    <row r="143" spans="1:5" ht="12.75">
      <c r="A143" t="s">
        <v>1392</v>
      </c>
      <c r="B143">
        <v>353071791.742276</v>
      </c>
      <c r="C143">
        <v>278633025.0423426</v>
      </c>
      <c r="D143">
        <v>195333343.60133472</v>
      </c>
      <c r="E143">
        <v>108057408.12117675</v>
      </c>
    </row>
    <row r="144" spans="1:5" ht="12.75">
      <c r="A144" t="s">
        <v>1393</v>
      </c>
      <c r="B144">
        <v>348676884.16343</v>
      </c>
      <c r="C144">
        <v>274698004.10500133</v>
      </c>
      <c r="D144">
        <v>192084973.0287113</v>
      </c>
      <c r="E144">
        <v>105810355.29680978</v>
      </c>
    </row>
    <row r="145" spans="1:5" ht="12.75">
      <c r="A145" t="s">
        <v>1394</v>
      </c>
      <c r="B145">
        <v>344295642.250821</v>
      </c>
      <c r="C145">
        <v>270830764.9813457</v>
      </c>
      <c r="D145">
        <v>188945694.27939743</v>
      </c>
      <c r="E145">
        <v>103682818.03851517</v>
      </c>
    </row>
    <row r="146" spans="1:5" ht="12.75">
      <c r="A146" t="s">
        <v>1395</v>
      </c>
      <c r="B146">
        <v>339922715.950273</v>
      </c>
      <c r="C146">
        <v>266937407.13148677</v>
      </c>
      <c r="D146">
        <v>185755864.4849611</v>
      </c>
      <c r="E146">
        <v>101500678.70431417</v>
      </c>
    </row>
    <row r="147" spans="1:5" ht="12.75">
      <c r="A147" t="s">
        <v>1396</v>
      </c>
      <c r="B147">
        <v>335554391.548634</v>
      </c>
      <c r="C147">
        <v>263074489.90083015</v>
      </c>
      <c r="D147">
        <v>182617166.65881205</v>
      </c>
      <c r="E147">
        <v>99376591.3716463</v>
      </c>
    </row>
    <row r="148" spans="1:5" ht="12.75">
      <c r="A148" t="s">
        <v>1397</v>
      </c>
      <c r="B148">
        <v>331195238.611327</v>
      </c>
      <c r="C148">
        <v>259216518.64191833</v>
      </c>
      <c r="D148">
        <v>179481474.95420918</v>
      </c>
      <c r="E148">
        <v>97256524.40503412</v>
      </c>
    </row>
    <row r="149" spans="1:5" ht="12.75">
      <c r="A149" t="s">
        <v>1398</v>
      </c>
      <c r="B149">
        <v>326840690.640244</v>
      </c>
      <c r="C149">
        <v>255388459.7798767</v>
      </c>
      <c r="D149">
        <v>176395699.33149257</v>
      </c>
      <c r="E149">
        <v>95192600.5697505</v>
      </c>
    </row>
    <row r="150" spans="1:5" ht="12.75">
      <c r="A150" t="s">
        <v>1399</v>
      </c>
      <c r="B150">
        <v>322487334.40147</v>
      </c>
      <c r="C150">
        <v>251559423.61242485</v>
      </c>
      <c r="D150">
        <v>173309116.13691995</v>
      </c>
      <c r="E150">
        <v>93130776.9237769</v>
      </c>
    </row>
    <row r="151" spans="1:5" ht="12.75">
      <c r="A151" t="s">
        <v>1400</v>
      </c>
      <c r="B151">
        <v>318148155.437789</v>
      </c>
      <c r="C151">
        <v>247753681.8008807</v>
      </c>
      <c r="D151">
        <v>170253099.2435486</v>
      </c>
      <c r="E151">
        <v>91101067.21369249</v>
      </c>
    </row>
    <row r="152" spans="1:5" ht="12.75">
      <c r="A152" t="s">
        <v>1401</v>
      </c>
      <c r="B152">
        <v>313818422.807844</v>
      </c>
      <c r="C152">
        <v>243980829.36943293</v>
      </c>
      <c r="D152">
        <v>167247786.97519407</v>
      </c>
      <c r="E152">
        <v>89126099.694972</v>
      </c>
    </row>
    <row r="153" spans="1:5" ht="12.75">
      <c r="A153" t="s">
        <v>1402</v>
      </c>
      <c r="B153">
        <v>309496287.019809</v>
      </c>
      <c r="C153">
        <v>240212437.5066861</v>
      </c>
      <c r="D153">
        <v>164245795.01142883</v>
      </c>
      <c r="E153">
        <v>87155620.83298929</v>
      </c>
    </row>
    <row r="154" spans="1:5" ht="12.75">
      <c r="A154" t="s">
        <v>1403</v>
      </c>
      <c r="B154">
        <v>304700265.300493</v>
      </c>
      <c r="C154">
        <v>236101876.97823188</v>
      </c>
      <c r="D154">
        <v>161037854.73526135</v>
      </c>
      <c r="E154">
        <v>85103064.91292621</v>
      </c>
    </row>
    <row r="155" spans="1:5" ht="12.75">
      <c r="A155" t="s">
        <v>1404</v>
      </c>
      <c r="B155">
        <v>300414762.3826</v>
      </c>
      <c r="C155">
        <v>232386372.33880955</v>
      </c>
      <c r="D155">
        <v>158100515.5518782</v>
      </c>
      <c r="E155">
        <v>83196897.31704414</v>
      </c>
    </row>
    <row r="156" spans="1:5" ht="12.75">
      <c r="A156" t="s">
        <v>1405</v>
      </c>
      <c r="B156">
        <v>295891468.023375</v>
      </c>
      <c r="C156">
        <v>228499160.04591733</v>
      </c>
      <c r="D156">
        <v>155060553.72563222</v>
      </c>
      <c r="E156">
        <v>81251576.139894</v>
      </c>
    </row>
    <row r="157" spans="1:5" ht="12.75">
      <c r="A157" t="s">
        <v>1406</v>
      </c>
      <c r="B157">
        <v>291649679.821219</v>
      </c>
      <c r="C157">
        <v>224878425.78682187</v>
      </c>
      <c r="D157">
        <v>152252920.20314065</v>
      </c>
      <c r="E157">
        <v>79475104.22636147</v>
      </c>
    </row>
    <row r="158" spans="1:5" ht="12.75">
      <c r="A158" t="s">
        <v>1407</v>
      </c>
      <c r="B158">
        <v>287452585.042841</v>
      </c>
      <c r="C158">
        <v>221266306.31680766</v>
      </c>
      <c r="D158">
        <v>149426360.1424444</v>
      </c>
      <c r="E158">
        <v>77669285.90224314</v>
      </c>
    </row>
    <row r="159" spans="1:5" ht="12.75">
      <c r="A159" t="s">
        <v>1408</v>
      </c>
      <c r="B159">
        <v>283001320.167568</v>
      </c>
      <c r="C159">
        <v>217482386.16054267</v>
      </c>
      <c r="D159">
        <v>146509500.67341742</v>
      </c>
      <c r="E159">
        <v>75840985.24337642</v>
      </c>
    </row>
    <row r="160" spans="1:5" ht="12.75">
      <c r="A160" t="s">
        <v>1409</v>
      </c>
      <c r="B160">
        <v>278815193.75799</v>
      </c>
      <c r="C160">
        <v>213901999.09162265</v>
      </c>
      <c r="D160">
        <v>143731062.23192275</v>
      </c>
      <c r="E160">
        <v>74087584.0276619</v>
      </c>
    </row>
    <row r="161" spans="1:5" ht="12.75">
      <c r="A161" t="s">
        <v>1410</v>
      </c>
      <c r="B161">
        <v>274900095.219842</v>
      </c>
      <c r="C161">
        <v>210552235.85800394</v>
      </c>
      <c r="D161">
        <v>141131974.20340103</v>
      </c>
      <c r="E161">
        <v>72449650.99060817</v>
      </c>
    </row>
    <row r="162" spans="1:5" ht="12.75">
      <c r="A162" t="s">
        <v>1411</v>
      </c>
      <c r="B162">
        <v>271094899.212407</v>
      </c>
      <c r="C162">
        <v>207285580.69315478</v>
      </c>
      <c r="D162">
        <v>138588994.70058435</v>
      </c>
      <c r="E162">
        <v>70842885.9893662</v>
      </c>
    </row>
    <row r="163" spans="1:5" ht="12.75">
      <c r="A163" t="s">
        <v>1412</v>
      </c>
      <c r="B163">
        <v>267411726.60286</v>
      </c>
      <c r="C163">
        <v>204122544.55045864</v>
      </c>
      <c r="D163">
        <v>136127139.42776316</v>
      </c>
      <c r="E163">
        <v>69289725.13938764</v>
      </c>
    </row>
    <row r="164" spans="1:5" ht="12.75">
      <c r="A164" t="s">
        <v>1413</v>
      </c>
      <c r="B164">
        <v>263742610.69688</v>
      </c>
      <c r="C164">
        <v>200991358.95019808</v>
      </c>
      <c r="D164">
        <v>133709079.41768691</v>
      </c>
      <c r="E164">
        <v>67779927.8761135</v>
      </c>
    </row>
    <row r="165" spans="1:5" ht="12.75">
      <c r="A165" t="s">
        <v>1414</v>
      </c>
      <c r="B165">
        <v>260264020.795889</v>
      </c>
      <c r="C165">
        <v>198004016.36700174</v>
      </c>
      <c r="D165">
        <v>131386760.50371349</v>
      </c>
      <c r="E165">
        <v>66320597.151610054</v>
      </c>
    </row>
    <row r="166" spans="1:5" ht="12.75">
      <c r="A166" t="s">
        <v>1415</v>
      </c>
      <c r="B166">
        <v>256811274.833993</v>
      </c>
      <c r="C166">
        <v>195056538.06038922</v>
      </c>
      <c r="D166">
        <v>129112379.24488969</v>
      </c>
      <c r="E166">
        <v>64905394.05148402</v>
      </c>
    </row>
    <row r="167" spans="1:5" ht="12.75">
      <c r="A167" t="s">
        <v>1416</v>
      </c>
      <c r="B167">
        <v>253385608.933565</v>
      </c>
      <c r="C167">
        <v>192128215.79552916</v>
      </c>
      <c r="D167">
        <v>126850626.03372553</v>
      </c>
      <c r="E167">
        <v>63498306.25761703</v>
      </c>
    </row>
    <row r="168" spans="1:5" ht="12.75">
      <c r="A168" t="s">
        <v>1417</v>
      </c>
      <c r="B168">
        <v>249972094.771736</v>
      </c>
      <c r="C168">
        <v>189218464.08046815</v>
      </c>
      <c r="D168">
        <v>124611771.7721117</v>
      </c>
      <c r="E168">
        <v>62113387.73940138</v>
      </c>
    </row>
    <row r="169" spans="1:5" ht="12.75">
      <c r="A169" t="s">
        <v>1418</v>
      </c>
      <c r="B169">
        <v>246581541.817785</v>
      </c>
      <c r="C169">
        <v>186365994.04473987</v>
      </c>
      <c r="D169">
        <v>122451284.26548167</v>
      </c>
      <c r="E169">
        <v>60802929.11041763</v>
      </c>
    </row>
    <row r="170" spans="1:5" ht="12.75">
      <c r="A170" t="s">
        <v>1419</v>
      </c>
      <c r="B170">
        <v>243195297.829375</v>
      </c>
      <c r="C170">
        <v>183494925.7187622</v>
      </c>
      <c r="D170">
        <v>120258235.16066203</v>
      </c>
      <c r="E170">
        <v>59461053.93700974</v>
      </c>
    </row>
    <row r="171" spans="1:5" ht="12.75">
      <c r="A171" t="s">
        <v>1420</v>
      </c>
      <c r="B171">
        <v>239577729.04158</v>
      </c>
      <c r="C171">
        <v>180468699.89029858</v>
      </c>
      <c r="D171">
        <v>117983812.0487351</v>
      </c>
      <c r="E171">
        <v>58097344.761628844</v>
      </c>
    </row>
    <row r="172" spans="1:5" ht="12.75">
      <c r="A172" t="s">
        <v>1421</v>
      </c>
      <c r="B172">
        <v>236204576.518014</v>
      </c>
      <c r="C172">
        <v>177625998.67851672</v>
      </c>
      <c r="D172">
        <v>115830027.64985752</v>
      </c>
      <c r="E172">
        <v>56795200.84369574</v>
      </c>
    </row>
    <row r="173" spans="1:5" ht="12.75">
      <c r="A173" t="s">
        <v>1422</v>
      </c>
      <c r="B173">
        <v>232845180.439623</v>
      </c>
      <c r="C173">
        <v>174812320.69289693</v>
      </c>
      <c r="D173">
        <v>113714653.63354589</v>
      </c>
      <c r="E173">
        <v>55529401.92704252</v>
      </c>
    </row>
    <row r="174" spans="1:5" ht="12.75">
      <c r="A174" t="s">
        <v>1423</v>
      </c>
      <c r="B174">
        <v>229381494.111571</v>
      </c>
      <c r="C174">
        <v>171919817.50408238</v>
      </c>
      <c r="D174">
        <v>111548678.32959558</v>
      </c>
      <c r="E174">
        <v>54240990.50308398</v>
      </c>
    </row>
    <row r="175" spans="1:5" ht="12.75">
      <c r="A175" t="s">
        <v>1424</v>
      </c>
      <c r="B175">
        <v>226031994.411851</v>
      </c>
      <c r="C175">
        <v>169122060.1591273</v>
      </c>
      <c r="D175">
        <v>109454303.24617475</v>
      </c>
      <c r="E175">
        <v>52997165.56852873</v>
      </c>
    </row>
    <row r="176" spans="1:5" ht="12.75">
      <c r="A176" t="s">
        <v>1425</v>
      </c>
      <c r="B176">
        <v>222692216.487354</v>
      </c>
      <c r="C176">
        <v>166349669.183151</v>
      </c>
      <c r="D176">
        <v>107395056.10184708</v>
      </c>
      <c r="E176">
        <v>51786931.03881345</v>
      </c>
    </row>
    <row r="177" spans="1:5" ht="12.75">
      <c r="A177" t="s">
        <v>1426</v>
      </c>
      <c r="B177">
        <v>219357909.022638</v>
      </c>
      <c r="C177">
        <v>163581045.78970966</v>
      </c>
      <c r="D177">
        <v>105339055.71386494</v>
      </c>
      <c r="E177">
        <v>50580361.1801516</v>
      </c>
    </row>
    <row r="178" spans="1:5" ht="12.75">
      <c r="A178" t="s">
        <v>1427</v>
      </c>
      <c r="B178">
        <v>216021175.513252</v>
      </c>
      <c r="C178">
        <v>160828335.82593158</v>
      </c>
      <c r="D178">
        <v>103311525.87372704</v>
      </c>
      <c r="E178">
        <v>49403459.84612376</v>
      </c>
    </row>
    <row r="179" spans="1:5" ht="12.75">
      <c r="A179" t="s">
        <v>1428</v>
      </c>
      <c r="B179">
        <v>212658268.689258</v>
      </c>
      <c r="C179">
        <v>158056112.50124744</v>
      </c>
      <c r="D179">
        <v>101272515.31125522</v>
      </c>
      <c r="E179">
        <v>48223286.505888715</v>
      </c>
    </row>
    <row r="180" spans="1:5" ht="12.75">
      <c r="A180" t="s">
        <v>1429</v>
      </c>
      <c r="B180">
        <v>209332160.371024</v>
      </c>
      <c r="C180">
        <v>155320134.0490991</v>
      </c>
      <c r="D180">
        <v>99266372.18305156</v>
      </c>
      <c r="E180">
        <v>47067808.541812584</v>
      </c>
    </row>
    <row r="181" spans="1:5" ht="12.75">
      <c r="A181" t="s">
        <v>1430</v>
      </c>
      <c r="B181">
        <v>206001657.430521</v>
      </c>
      <c r="C181">
        <v>152606438.66633072</v>
      </c>
      <c r="D181">
        <v>97299966.96467116</v>
      </c>
      <c r="E181">
        <v>45952597.801430956</v>
      </c>
    </row>
    <row r="182" spans="1:5" ht="12.75">
      <c r="A182" t="s">
        <v>1431</v>
      </c>
      <c r="B182">
        <v>202674895.739888</v>
      </c>
      <c r="C182">
        <v>149887315.08436745</v>
      </c>
      <c r="D182">
        <v>95323242.85568461</v>
      </c>
      <c r="E182">
        <v>44828355.07597588</v>
      </c>
    </row>
    <row r="183" spans="1:5" ht="12.75">
      <c r="A183" t="s">
        <v>1432</v>
      </c>
      <c r="B183">
        <v>199346146.817229</v>
      </c>
      <c r="C183">
        <v>147183568.3511473</v>
      </c>
      <c r="D183">
        <v>93373367.82680495</v>
      </c>
      <c r="E183">
        <v>43731371.87973284</v>
      </c>
    </row>
    <row r="184" spans="1:5" ht="12.75">
      <c r="A184" t="s">
        <v>1433</v>
      </c>
      <c r="B184">
        <v>195845731.320433</v>
      </c>
      <c r="C184">
        <v>144353850.04629335</v>
      </c>
      <c r="D184">
        <v>91345290.18923861</v>
      </c>
      <c r="E184">
        <v>42600319.63124072</v>
      </c>
    </row>
    <row r="185" spans="1:5" ht="12.75">
      <c r="A185" t="s">
        <v>1434</v>
      </c>
      <c r="B185">
        <v>192524675.625287</v>
      </c>
      <c r="C185">
        <v>141673042.94583237</v>
      </c>
      <c r="D185">
        <v>89428259.38154422</v>
      </c>
      <c r="E185">
        <v>41535319.83979142</v>
      </c>
    </row>
    <row r="186" spans="1:5" ht="12.75">
      <c r="A186" t="s">
        <v>1435</v>
      </c>
      <c r="B186">
        <v>189217328.281324</v>
      </c>
      <c r="C186">
        <v>139003106.70328292</v>
      </c>
      <c r="D186">
        <v>87519767.5267685</v>
      </c>
      <c r="E186">
        <v>40476742.714387596</v>
      </c>
    </row>
    <row r="187" spans="1:5" ht="12.75">
      <c r="A187" t="s">
        <v>1436</v>
      </c>
      <c r="B187">
        <v>185923836.758421</v>
      </c>
      <c r="C187">
        <v>136351981.2527472</v>
      </c>
      <c r="D187">
        <v>85632218.24972409</v>
      </c>
      <c r="E187">
        <v>39436032.3969674</v>
      </c>
    </row>
    <row r="188" spans="1:5" ht="12.75">
      <c r="A188" t="s">
        <v>1437</v>
      </c>
      <c r="B188">
        <v>182644889.842985</v>
      </c>
      <c r="C188">
        <v>133727420.02780929</v>
      </c>
      <c r="D188">
        <v>83777225.74347457</v>
      </c>
      <c r="E188">
        <v>38423602.30757565</v>
      </c>
    </row>
    <row r="189" spans="1:5" ht="12.75">
      <c r="A189" t="s">
        <v>1438</v>
      </c>
      <c r="B189">
        <v>179376228.665545</v>
      </c>
      <c r="C189">
        <v>131111446.28706212</v>
      </c>
      <c r="D189">
        <v>81929482.14065027</v>
      </c>
      <c r="E189">
        <v>37416997.354882024</v>
      </c>
    </row>
    <row r="190" spans="1:5" ht="12.75">
      <c r="A190" t="s">
        <v>1439</v>
      </c>
      <c r="B190">
        <v>176114146.914494</v>
      </c>
      <c r="C190">
        <v>128515799.71161589</v>
      </c>
      <c r="D190">
        <v>80109845.10636146</v>
      </c>
      <c r="E190">
        <v>36436000.46337054</v>
      </c>
    </row>
    <row r="191" spans="1:5" ht="12.75">
      <c r="A191" t="s">
        <v>1440</v>
      </c>
      <c r="B191">
        <v>172861530.626008</v>
      </c>
      <c r="C191">
        <v>125928320.97678222</v>
      </c>
      <c r="D191">
        <v>78297315.97523981</v>
      </c>
      <c r="E191">
        <v>35460781.39175657</v>
      </c>
    </row>
    <row r="192" spans="1:5" ht="12.75">
      <c r="A192" t="s">
        <v>1441</v>
      </c>
      <c r="B192">
        <v>169616427.412748</v>
      </c>
      <c r="C192">
        <v>123354713.59125026</v>
      </c>
      <c r="D192">
        <v>76502090.70061438</v>
      </c>
      <c r="E192">
        <v>34500973.53946737</v>
      </c>
    </row>
    <row r="193" spans="1:5" ht="12.75">
      <c r="A193" t="s">
        <v>1442</v>
      </c>
      <c r="B193">
        <v>166393811.544995</v>
      </c>
      <c r="C193">
        <v>120825647.41683447</v>
      </c>
      <c r="D193">
        <v>74761464.7766052</v>
      </c>
      <c r="E193">
        <v>33586972.52825675</v>
      </c>
    </row>
    <row r="194" spans="1:5" ht="12.75">
      <c r="A194" t="s">
        <v>1443</v>
      </c>
      <c r="B194">
        <v>163189692.121181</v>
      </c>
      <c r="C194">
        <v>118298016.49502364</v>
      </c>
      <c r="D194">
        <v>73011324.42962335</v>
      </c>
      <c r="E194">
        <v>32661784.08216452</v>
      </c>
    </row>
    <row r="195" spans="1:5" ht="12.75">
      <c r="A195" t="s">
        <v>1444</v>
      </c>
      <c r="B195">
        <v>160022042.486824</v>
      </c>
      <c r="C195">
        <v>115811346.09481718</v>
      </c>
      <c r="D195">
        <v>71300674.88225693</v>
      </c>
      <c r="E195">
        <v>31765771.0117891</v>
      </c>
    </row>
    <row r="196" spans="1:5" ht="12.75">
      <c r="A196" t="s">
        <v>1445</v>
      </c>
      <c r="B196">
        <v>156897791.974613</v>
      </c>
      <c r="C196">
        <v>113357670.09267835</v>
      </c>
      <c r="D196">
        <v>69612548.74072976</v>
      </c>
      <c r="E196">
        <v>30882319.720568076</v>
      </c>
    </row>
    <row r="197" spans="1:5" ht="12.75">
      <c r="A197" t="s">
        <v>1446</v>
      </c>
      <c r="B197">
        <v>153842738.31702</v>
      </c>
      <c r="C197">
        <v>110967969.94608669</v>
      </c>
      <c r="D197">
        <v>67977319.03003496</v>
      </c>
      <c r="E197">
        <v>30033261.373772696</v>
      </c>
    </row>
    <row r="198" spans="1:5" ht="12.75">
      <c r="A198" t="s">
        <v>1447</v>
      </c>
      <c r="B198">
        <v>150864031.442275</v>
      </c>
      <c r="C198">
        <v>108634839.62434441</v>
      </c>
      <c r="D198">
        <v>66378832.82441285</v>
      </c>
      <c r="E198">
        <v>29202813.480114043</v>
      </c>
    </row>
    <row r="199" spans="1:5" ht="12.75">
      <c r="A199" t="s">
        <v>1448</v>
      </c>
      <c r="B199">
        <v>147942531.625199</v>
      </c>
      <c r="C199">
        <v>106350428.45148176</v>
      </c>
      <c r="D199">
        <v>64817730.5204521</v>
      </c>
      <c r="E199">
        <v>28395238.66793668</v>
      </c>
    </row>
    <row r="200" spans="1:5" ht="12.75">
      <c r="A200" t="s">
        <v>1449</v>
      </c>
      <c r="B200">
        <v>145091896.788389</v>
      </c>
      <c r="C200">
        <v>104130011.5001983</v>
      </c>
      <c r="D200">
        <v>63308243.00212936</v>
      </c>
      <c r="E200">
        <v>27620278.07274091</v>
      </c>
    </row>
    <row r="201" spans="1:5" ht="12.75">
      <c r="A201" t="s">
        <v>1450</v>
      </c>
      <c r="B201">
        <v>142263129.886652</v>
      </c>
      <c r="C201">
        <v>101926684.21458706</v>
      </c>
      <c r="D201">
        <v>61811080.23818089</v>
      </c>
      <c r="E201">
        <v>26852871.838449836</v>
      </c>
    </row>
    <row r="202" spans="1:5" ht="12.75">
      <c r="A202" t="s">
        <v>1451</v>
      </c>
      <c r="B202">
        <v>139287818.67584</v>
      </c>
      <c r="C202">
        <v>99631170.97385646</v>
      </c>
      <c r="D202">
        <v>60270311.92900189</v>
      </c>
      <c r="E202">
        <v>26076177.47044972</v>
      </c>
    </row>
    <row r="203" spans="1:5" ht="12.75">
      <c r="A203" t="s">
        <v>1452</v>
      </c>
      <c r="B203">
        <v>136472148.000294</v>
      </c>
      <c r="C203">
        <v>97451584.24551903</v>
      </c>
      <c r="D203">
        <v>58801878.60033564</v>
      </c>
      <c r="E203">
        <v>25333098.377608176</v>
      </c>
    </row>
    <row r="204" spans="1:5" ht="12.75">
      <c r="A204" t="s">
        <v>1453</v>
      </c>
      <c r="B204">
        <v>133667604.260775</v>
      </c>
      <c r="C204">
        <v>95287036.4021322</v>
      </c>
      <c r="D204">
        <v>57349575.82815566</v>
      </c>
      <c r="E204">
        <v>24602766.124049693</v>
      </c>
    </row>
    <row r="205" spans="1:5" ht="12.75">
      <c r="A205" t="s">
        <v>1454</v>
      </c>
      <c r="B205">
        <v>130861956.843557</v>
      </c>
      <c r="C205">
        <v>93144065.28553154</v>
      </c>
      <c r="D205">
        <v>55931014.30270637</v>
      </c>
      <c r="E205">
        <v>23902395.854872275</v>
      </c>
    </row>
    <row r="206" spans="1:5" ht="12.75">
      <c r="A206" t="s">
        <v>1455</v>
      </c>
      <c r="B206">
        <v>128067234.985795</v>
      </c>
      <c r="C206">
        <v>91000251.11065303</v>
      </c>
      <c r="D206">
        <v>54504729.67694673</v>
      </c>
      <c r="E206">
        <v>23194208.07749803</v>
      </c>
    </row>
    <row r="207" spans="1:5" ht="12.75">
      <c r="A207" t="s">
        <v>1456</v>
      </c>
      <c r="B207">
        <v>125287481.847232</v>
      </c>
      <c r="C207">
        <v>88878926.09737283</v>
      </c>
      <c r="D207">
        <v>53103135.51710098</v>
      </c>
      <c r="E207">
        <v>22505134.222699277</v>
      </c>
    </row>
    <row r="208" spans="1:5" ht="12.75">
      <c r="A208" t="s">
        <v>1457</v>
      </c>
      <c r="B208">
        <v>122519911.610374</v>
      </c>
      <c r="C208">
        <v>86768196.76011811</v>
      </c>
      <c r="D208">
        <v>51710177.843659215</v>
      </c>
      <c r="E208">
        <v>21821976.981922273</v>
      </c>
    </row>
    <row r="209" spans="1:5" ht="12.75">
      <c r="A209" t="s">
        <v>1458</v>
      </c>
      <c r="B209">
        <v>119769285.688052</v>
      </c>
      <c r="C209">
        <v>84680988.08715537</v>
      </c>
      <c r="D209">
        <v>50342078.63300511</v>
      </c>
      <c r="E209">
        <v>21157545.76997954</v>
      </c>
    </row>
    <row r="210" spans="1:5" ht="12.75">
      <c r="A210" t="s">
        <v>1459</v>
      </c>
      <c r="B210">
        <v>117032600.02143</v>
      </c>
      <c r="C210">
        <v>82605714.12934525</v>
      </c>
      <c r="D210">
        <v>48983454.47225611</v>
      </c>
      <c r="E210">
        <v>20499353.97206848</v>
      </c>
    </row>
    <row r="211" spans="1:5" ht="12.75">
      <c r="A211" t="s">
        <v>1460</v>
      </c>
      <c r="B211">
        <v>114303894.803258</v>
      </c>
      <c r="C211">
        <v>80542859.53559896</v>
      </c>
      <c r="D211">
        <v>47638760.91884289</v>
      </c>
      <c r="E211">
        <v>19852163.416385207</v>
      </c>
    </row>
    <row r="212" spans="1:5" ht="12.75">
      <c r="A212" t="s">
        <v>1461</v>
      </c>
      <c r="B212">
        <v>111591665.417989</v>
      </c>
      <c r="C212">
        <v>78502653.198013</v>
      </c>
      <c r="D212">
        <v>46317756.469101965</v>
      </c>
      <c r="E212">
        <v>19222549.278768163</v>
      </c>
    </row>
    <row r="213" spans="1:5" ht="12.75">
      <c r="A213" t="s">
        <v>1462</v>
      </c>
      <c r="B213">
        <v>108918970.445995</v>
      </c>
      <c r="C213">
        <v>76492504.81852737</v>
      </c>
      <c r="D213">
        <v>45016959.12707285</v>
      </c>
      <c r="E213">
        <v>18603567.8620405</v>
      </c>
    </row>
    <row r="214" spans="1:5" ht="12.75">
      <c r="A214" t="s">
        <v>1463</v>
      </c>
      <c r="B214">
        <v>106269519.101792</v>
      </c>
      <c r="C214">
        <v>74509325.28082095</v>
      </c>
      <c r="D214">
        <v>43741902.75178986</v>
      </c>
      <c r="E214">
        <v>18002542.369542114</v>
      </c>
    </row>
    <row r="215" spans="1:5" ht="12.75">
      <c r="A215" t="s">
        <v>1464</v>
      </c>
      <c r="B215">
        <v>103669861.961718</v>
      </c>
      <c r="C215">
        <v>72563331.67096789</v>
      </c>
      <c r="D215">
        <v>42491136.540741526</v>
      </c>
      <c r="E215">
        <v>17413703.206244096</v>
      </c>
    </row>
    <row r="216" spans="1:5" ht="12.75">
      <c r="A216" t="s">
        <v>1465</v>
      </c>
      <c r="B216">
        <v>101081726.386576</v>
      </c>
      <c r="C216">
        <v>70631775.61921653</v>
      </c>
      <c r="D216">
        <v>41254882.06846061</v>
      </c>
      <c r="E216">
        <v>16835451.195961297</v>
      </c>
    </row>
    <row r="217" spans="1:5" ht="12.75">
      <c r="A217" t="s">
        <v>1466</v>
      </c>
      <c r="B217">
        <v>98505348.66805</v>
      </c>
      <c r="C217">
        <v>68726054.00806642</v>
      </c>
      <c r="D217">
        <v>40049560.17644049</v>
      </c>
      <c r="E217">
        <v>16281041.09134322</v>
      </c>
    </row>
    <row r="218" spans="1:5" ht="12.75">
      <c r="A218" t="s">
        <v>1467</v>
      </c>
      <c r="B218">
        <v>95974768.370703</v>
      </c>
      <c r="C218">
        <v>66846927.148150146</v>
      </c>
      <c r="D218">
        <v>38855444.63077472</v>
      </c>
      <c r="E218">
        <v>15728703.439005584</v>
      </c>
    </row>
    <row r="219" spans="1:5" ht="12.75">
      <c r="A219" t="s">
        <v>1468</v>
      </c>
      <c r="B219">
        <v>93519508.941655</v>
      </c>
      <c r="C219">
        <v>65029910.10605698</v>
      </c>
      <c r="D219">
        <v>37706251.1419632</v>
      </c>
      <c r="E219">
        <v>15200941.239606695</v>
      </c>
    </row>
    <row r="220" spans="1:5" ht="12.75">
      <c r="A220" t="s">
        <v>1469</v>
      </c>
      <c r="B220">
        <v>91149226.043018</v>
      </c>
      <c r="C220">
        <v>63274205.45385877</v>
      </c>
      <c r="D220">
        <v>36594936.287443675</v>
      </c>
      <c r="E220">
        <v>14690437.822186047</v>
      </c>
    </row>
    <row r="221" spans="1:5" ht="12.75">
      <c r="A221" t="s">
        <v>1470</v>
      </c>
      <c r="B221">
        <v>88969649.911813</v>
      </c>
      <c r="C221">
        <v>61659806.43099033</v>
      </c>
      <c r="D221">
        <v>35573469.099892356</v>
      </c>
      <c r="E221">
        <v>14221848.461430663</v>
      </c>
    </row>
    <row r="222" spans="1:5" ht="12.75">
      <c r="A222" t="s">
        <v>1471</v>
      </c>
      <c r="B222">
        <v>86954990.272426</v>
      </c>
      <c r="C222">
        <v>60161348.91028933</v>
      </c>
      <c r="D222">
        <v>34620690.097845875</v>
      </c>
      <c r="E222">
        <v>13782314.866966354</v>
      </c>
    </row>
    <row r="223" spans="1:5" ht="12.75">
      <c r="A223" t="s">
        <v>1472</v>
      </c>
      <c r="B223">
        <v>85077838.800188</v>
      </c>
      <c r="C223">
        <v>58762773.10337332</v>
      </c>
      <c r="D223">
        <v>33729859.38715568</v>
      </c>
      <c r="E223">
        <v>13370806.298783593</v>
      </c>
    </row>
    <row r="224" spans="1:5" ht="12.75">
      <c r="A224" t="s">
        <v>1473</v>
      </c>
      <c r="B224">
        <v>83370316.446479</v>
      </c>
      <c r="C224">
        <v>57488879.467612386</v>
      </c>
      <c r="D224">
        <v>32917425.336799663</v>
      </c>
      <c r="E224">
        <v>12995261.083777307</v>
      </c>
    </row>
    <row r="225" spans="1:5" ht="12.75">
      <c r="A225" t="s">
        <v>1474</v>
      </c>
      <c r="B225">
        <v>81750783.209095</v>
      </c>
      <c r="C225">
        <v>56276501.996811114</v>
      </c>
      <c r="D225">
        <v>32141282.594877888</v>
      </c>
      <c r="E225">
        <v>12635108.418984381</v>
      </c>
    </row>
    <row r="226" spans="1:5" ht="12.75">
      <c r="A226" t="s">
        <v>1475</v>
      </c>
      <c r="B226">
        <v>80164159.710829</v>
      </c>
      <c r="C226">
        <v>55093704.8238183</v>
      </c>
      <c r="D226">
        <v>31388304.23802996</v>
      </c>
      <c r="E226">
        <v>12288523.561329868</v>
      </c>
    </row>
    <row r="227" spans="1:5" ht="12.75">
      <c r="A227" t="s">
        <v>1476</v>
      </c>
      <c r="B227">
        <v>78585062.809327</v>
      </c>
      <c r="C227">
        <v>53916850.691285215</v>
      </c>
      <c r="D227">
        <v>30639698.354990065</v>
      </c>
      <c r="E227">
        <v>11944637.055919658</v>
      </c>
    </row>
    <row r="228" spans="1:5" ht="12.75">
      <c r="A228" t="s">
        <v>1477</v>
      </c>
      <c r="B228">
        <v>77016375.369219</v>
      </c>
      <c r="C228">
        <v>52750959.90639866</v>
      </c>
      <c r="D228">
        <v>29900911.545324408</v>
      </c>
      <c r="E228">
        <v>11607254.862526434</v>
      </c>
    </row>
    <row r="229" spans="1:5" ht="12.75">
      <c r="A229" t="s">
        <v>1478</v>
      </c>
      <c r="B229">
        <v>75451844.421106</v>
      </c>
      <c r="C229">
        <v>51597361.45986034</v>
      </c>
      <c r="D229">
        <v>29177427.372924574</v>
      </c>
      <c r="E229">
        <v>11281520.482946942</v>
      </c>
    </row>
    <row r="230" spans="1:5" ht="12.75">
      <c r="A230" t="s">
        <v>1479</v>
      </c>
      <c r="B230">
        <v>73893831.354135</v>
      </c>
      <c r="C230">
        <v>50446216.239773035</v>
      </c>
      <c r="D230">
        <v>28453925.70051832</v>
      </c>
      <c r="E230">
        <v>10955178.349809563</v>
      </c>
    </row>
    <row r="231" spans="1:5" ht="12.75">
      <c r="A231" t="s">
        <v>1480</v>
      </c>
      <c r="B231">
        <v>72340616.869972</v>
      </c>
      <c r="C231">
        <v>49304797.594484664</v>
      </c>
      <c r="D231">
        <v>27741666.31121486</v>
      </c>
      <c r="E231">
        <v>10637164.759821188</v>
      </c>
    </row>
    <row r="232" spans="1:5" ht="12.75">
      <c r="A232" t="s">
        <v>1481</v>
      </c>
      <c r="B232">
        <v>70798302.900197</v>
      </c>
      <c r="C232">
        <v>48171769.42333784</v>
      </c>
      <c r="D232">
        <v>27035229.153806858</v>
      </c>
      <c r="E232">
        <v>10322384.145010043</v>
      </c>
    </row>
    <row r="233" spans="1:5" ht="12.75">
      <c r="A233" t="s">
        <v>1482</v>
      </c>
      <c r="B233">
        <v>69260284.954017</v>
      </c>
      <c r="C233">
        <v>47047937.115989715</v>
      </c>
      <c r="D233">
        <v>26339517.153463483</v>
      </c>
      <c r="E233">
        <v>10015528.12762632</v>
      </c>
    </row>
    <row r="234" spans="1:5" ht="12.75">
      <c r="A234" t="s">
        <v>1483</v>
      </c>
      <c r="B234">
        <v>67734044.68142</v>
      </c>
      <c r="C234">
        <v>45933136.400333956</v>
      </c>
      <c r="D234">
        <v>25650002.820298</v>
      </c>
      <c r="E234">
        <v>9712031.500954714</v>
      </c>
    </row>
    <row r="235" spans="1:5" ht="12.75">
      <c r="A235" t="s">
        <v>1484</v>
      </c>
      <c r="B235">
        <v>66216948.048165</v>
      </c>
      <c r="C235">
        <v>44828172.05938139</v>
      </c>
      <c r="D235">
        <v>24969304.14299988</v>
      </c>
      <c r="E235">
        <v>9414249.937092159</v>
      </c>
    </row>
    <row r="236" spans="1:5" ht="12.75">
      <c r="A236" t="s">
        <v>1485</v>
      </c>
      <c r="B236">
        <v>64699215.986948</v>
      </c>
      <c r="C236">
        <v>43728788.796267934</v>
      </c>
      <c r="D236">
        <v>24296998.389699854</v>
      </c>
      <c r="E236">
        <v>9123216.752374401</v>
      </c>
    </row>
    <row r="237" spans="1:5" ht="12.75">
      <c r="A237" t="s">
        <v>1486</v>
      </c>
      <c r="B237">
        <v>63181772.314799</v>
      </c>
      <c r="C237">
        <v>42630753.96207412</v>
      </c>
      <c r="D237">
        <v>23626657.35463284</v>
      </c>
      <c r="E237">
        <v>8833936.451440742</v>
      </c>
    </row>
    <row r="238" spans="1:5" ht="12.75">
      <c r="A238" t="s">
        <v>1487</v>
      </c>
      <c r="B238">
        <v>61666542.604962</v>
      </c>
      <c r="C238">
        <v>41540083.93965029</v>
      </c>
      <c r="D238">
        <v>22965526.50626636</v>
      </c>
      <c r="E238">
        <v>8551542.879038557</v>
      </c>
    </row>
    <row r="239" spans="1:5" ht="12.75">
      <c r="A239" t="s">
        <v>1488</v>
      </c>
      <c r="B239">
        <v>60153918.195822</v>
      </c>
      <c r="C239">
        <v>40452416.46566641</v>
      </c>
      <c r="D239">
        <v>22307330.376486517</v>
      </c>
      <c r="E239">
        <v>8271271.758569954</v>
      </c>
    </row>
    <row r="240" spans="1:5" ht="12.75">
      <c r="A240" t="s">
        <v>1489</v>
      </c>
      <c r="B240">
        <v>58640830.019799</v>
      </c>
      <c r="C240">
        <v>39368007.67790837</v>
      </c>
      <c r="D240">
        <v>21654125.98445368</v>
      </c>
      <c r="E240">
        <v>7995064.459475265</v>
      </c>
    </row>
    <row r="241" spans="1:5" ht="12.75">
      <c r="A241" t="s">
        <v>1490</v>
      </c>
      <c r="B241">
        <v>57128734.781596</v>
      </c>
      <c r="C241">
        <v>38294116.7368393</v>
      </c>
      <c r="D241">
        <v>21015048.44409787</v>
      </c>
      <c r="E241">
        <v>7729416.627516574</v>
      </c>
    </row>
    <row r="242" spans="1:5" ht="12.75">
      <c r="A242" t="s">
        <v>1491</v>
      </c>
      <c r="B242">
        <v>55617190.683434</v>
      </c>
      <c r="C242">
        <v>37217678.3424697</v>
      </c>
      <c r="D242">
        <v>20372377.245544437</v>
      </c>
      <c r="E242">
        <v>7461302.552418742</v>
      </c>
    </row>
    <row r="243" spans="1:5" ht="12.75">
      <c r="A243" t="s">
        <v>1492</v>
      </c>
      <c r="B243">
        <v>54108806.66707</v>
      </c>
      <c r="C243">
        <v>36148871.69504201</v>
      </c>
      <c r="D243">
        <v>19738627.220481895</v>
      </c>
      <c r="E243">
        <v>7199560.237780143</v>
      </c>
    </row>
    <row r="244" spans="1:5" ht="12.75">
      <c r="A244" t="s">
        <v>1493</v>
      </c>
      <c r="B244">
        <v>52601712.401747</v>
      </c>
      <c r="C244">
        <v>35082412.59407216</v>
      </c>
      <c r="D244">
        <v>19107582.506536312</v>
      </c>
      <c r="E244">
        <v>6939870.839810859</v>
      </c>
    </row>
    <row r="245" spans="1:5" ht="12.75">
      <c r="A245" t="s">
        <v>1494</v>
      </c>
      <c r="B245">
        <v>51102293.391225</v>
      </c>
      <c r="C245">
        <v>34026440.56362958</v>
      </c>
      <c r="D245">
        <v>18486835.62820692</v>
      </c>
      <c r="E245">
        <v>6686891.976611924</v>
      </c>
    </row>
    <row r="246" spans="1:5" ht="12.75">
      <c r="A246" t="s">
        <v>1495</v>
      </c>
      <c r="B246">
        <v>49610794.18169</v>
      </c>
      <c r="C246">
        <v>32977299.47603079</v>
      </c>
      <c r="D246">
        <v>17871262.75253329</v>
      </c>
      <c r="E246">
        <v>6436852.942979187</v>
      </c>
    </row>
    <row r="247" spans="1:5" ht="12.75">
      <c r="A247" t="s">
        <v>1496</v>
      </c>
      <c r="B247">
        <v>48123611.724019</v>
      </c>
      <c r="C247">
        <v>31934483.91314417</v>
      </c>
      <c r="D247">
        <v>17262120.61252902</v>
      </c>
      <c r="E247">
        <v>6191118.455996377</v>
      </c>
    </row>
    <row r="248" spans="1:5" ht="12.75">
      <c r="A248" t="s">
        <v>1497</v>
      </c>
      <c r="B248">
        <v>46639595.952518</v>
      </c>
      <c r="C248">
        <v>30898900.62800422</v>
      </c>
      <c r="D248">
        <v>16661229.235137375</v>
      </c>
      <c r="E248">
        <v>5951111.536629279</v>
      </c>
    </row>
    <row r="249" spans="1:5" ht="12.75">
      <c r="A249" t="s">
        <v>1498</v>
      </c>
      <c r="B249">
        <v>45159979.708573</v>
      </c>
      <c r="C249">
        <v>29867905.283228006</v>
      </c>
      <c r="D249">
        <v>16064339.371386157</v>
      </c>
      <c r="E249">
        <v>5713609.305690384</v>
      </c>
    </row>
    <row r="250" spans="1:5" ht="12.75">
      <c r="A250" t="s">
        <v>1499</v>
      </c>
      <c r="B250">
        <v>43683010.90563</v>
      </c>
      <c r="C250">
        <v>28843645.728009153</v>
      </c>
      <c r="D250">
        <v>15475262.515713325</v>
      </c>
      <c r="E250">
        <v>5481529.784179427</v>
      </c>
    </row>
    <row r="251" spans="1:5" ht="12.75">
      <c r="A251" t="s">
        <v>1500</v>
      </c>
      <c r="B251">
        <v>42208598.208141</v>
      </c>
      <c r="C251">
        <v>27822829.588650975</v>
      </c>
      <c r="D251">
        <v>14889607.886319552</v>
      </c>
      <c r="E251">
        <v>5251745.0373397255</v>
      </c>
    </row>
    <row r="252" spans="1:5" ht="12.75">
      <c r="A252" t="s">
        <v>1501</v>
      </c>
      <c r="B252">
        <v>40733022.799438</v>
      </c>
      <c r="C252">
        <v>26804628.105551813</v>
      </c>
      <c r="D252">
        <v>14308227.74048679</v>
      </c>
      <c r="E252">
        <v>5025309.756333584</v>
      </c>
    </row>
    <row r="253" spans="1:5" ht="12.75">
      <c r="A253" t="s">
        <v>1502</v>
      </c>
      <c r="B253">
        <v>39256426.77544</v>
      </c>
      <c r="C253">
        <v>25793366.86359455</v>
      </c>
      <c r="D253">
        <v>13736788.428728104</v>
      </c>
      <c r="E253">
        <v>4806148.8049007105</v>
      </c>
    </row>
    <row r="254" spans="1:5" ht="12.75">
      <c r="A254" t="s">
        <v>1503</v>
      </c>
      <c r="B254">
        <v>37788465.498201</v>
      </c>
      <c r="C254">
        <v>24786733.90296006</v>
      </c>
      <c r="D254">
        <v>13167113.266444998</v>
      </c>
      <c r="E254">
        <v>4587321.671053972</v>
      </c>
    </row>
    <row r="255" spans="1:5" ht="12.75">
      <c r="A255" t="s">
        <v>1504</v>
      </c>
      <c r="B255">
        <v>36330041.074122</v>
      </c>
      <c r="C255">
        <v>23790989.04995219</v>
      </c>
      <c r="D255">
        <v>12607051.630724419</v>
      </c>
      <c r="E255">
        <v>4374195.989958443</v>
      </c>
    </row>
    <row r="256" spans="1:5" ht="12.75">
      <c r="A256" t="s">
        <v>1505</v>
      </c>
      <c r="B256">
        <v>34878156.209278</v>
      </c>
      <c r="C256">
        <v>22801473.100175526</v>
      </c>
      <c r="D256">
        <v>12051969.749742001</v>
      </c>
      <c r="E256">
        <v>4163891.066161705</v>
      </c>
    </row>
    <row r="257" spans="1:5" ht="12.75">
      <c r="A257" t="s">
        <v>1506</v>
      </c>
      <c r="B257">
        <v>33444826.279628</v>
      </c>
      <c r="C257">
        <v>21828550.21294318</v>
      </c>
      <c r="D257">
        <v>11509323.21956221</v>
      </c>
      <c r="E257">
        <v>3960109.5153719643</v>
      </c>
    </row>
    <row r="258" spans="1:5" ht="12.75">
      <c r="A258" t="s">
        <v>1507</v>
      </c>
      <c r="B258">
        <v>31523962.199457</v>
      </c>
      <c r="C258">
        <v>20539956.749644462</v>
      </c>
      <c r="D258">
        <v>10802356.659002542</v>
      </c>
      <c r="E258">
        <v>3701114.6750863204</v>
      </c>
    </row>
    <row r="259" spans="1:5" ht="12.75">
      <c r="A259" t="s">
        <v>1508</v>
      </c>
      <c r="B259">
        <v>30118971.213523</v>
      </c>
      <c r="C259">
        <v>19591227.109345153</v>
      </c>
      <c r="D259">
        <v>10277197.899351599</v>
      </c>
      <c r="E259">
        <v>3506270.1004273854</v>
      </c>
    </row>
    <row r="260" spans="1:5" ht="12.75">
      <c r="A260" t="s">
        <v>1509</v>
      </c>
      <c r="B260">
        <v>28720678.422922</v>
      </c>
      <c r="C260">
        <v>18651027.41600811</v>
      </c>
      <c r="D260">
        <v>9759905.397170976</v>
      </c>
      <c r="E260">
        <v>3316136.0535594705</v>
      </c>
    </row>
    <row r="261" spans="1:5" ht="12.75">
      <c r="A261" t="s">
        <v>1510</v>
      </c>
      <c r="B261">
        <v>27327430.501635</v>
      </c>
      <c r="C261">
        <v>17716162.031729706</v>
      </c>
      <c r="D261">
        <v>9247121.929966295</v>
      </c>
      <c r="E261">
        <v>3128599.243970659</v>
      </c>
    </row>
    <row r="262" spans="1:5" ht="12.75">
      <c r="A262" t="s">
        <v>1511</v>
      </c>
      <c r="B262">
        <v>25937062.25935</v>
      </c>
      <c r="C262">
        <v>16787197.120509483</v>
      </c>
      <c r="D262">
        <v>8740673.499929193</v>
      </c>
      <c r="E262">
        <v>2945129.0749162254</v>
      </c>
    </row>
    <row r="263" spans="1:5" ht="12.75">
      <c r="A263" t="s">
        <v>1512</v>
      </c>
      <c r="B263">
        <v>24559029.989581</v>
      </c>
      <c r="C263">
        <v>15868336.230069472</v>
      </c>
      <c r="D263">
        <v>8241233.034513775</v>
      </c>
      <c r="E263">
        <v>2765083.493250566</v>
      </c>
    </row>
    <row r="264" spans="1:5" ht="12.75">
      <c r="A264" t="s">
        <v>1513</v>
      </c>
      <c r="B264">
        <v>23188130.865485</v>
      </c>
      <c r="C264">
        <v>14957145.085852433</v>
      </c>
      <c r="D264">
        <v>7748249.553588864</v>
      </c>
      <c r="E264">
        <v>2588667.518387959</v>
      </c>
    </row>
    <row r="265" spans="1:5" ht="12.75">
      <c r="A265" t="s">
        <v>1514</v>
      </c>
      <c r="B265">
        <v>21819990.644828</v>
      </c>
      <c r="C265">
        <v>14053084.147050569</v>
      </c>
      <c r="D265">
        <v>7263194.202321973</v>
      </c>
      <c r="E265">
        <v>2417326.66187063</v>
      </c>
    </row>
    <row r="266" spans="1:5" ht="12.75">
      <c r="A266" t="s">
        <v>1515</v>
      </c>
      <c r="B266">
        <v>20466602.07712</v>
      </c>
      <c r="C266">
        <v>13159082.556947498</v>
      </c>
      <c r="D266">
        <v>6783841.840524799</v>
      </c>
      <c r="E266">
        <v>2248226.2766721128</v>
      </c>
    </row>
    <row r="267" spans="1:5" ht="12.75">
      <c r="A267" t="s">
        <v>1516</v>
      </c>
      <c r="B267">
        <v>19125057.425338</v>
      </c>
      <c r="C267">
        <v>12276347.51937911</v>
      </c>
      <c r="D267">
        <v>6313192.673375552</v>
      </c>
      <c r="E267">
        <v>2083672.3682686659</v>
      </c>
    </row>
    <row r="268" spans="1:5" ht="12.75">
      <c r="A268" t="s">
        <v>1517</v>
      </c>
      <c r="B268">
        <v>17802626.827123</v>
      </c>
      <c r="C268">
        <v>11408099.320683897</v>
      </c>
      <c r="D268">
        <v>5851770.110315693</v>
      </c>
      <c r="E268">
        <v>1923199.17758627</v>
      </c>
    </row>
    <row r="269" spans="1:5" ht="12.75">
      <c r="A269" t="s">
        <v>1518</v>
      </c>
      <c r="B269">
        <v>16499607.197939</v>
      </c>
      <c r="C269">
        <v>10555756.679038059</v>
      </c>
      <c r="D269">
        <v>5401235.342869447</v>
      </c>
      <c r="E269">
        <v>1767853.1737764652</v>
      </c>
    </row>
    <row r="270" spans="1:5" ht="12.75">
      <c r="A270" t="s">
        <v>1519</v>
      </c>
      <c r="B270">
        <v>15216426.826413</v>
      </c>
      <c r="C270">
        <v>9718320.699955663</v>
      </c>
      <c r="D270">
        <v>4960084.205582487</v>
      </c>
      <c r="E270">
        <v>1616585.8039975273</v>
      </c>
    </row>
    <row r="271" spans="1:5" ht="12.75">
      <c r="A271" t="s">
        <v>1520</v>
      </c>
      <c r="B271">
        <v>13951461.752652</v>
      </c>
      <c r="C271">
        <v>8895308.949328575</v>
      </c>
      <c r="D271">
        <v>4528485.1955831405</v>
      </c>
      <c r="E271">
        <v>1469668.1525274438</v>
      </c>
    </row>
    <row r="272" spans="1:5" ht="12.75">
      <c r="A272" t="s">
        <v>1521</v>
      </c>
      <c r="B272">
        <v>12708965.511179</v>
      </c>
      <c r="C272">
        <v>8089805.592888466</v>
      </c>
      <c r="D272">
        <v>4108277.4741482143</v>
      </c>
      <c r="E272">
        <v>1327829.1013562977</v>
      </c>
    </row>
    <row r="273" spans="1:5" ht="12.75">
      <c r="A273" t="s">
        <v>1522</v>
      </c>
      <c r="B273">
        <v>11495225.615161</v>
      </c>
      <c r="C273">
        <v>7304797.188047833</v>
      </c>
      <c r="D273">
        <v>3700189.2629985963</v>
      </c>
      <c r="E273">
        <v>1190866.2096920053</v>
      </c>
    </row>
    <row r="274" spans="1:5" ht="12.75">
      <c r="A274" t="s">
        <v>1523</v>
      </c>
      <c r="B274">
        <v>10321990.81775</v>
      </c>
      <c r="C274">
        <v>6548482.810326406</v>
      </c>
      <c r="D274">
        <v>3308919.754891365</v>
      </c>
      <c r="E274">
        <v>1060574.919068542</v>
      </c>
    </row>
    <row r="275" spans="1:5" ht="12.75">
      <c r="A275" t="s">
        <v>1524</v>
      </c>
      <c r="B275">
        <v>9240432.545183</v>
      </c>
      <c r="C275">
        <v>5852377.117049046</v>
      </c>
      <c r="D275">
        <v>2949659.8704015594</v>
      </c>
      <c r="E275">
        <v>941420.5554505457</v>
      </c>
    </row>
    <row r="276" spans="1:5" ht="12.75">
      <c r="A276" t="s">
        <v>1525</v>
      </c>
      <c r="B276">
        <v>8174196.26322</v>
      </c>
      <c r="C276">
        <v>5168301.519092392</v>
      </c>
      <c r="D276">
        <v>2598253.8026877968</v>
      </c>
      <c r="E276">
        <v>825752.5587140722</v>
      </c>
    </row>
    <row r="277" spans="1:5" ht="12.75">
      <c r="A277" t="s">
        <v>1526</v>
      </c>
      <c r="B277">
        <v>7134498.046924</v>
      </c>
      <c r="C277">
        <v>4503773.556273857</v>
      </c>
      <c r="D277">
        <v>2258789.2773877853</v>
      </c>
      <c r="E277">
        <v>715022.356943783</v>
      </c>
    </row>
    <row r="278" spans="1:5" ht="12.75">
      <c r="A278" t="s">
        <v>1527</v>
      </c>
      <c r="B278">
        <v>6138335.013622</v>
      </c>
      <c r="C278">
        <v>3868356.488246167</v>
      </c>
      <c r="D278">
        <v>1935172.8098004616</v>
      </c>
      <c r="E278">
        <v>609986.5748490077</v>
      </c>
    </row>
    <row r="279" spans="1:5" ht="12.75">
      <c r="A279" t="s">
        <v>1528</v>
      </c>
      <c r="B279">
        <v>5190326.460163</v>
      </c>
      <c r="C279">
        <v>3265556.0135679883</v>
      </c>
      <c r="D279">
        <v>1629596.820088708</v>
      </c>
      <c r="E279">
        <v>511560.23172360315</v>
      </c>
    </row>
    <row r="280" spans="1:5" ht="12.75">
      <c r="A280" t="s">
        <v>1529</v>
      </c>
      <c r="B280">
        <v>4331499.894977</v>
      </c>
      <c r="C280">
        <v>2720592.8347809943</v>
      </c>
      <c r="D280">
        <v>1354193.340658323</v>
      </c>
      <c r="E280">
        <v>423305.4892392245</v>
      </c>
    </row>
    <row r="281" spans="1:5" ht="12.75">
      <c r="A281" t="s">
        <v>1530</v>
      </c>
      <c r="B281">
        <v>3612929.464396</v>
      </c>
      <c r="C281">
        <v>2265537.65540968</v>
      </c>
      <c r="D281">
        <v>1124911.0325589548</v>
      </c>
      <c r="E281">
        <v>350193.0204178589</v>
      </c>
    </row>
    <row r="282" spans="1:5" ht="12.75">
      <c r="A282" t="s">
        <v>1531</v>
      </c>
      <c r="B282">
        <v>3023805.479096</v>
      </c>
      <c r="C282">
        <v>1892903.3105544564</v>
      </c>
      <c r="D282">
        <v>937495.9814986052</v>
      </c>
      <c r="E282">
        <v>290613.2051754225</v>
      </c>
    </row>
    <row r="283" spans="1:5" ht="12.75">
      <c r="A283" t="s">
        <v>1532</v>
      </c>
      <c r="B283">
        <v>2570367.344512</v>
      </c>
      <c r="C283">
        <v>1606321.8068972575</v>
      </c>
      <c r="D283">
        <v>793537.8238769142</v>
      </c>
      <c r="E283">
        <v>244945.9038170908</v>
      </c>
    </row>
    <row r="284" spans="1:5" ht="12.75">
      <c r="A284" t="s">
        <v>1533</v>
      </c>
      <c r="B284">
        <v>2281569.190555</v>
      </c>
      <c r="C284">
        <v>1423500.3040142923</v>
      </c>
      <c r="D284">
        <v>701491.492636582</v>
      </c>
      <c r="E284">
        <v>215645.81832637283</v>
      </c>
    </row>
    <row r="285" spans="1:5" ht="12.75">
      <c r="A285" t="s">
        <v>1534</v>
      </c>
      <c r="B285">
        <v>2116304.342154</v>
      </c>
      <c r="C285">
        <v>1318149.9655634596</v>
      </c>
      <c r="D285">
        <v>647923.5414561525</v>
      </c>
      <c r="E285">
        <v>198334.84076021856</v>
      </c>
    </row>
    <row r="286" spans="1:5" ht="12.75">
      <c r="A286" t="s">
        <v>1535</v>
      </c>
      <c r="B286">
        <v>2004114.977323</v>
      </c>
      <c r="C286">
        <v>1246223.3771187505</v>
      </c>
      <c r="D286">
        <v>611061.0445037147</v>
      </c>
      <c r="E286">
        <v>186284.16249303546</v>
      </c>
    </row>
    <row r="287" spans="1:5" ht="12.75">
      <c r="A287" t="s">
        <v>1536</v>
      </c>
      <c r="B287">
        <v>1894168.360318</v>
      </c>
      <c r="C287">
        <v>1175857.2927797663</v>
      </c>
      <c r="D287">
        <v>575092.1166689277</v>
      </c>
      <c r="E287">
        <v>174576.33405659618</v>
      </c>
    </row>
    <row r="288" spans="1:5" ht="12.75">
      <c r="A288" t="s">
        <v>1537</v>
      </c>
      <c r="B288">
        <v>1792576.485125</v>
      </c>
      <c r="C288">
        <v>1110903.9556519669</v>
      </c>
      <c r="D288">
        <v>541942.7407842136</v>
      </c>
      <c r="E288">
        <v>163816.62644681326</v>
      </c>
    </row>
    <row r="289" spans="1:5" ht="12.75">
      <c r="A289" t="s">
        <v>1538</v>
      </c>
      <c r="B289">
        <v>1694158.660459</v>
      </c>
      <c r="C289">
        <v>1048303.465110435</v>
      </c>
      <c r="D289">
        <v>510228.86912965204</v>
      </c>
      <c r="E289">
        <v>153640.11146927727</v>
      </c>
    </row>
    <row r="290" spans="1:5" ht="12.75">
      <c r="A290" t="s">
        <v>1539</v>
      </c>
      <c r="B290">
        <v>1600813.141972</v>
      </c>
      <c r="C290">
        <v>988863.5324732692</v>
      </c>
      <c r="D290">
        <v>480074.3033817572</v>
      </c>
      <c r="E290">
        <v>143947.67871360367</v>
      </c>
    </row>
    <row r="291" spans="1:5" ht="12.75">
      <c r="A291" t="s">
        <v>1540</v>
      </c>
      <c r="B291">
        <v>1513046.142461</v>
      </c>
      <c r="C291">
        <v>933113.4580467434</v>
      </c>
      <c r="D291">
        <v>451893.7343175448</v>
      </c>
      <c r="E291">
        <v>134942.45551673163</v>
      </c>
    </row>
    <row r="292" spans="1:5" ht="12.75">
      <c r="A292" t="s">
        <v>1541</v>
      </c>
      <c r="B292">
        <v>1434087.521172</v>
      </c>
      <c r="C292">
        <v>882918.7024435182</v>
      </c>
      <c r="D292">
        <v>426497.6826276785</v>
      </c>
      <c r="E292">
        <v>126819.36791745554</v>
      </c>
    </row>
    <row r="293" spans="1:5" ht="12.75">
      <c r="A293" t="s">
        <v>1542</v>
      </c>
      <c r="B293">
        <v>1364418.361152</v>
      </c>
      <c r="C293">
        <v>838646.956236775</v>
      </c>
      <c r="D293">
        <v>404114.9356661161</v>
      </c>
      <c r="E293">
        <v>119671.26829468829</v>
      </c>
    </row>
    <row r="294" spans="1:5" ht="12.75">
      <c r="A294" t="s">
        <v>1543</v>
      </c>
      <c r="B294">
        <v>1305715.12</v>
      </c>
      <c r="C294">
        <v>801203.4897125737</v>
      </c>
      <c r="D294">
        <v>385090.3642532463</v>
      </c>
      <c r="E294">
        <v>113554.47751462193</v>
      </c>
    </row>
    <row r="295" spans="1:5" ht="12.75">
      <c r="A295" t="s">
        <v>1544</v>
      </c>
      <c r="B295">
        <v>1257817.32</v>
      </c>
      <c r="C295">
        <v>770503.7357108471</v>
      </c>
      <c r="D295">
        <v>369392.9998865418</v>
      </c>
      <c r="E295">
        <v>108464.31860524486</v>
      </c>
    </row>
    <row r="296" spans="1:5" ht="12.75">
      <c r="A296" t="s">
        <v>1545</v>
      </c>
      <c r="B296">
        <v>1215422.52</v>
      </c>
      <c r="C296">
        <v>743311.7831170053</v>
      </c>
      <c r="D296">
        <v>355479.6117378033</v>
      </c>
      <c r="E296">
        <v>103951.08141698848</v>
      </c>
    </row>
    <row r="297" spans="1:5" ht="12.75">
      <c r="A297" t="s">
        <v>1546</v>
      </c>
      <c r="B297">
        <v>1179946.41</v>
      </c>
      <c r="C297">
        <v>720391.8664006413</v>
      </c>
      <c r="D297">
        <v>343642.26543204737</v>
      </c>
      <c r="E297">
        <v>100063.91889577007</v>
      </c>
    </row>
    <row r="298" spans="1:5" ht="12.75">
      <c r="A298" t="s">
        <v>1547</v>
      </c>
      <c r="B298">
        <v>1145709.19</v>
      </c>
      <c r="C298">
        <v>698340.8940183525</v>
      </c>
      <c r="D298">
        <v>332303.5757451316</v>
      </c>
      <c r="E298">
        <v>96365.60051483143</v>
      </c>
    </row>
    <row r="299" spans="1:5" ht="12.75">
      <c r="A299" t="s">
        <v>1548</v>
      </c>
      <c r="B299">
        <v>1113487.96</v>
      </c>
      <c r="C299">
        <v>677550.0510706654</v>
      </c>
      <c r="D299">
        <v>321590.3550722093</v>
      </c>
      <c r="E299">
        <v>92863.84303730745</v>
      </c>
    </row>
    <row r="300" spans="1:5" ht="12.75">
      <c r="A300" t="s">
        <v>1549</v>
      </c>
      <c r="B300">
        <v>1081192.99</v>
      </c>
      <c r="C300">
        <v>656782.93064676</v>
      </c>
      <c r="D300">
        <v>310940.7078975706</v>
      </c>
      <c r="E300">
        <v>89408.30048611616</v>
      </c>
    </row>
    <row r="301" spans="1:5" ht="12.75">
      <c r="A301" t="s">
        <v>1550</v>
      </c>
      <c r="B301">
        <v>1048824.06</v>
      </c>
      <c r="C301">
        <v>636143.9489547827</v>
      </c>
      <c r="D301">
        <v>300477.69728087296</v>
      </c>
      <c r="E301">
        <v>86069.14927480837</v>
      </c>
    </row>
    <row r="302" spans="1:5" ht="12.75">
      <c r="A302" t="s">
        <v>1551</v>
      </c>
      <c r="B302">
        <v>1016992.37</v>
      </c>
      <c r="C302">
        <v>615790.8517326779</v>
      </c>
      <c r="D302">
        <v>290124.34129793453</v>
      </c>
      <c r="E302">
        <v>82751.5343327991</v>
      </c>
    </row>
    <row r="303" spans="1:5" ht="12.75">
      <c r="A303" t="s">
        <v>1552</v>
      </c>
      <c r="B303">
        <v>985826.38</v>
      </c>
      <c r="C303">
        <v>595939.9961327601</v>
      </c>
      <c r="D303">
        <v>280080.733973248</v>
      </c>
      <c r="E303">
        <v>79559.34644018229</v>
      </c>
    </row>
    <row r="304" spans="1:5" ht="12.75">
      <c r="A304" t="s">
        <v>1553</v>
      </c>
      <c r="B304">
        <v>955572.57</v>
      </c>
      <c r="C304">
        <v>576671.5846368051</v>
      </c>
      <c r="D304">
        <v>270335.6661107722</v>
      </c>
      <c r="E304">
        <v>76465.92344461408</v>
      </c>
    </row>
    <row r="305" spans="1:5" ht="12.75">
      <c r="A305" t="s">
        <v>1554</v>
      </c>
      <c r="B305">
        <v>925251.02</v>
      </c>
      <c r="C305">
        <v>557456.5341920402</v>
      </c>
      <c r="D305">
        <v>260684.7180948806</v>
      </c>
      <c r="E305">
        <v>73433.84130669186</v>
      </c>
    </row>
    <row r="306" spans="1:5" ht="12.75">
      <c r="A306" t="s">
        <v>1555</v>
      </c>
      <c r="B306">
        <v>896120.73</v>
      </c>
      <c r="C306">
        <v>538990.0411928348</v>
      </c>
      <c r="D306">
        <v>251408.1753209964</v>
      </c>
      <c r="E306">
        <v>70520.7121913339</v>
      </c>
    </row>
    <row r="307" spans="1:5" ht="12.75">
      <c r="A307" t="s">
        <v>1556</v>
      </c>
      <c r="B307">
        <v>866926.28</v>
      </c>
      <c r="C307">
        <v>520546.06076914637</v>
      </c>
      <c r="D307">
        <v>242187.60490968183</v>
      </c>
      <c r="E307">
        <v>67646.57697124194</v>
      </c>
    </row>
    <row r="308" spans="1:5" ht="12.75">
      <c r="A308" t="s">
        <v>1557</v>
      </c>
      <c r="B308">
        <v>837667.46</v>
      </c>
      <c r="C308">
        <v>502152.0054825862</v>
      </c>
      <c r="D308">
        <v>233054.62008127733</v>
      </c>
      <c r="E308">
        <v>64828.7597967315</v>
      </c>
    </row>
    <row r="309" spans="1:5" ht="12.75">
      <c r="A309" t="s">
        <v>1558</v>
      </c>
      <c r="B309">
        <v>808344.13</v>
      </c>
      <c r="C309">
        <v>483751.83374515054</v>
      </c>
      <c r="D309">
        <v>223943.89756769402</v>
      </c>
      <c r="E309">
        <v>62030.58096303129</v>
      </c>
    </row>
    <row r="310" spans="1:5" ht="12.75">
      <c r="A310" t="s">
        <v>1559</v>
      </c>
      <c r="B310">
        <v>778956.17</v>
      </c>
      <c r="C310">
        <v>465399.5053909821</v>
      </c>
      <c r="D310">
        <v>214917.7537901361</v>
      </c>
      <c r="E310">
        <v>59286.38808328481</v>
      </c>
    </row>
    <row r="311" spans="1:5" ht="12.75">
      <c r="A311" t="s">
        <v>1560</v>
      </c>
      <c r="B311">
        <v>749503.37</v>
      </c>
      <c r="C311">
        <v>447042.96481990727</v>
      </c>
      <c r="D311">
        <v>205915.82921271812</v>
      </c>
      <c r="E311">
        <v>56562.55935800069</v>
      </c>
    </row>
    <row r="312" spans="1:5" ht="12.75">
      <c r="A312" t="s">
        <v>1561</v>
      </c>
      <c r="B312">
        <v>719985.61</v>
      </c>
      <c r="C312">
        <v>428708.67372959055</v>
      </c>
      <c r="D312">
        <v>196968.52450031647</v>
      </c>
      <c r="E312">
        <v>53875.68070357591</v>
      </c>
    </row>
    <row r="313" spans="1:5" ht="12.75">
      <c r="A313" t="s">
        <v>1562</v>
      </c>
      <c r="B313">
        <v>690402.74</v>
      </c>
      <c r="C313">
        <v>410464.009552036</v>
      </c>
      <c r="D313">
        <v>188152.8324538524</v>
      </c>
      <c r="E313">
        <v>51267.44929800595</v>
      </c>
    </row>
    <row r="314" spans="1:5" ht="12.75">
      <c r="A314" t="s">
        <v>1563</v>
      </c>
      <c r="B314">
        <v>660754.63</v>
      </c>
      <c r="C314">
        <v>392171.0860566047</v>
      </c>
      <c r="D314">
        <v>179310.34295187215</v>
      </c>
      <c r="E314">
        <v>48651.12763317465</v>
      </c>
    </row>
    <row r="315" spans="1:5" ht="12.75">
      <c r="A315" t="s">
        <v>1564</v>
      </c>
      <c r="B315">
        <v>631041.18</v>
      </c>
      <c r="C315">
        <v>373920.7940617741</v>
      </c>
      <c r="D315">
        <v>170545.06421979755</v>
      </c>
      <c r="E315">
        <v>46083.21902025085</v>
      </c>
    </row>
    <row r="316" spans="1:5" ht="12.75">
      <c r="A316" t="s">
        <v>1565</v>
      </c>
      <c r="B316">
        <v>602635.24</v>
      </c>
      <c r="C316">
        <v>356483.3245996168</v>
      </c>
      <c r="D316">
        <v>162178.3396671053</v>
      </c>
      <c r="E316">
        <v>43636.8228484207</v>
      </c>
    </row>
    <row r="317" spans="1:5" ht="12.75">
      <c r="A317" t="s">
        <v>1566</v>
      </c>
      <c r="B317">
        <v>574167.24</v>
      </c>
      <c r="C317">
        <v>339085.8485415385</v>
      </c>
      <c r="D317">
        <v>153883.85698095695</v>
      </c>
      <c r="E317">
        <v>41235.32473898459</v>
      </c>
    </row>
    <row r="318" spans="1:5" ht="12.75">
      <c r="A318" t="s">
        <v>1567</v>
      </c>
      <c r="B318">
        <v>546278.83</v>
      </c>
      <c r="C318">
        <v>322068.6147640479</v>
      </c>
      <c r="D318">
        <v>145789.38234544615</v>
      </c>
      <c r="E318">
        <v>38900.830357751474</v>
      </c>
    </row>
    <row r="319" spans="1:5" ht="12.75">
      <c r="A319" t="s">
        <v>1568</v>
      </c>
      <c r="B319">
        <v>518329.32</v>
      </c>
      <c r="C319">
        <v>305072.16900638374</v>
      </c>
      <c r="D319">
        <v>137744.4703247655</v>
      </c>
      <c r="E319">
        <v>36598.54066054419</v>
      </c>
    </row>
    <row r="320" spans="1:5" ht="12.75">
      <c r="A320" t="s">
        <v>1569</v>
      </c>
      <c r="B320">
        <v>490838.42</v>
      </c>
      <c r="C320">
        <v>288417.7095820228</v>
      </c>
      <c r="D320">
        <v>129904.22446859513</v>
      </c>
      <c r="E320">
        <v>34373.911395494935</v>
      </c>
    </row>
    <row r="321" spans="1:5" ht="12.75">
      <c r="A321" t="s">
        <v>1570</v>
      </c>
      <c r="B321">
        <v>463287.07</v>
      </c>
      <c r="C321">
        <v>271766.75751760387</v>
      </c>
      <c r="D321">
        <v>122093.2843389699</v>
      </c>
      <c r="E321">
        <v>32170.22324941739</v>
      </c>
    </row>
    <row r="322" spans="1:5" ht="12.75">
      <c r="A322" t="s">
        <v>1571</v>
      </c>
      <c r="B322">
        <v>435675.16</v>
      </c>
      <c r="C322">
        <v>255149.96493773494</v>
      </c>
      <c r="D322">
        <v>114345.93341568846</v>
      </c>
      <c r="E322">
        <v>30005.37823834092</v>
      </c>
    </row>
    <row r="323" spans="1:5" ht="12.75">
      <c r="A323" t="s">
        <v>1572</v>
      </c>
      <c r="B323">
        <v>408002.54</v>
      </c>
      <c r="C323">
        <v>238538.43161884247</v>
      </c>
      <c r="D323">
        <v>106629.57135570806</v>
      </c>
      <c r="E323">
        <v>27862.024170251843</v>
      </c>
    </row>
    <row r="324" spans="1:5" ht="12.75">
      <c r="A324" t="s">
        <v>1573</v>
      </c>
      <c r="B324">
        <v>380268.99</v>
      </c>
      <c r="C324">
        <v>221946.95083010264</v>
      </c>
      <c r="D324">
        <v>98960.65923924372</v>
      </c>
      <c r="E324">
        <v>25748.63438530165</v>
      </c>
    </row>
    <row r="325" spans="1:5" ht="12.75">
      <c r="A325" t="s">
        <v>1574</v>
      </c>
      <c r="B325">
        <v>352474.58</v>
      </c>
      <c r="C325">
        <v>205398.09679699078</v>
      </c>
      <c r="D325">
        <v>91364.03124792552</v>
      </c>
      <c r="E325">
        <v>23677.858553105278</v>
      </c>
    </row>
    <row r="326" spans="1:5" ht="12.75">
      <c r="A326" t="s">
        <v>1575</v>
      </c>
      <c r="B326">
        <v>325056.96</v>
      </c>
      <c r="C326">
        <v>189099.70960326403</v>
      </c>
      <c r="D326">
        <v>83900.35401292826</v>
      </c>
      <c r="E326">
        <v>21651.479645851054</v>
      </c>
    </row>
    <row r="327" spans="1:5" ht="12.75">
      <c r="A327" t="s">
        <v>1576</v>
      </c>
      <c r="B327">
        <v>297578.97</v>
      </c>
      <c r="C327">
        <v>172830.42148994684</v>
      </c>
      <c r="D327">
        <v>76493.21027014549</v>
      </c>
      <c r="E327">
        <v>19659.060490717293</v>
      </c>
    </row>
    <row r="328" spans="1:5" ht="12.75">
      <c r="A328" t="s">
        <v>1577</v>
      </c>
      <c r="B328">
        <v>271253.97</v>
      </c>
      <c r="C328">
        <v>157273.96470876926</v>
      </c>
      <c r="D328">
        <v>69431.03297561021</v>
      </c>
      <c r="E328">
        <v>17768.473437771972</v>
      </c>
    </row>
    <row r="329" spans="1:5" ht="12.75">
      <c r="A329" t="s">
        <v>1578</v>
      </c>
      <c r="B329">
        <v>246047.76</v>
      </c>
      <c r="C329">
        <v>142425.15733345196</v>
      </c>
      <c r="D329">
        <v>62721.042289212055</v>
      </c>
      <c r="E329">
        <v>15985.485872289373</v>
      </c>
    </row>
    <row r="330" spans="1:5" ht="12.75">
      <c r="A330" t="s">
        <v>1579</v>
      </c>
      <c r="B330">
        <v>221218.9</v>
      </c>
      <c r="C330">
        <v>127835.74295619369</v>
      </c>
      <c r="D330">
        <v>56152.998447808</v>
      </c>
      <c r="E330">
        <v>14250.895169652254</v>
      </c>
    </row>
    <row r="331" spans="1:5" ht="12.75">
      <c r="A331" t="s">
        <v>1580</v>
      </c>
      <c r="B331">
        <v>197219.22</v>
      </c>
      <c r="C331">
        <v>113773.75379552915</v>
      </c>
      <c r="D331">
        <v>49849.043771538134</v>
      </c>
      <c r="E331">
        <v>12597.4500569664</v>
      </c>
    </row>
    <row r="332" spans="1:5" ht="12.75">
      <c r="A332" t="s">
        <v>1581</v>
      </c>
      <c r="B332">
        <v>173168.14</v>
      </c>
      <c r="C332">
        <v>99734.95658821761</v>
      </c>
      <c r="D332">
        <v>43590.506459975026</v>
      </c>
      <c r="E332">
        <v>10970.686676696292</v>
      </c>
    </row>
    <row r="333" spans="1:5" ht="12.75">
      <c r="A333" t="s">
        <v>1582</v>
      </c>
      <c r="B333">
        <v>149065.59</v>
      </c>
      <c r="C333">
        <v>85707.65113147693</v>
      </c>
      <c r="D333">
        <v>37364.415941848994</v>
      </c>
      <c r="E333">
        <v>9363.898864438414</v>
      </c>
    </row>
    <row r="334" spans="1:5" ht="12.75">
      <c r="A334" t="s">
        <v>1583</v>
      </c>
      <c r="B334">
        <v>127798.24</v>
      </c>
      <c r="C334">
        <v>73359.03724470828</v>
      </c>
      <c r="D334">
        <v>31902.300038343794</v>
      </c>
      <c r="E334">
        <v>7962.2644024157335</v>
      </c>
    </row>
    <row r="335" spans="1:5" ht="12.75">
      <c r="A335" t="s">
        <v>1584</v>
      </c>
      <c r="B335">
        <v>106484.84</v>
      </c>
      <c r="C335">
        <v>61020.998793871324</v>
      </c>
      <c r="D335">
        <v>26469.258599630106</v>
      </c>
      <c r="E335">
        <v>6578.289715072324</v>
      </c>
    </row>
    <row r="336" spans="1:5" ht="12.75">
      <c r="A336" t="s">
        <v>1585</v>
      </c>
      <c r="B336">
        <v>85125.29</v>
      </c>
      <c r="C336">
        <v>48698.20042336274</v>
      </c>
      <c r="D336">
        <v>21070.23942734105</v>
      </c>
      <c r="E336">
        <v>5214.315552657145</v>
      </c>
    </row>
    <row r="337" spans="1:5" ht="12.75">
      <c r="A337" t="s">
        <v>1586</v>
      </c>
      <c r="B337">
        <v>63719.54</v>
      </c>
      <c r="C337">
        <v>36396.62073593222</v>
      </c>
      <c r="D337">
        <v>15711.539343436827</v>
      </c>
      <c r="E337">
        <v>3873.304028156019</v>
      </c>
    </row>
    <row r="338" spans="1:5" ht="12.75">
      <c r="A338" t="s">
        <v>1587</v>
      </c>
      <c r="B338">
        <v>45861.52</v>
      </c>
      <c r="C338">
        <v>26151.68370191882</v>
      </c>
      <c r="D338">
        <v>11260.337870245978</v>
      </c>
      <c r="E338">
        <v>2764.2090954875757</v>
      </c>
    </row>
    <row r="339" spans="1:5" ht="12.75">
      <c r="A339" t="s">
        <v>1588</v>
      </c>
      <c r="B339">
        <v>29902.01</v>
      </c>
      <c r="C339">
        <v>17023.08050958626</v>
      </c>
      <c r="D339">
        <v>7311.722281129979</v>
      </c>
      <c r="E339">
        <v>1787.5378258656388</v>
      </c>
    </row>
    <row r="340" spans="1:5" ht="12.75">
      <c r="A340" t="s">
        <v>1589</v>
      </c>
      <c r="B340">
        <v>18162.49</v>
      </c>
      <c r="C340">
        <v>10322.28718973928</v>
      </c>
      <c r="D340">
        <v>4422.334256725021</v>
      </c>
      <c r="E340">
        <v>1076.5736302216806</v>
      </c>
    </row>
    <row r="341" spans="1:5" ht="12.75">
      <c r="A341" t="s">
        <v>1590</v>
      </c>
      <c r="B341">
        <v>9107.3</v>
      </c>
      <c r="C341">
        <v>5167.455589729088</v>
      </c>
      <c r="D341">
        <v>2208.4224192738716</v>
      </c>
      <c r="E341">
        <v>535.4148391668953</v>
      </c>
    </row>
    <row r="342" spans="1:5" ht="12.75">
      <c r="A342" t="s">
        <v>1591</v>
      </c>
      <c r="B342">
        <v>3757.06</v>
      </c>
      <c r="C342">
        <v>0</v>
      </c>
      <c r="D342">
        <v>0</v>
      </c>
      <c r="E342">
        <v>0</v>
      </c>
    </row>
    <row r="343" spans="1:5" ht="12.75">
      <c r="A343" t="s">
        <v>1592</v>
      </c>
      <c r="B343">
        <v>501.91</v>
      </c>
      <c r="C343">
        <v>0</v>
      </c>
      <c r="D343">
        <v>0</v>
      </c>
      <c r="E343">
        <v>0</v>
      </c>
    </row>
    <row r="344" spans="1:5" ht="12.75">
      <c r="A344" t="s">
        <v>1593</v>
      </c>
      <c r="B344">
        <v>0</v>
      </c>
      <c r="C344">
        <v>0</v>
      </c>
      <c r="D344">
        <v>0</v>
      </c>
      <c r="E344">
        <v>0</v>
      </c>
    </row>
    <row r="345" spans="1:5" ht="12.75">
      <c r="A345" t="s">
        <v>1594</v>
      </c>
      <c r="B345">
        <v>0</v>
      </c>
      <c r="C345">
        <v>0</v>
      </c>
      <c r="D345">
        <v>0</v>
      </c>
      <c r="E345">
        <v>0</v>
      </c>
    </row>
    <row r="346" spans="1:5" ht="12.75">
      <c r="A346" t="s">
        <v>1595</v>
      </c>
      <c r="B346">
        <v>0</v>
      </c>
      <c r="C346">
        <v>0</v>
      </c>
      <c r="D346">
        <v>0</v>
      </c>
      <c r="E346">
        <v>0</v>
      </c>
    </row>
    <row r="347" spans="1:5" ht="12.75">
      <c r="A347" t="s">
        <v>1596</v>
      </c>
      <c r="B347">
        <v>0</v>
      </c>
      <c r="C347">
        <v>0</v>
      </c>
      <c r="D347">
        <v>0</v>
      </c>
      <c r="E347">
        <v>0</v>
      </c>
    </row>
    <row r="348" spans="1:5" ht="12.75">
      <c r="A348" t="s">
        <v>1597</v>
      </c>
      <c r="B348">
        <v>0</v>
      </c>
      <c r="C348">
        <v>0</v>
      </c>
      <c r="D348">
        <v>0</v>
      </c>
      <c r="E348">
        <v>0</v>
      </c>
    </row>
    <row r="349" spans="1:5" ht="12.75">
      <c r="A349" t="s">
        <v>1598</v>
      </c>
      <c r="B349">
        <v>0</v>
      </c>
      <c r="C349">
        <v>0</v>
      </c>
      <c r="D349">
        <v>0</v>
      </c>
      <c r="E349">
        <v>0</v>
      </c>
    </row>
    <row r="350" spans="1:5" ht="12.75">
      <c r="A350" t="s">
        <v>1599</v>
      </c>
      <c r="B350">
        <v>0</v>
      </c>
      <c r="C350">
        <v>0</v>
      </c>
      <c r="D350">
        <v>0</v>
      </c>
      <c r="E350">
        <v>0</v>
      </c>
    </row>
    <row r="351" spans="1:5" ht="12.75">
      <c r="A351" t="s">
        <v>1600</v>
      </c>
      <c r="B351">
        <v>0</v>
      </c>
      <c r="C351">
        <v>0</v>
      </c>
      <c r="D351">
        <v>0</v>
      </c>
      <c r="E351">
        <v>0</v>
      </c>
    </row>
    <row r="352" spans="1:5" ht="12.75">
      <c r="A352" t="s">
        <v>1601</v>
      </c>
      <c r="B352">
        <v>0</v>
      </c>
      <c r="C352">
        <v>0</v>
      </c>
      <c r="D352">
        <v>0</v>
      </c>
      <c r="E352">
        <v>0</v>
      </c>
    </row>
    <row r="353" spans="1:5" ht="12.75">
      <c r="A353" t="s">
        <v>1602</v>
      </c>
      <c r="B353">
        <v>0</v>
      </c>
      <c r="C353">
        <v>0</v>
      </c>
      <c r="D353">
        <v>0</v>
      </c>
      <c r="E353">
        <v>0</v>
      </c>
    </row>
    <row r="354" spans="1:5" ht="12.75">
      <c r="A354" t="s">
        <v>1603</v>
      </c>
      <c r="B354">
        <v>0</v>
      </c>
      <c r="C354">
        <v>0</v>
      </c>
      <c r="D354">
        <v>0</v>
      </c>
      <c r="E354">
        <v>0</v>
      </c>
    </row>
    <row r="355" spans="1:5" ht="12.75">
      <c r="A355" t="s">
        <v>1604</v>
      </c>
      <c r="B355">
        <v>0</v>
      </c>
      <c r="C355">
        <v>0</v>
      </c>
      <c r="D355">
        <v>0</v>
      </c>
      <c r="E355">
        <v>0</v>
      </c>
    </row>
    <row r="356" spans="1:5" ht="12.75">
      <c r="A356" t="s">
        <v>1605</v>
      </c>
      <c r="B356">
        <v>0</v>
      </c>
      <c r="C356">
        <v>0</v>
      </c>
      <c r="D356">
        <v>0</v>
      </c>
      <c r="E356">
        <v>0</v>
      </c>
    </row>
    <row r="357" spans="1:5" ht="12.75">
      <c r="A357" t="s">
        <v>1606</v>
      </c>
      <c r="B357">
        <v>0</v>
      </c>
      <c r="C357">
        <v>0</v>
      </c>
      <c r="D357">
        <v>0</v>
      </c>
      <c r="E357">
        <v>0</v>
      </c>
    </row>
    <row r="358" spans="1:5" ht="12.75">
      <c r="A358" t="s">
        <v>1607</v>
      </c>
      <c r="B358">
        <v>0</v>
      </c>
      <c r="C358">
        <v>0</v>
      </c>
      <c r="D358">
        <v>0</v>
      </c>
      <c r="E358">
        <v>0</v>
      </c>
    </row>
    <row r="359" spans="1:5" ht="12.75">
      <c r="A359" t="s">
        <v>1608</v>
      </c>
      <c r="B359">
        <v>0</v>
      </c>
      <c r="C359">
        <v>0</v>
      </c>
      <c r="D359">
        <v>0</v>
      </c>
      <c r="E359">
        <v>0</v>
      </c>
    </row>
    <row r="360" spans="1:5" ht="12.75">
      <c r="A360" t="s">
        <v>1609</v>
      </c>
      <c r="B360">
        <v>0</v>
      </c>
      <c r="C360">
        <v>0</v>
      </c>
      <c r="D360">
        <v>0</v>
      </c>
      <c r="E360">
        <v>0</v>
      </c>
    </row>
    <row r="361" spans="1:5" ht="12.75">
      <c r="A361" t="s">
        <v>1610</v>
      </c>
      <c r="B361">
        <v>0</v>
      </c>
      <c r="C361">
        <v>0</v>
      </c>
      <c r="D361">
        <v>0</v>
      </c>
      <c r="E361">
        <v>0</v>
      </c>
    </row>
    <row r="362" spans="1:5" ht="12.75">
      <c r="A362" t="s">
        <v>1611</v>
      </c>
      <c r="B362">
        <v>0</v>
      </c>
      <c r="C362">
        <v>0</v>
      </c>
      <c r="D362">
        <v>0</v>
      </c>
      <c r="E362">
        <v>0</v>
      </c>
    </row>
    <row r="363" spans="1:5" ht="12.75">
      <c r="A363" t="s">
        <v>1612</v>
      </c>
      <c r="B363">
        <v>0</v>
      </c>
      <c r="C363">
        <v>0</v>
      </c>
      <c r="D363">
        <v>0</v>
      </c>
      <c r="E363">
        <v>0</v>
      </c>
    </row>
    <row r="364" spans="1:5" ht="12.75">
      <c r="A364" t="s">
        <v>1613</v>
      </c>
      <c r="B364">
        <v>0</v>
      </c>
      <c r="C364">
        <v>0</v>
      </c>
      <c r="D364">
        <v>0</v>
      </c>
      <c r="E364">
        <v>0</v>
      </c>
    </row>
    <row r="365" spans="1:5" ht="12.75">
      <c r="A365" t="s">
        <v>1614</v>
      </c>
      <c r="B365">
        <v>0</v>
      </c>
      <c r="C365">
        <v>0</v>
      </c>
      <c r="D365">
        <v>0</v>
      </c>
      <c r="E365">
        <v>0</v>
      </c>
    </row>
    <row r="366" spans="1:5" ht="12.75">
      <c r="A366" t="s">
        <v>1615</v>
      </c>
      <c r="B366">
        <v>0</v>
      </c>
      <c r="C366">
        <v>0</v>
      </c>
      <c r="D366">
        <v>0</v>
      </c>
      <c r="E366">
        <v>0</v>
      </c>
    </row>
    <row r="367" spans="1:5" ht="12.75">
      <c r="A367" t="s">
        <v>1616</v>
      </c>
      <c r="B367">
        <v>0</v>
      </c>
      <c r="C367">
        <v>0</v>
      </c>
      <c r="D367">
        <v>0</v>
      </c>
      <c r="E367">
        <v>0</v>
      </c>
    </row>
    <row r="368" spans="1:5" ht="12.75">
      <c r="A368" t="s">
        <v>1617</v>
      </c>
      <c r="B368">
        <v>0</v>
      </c>
      <c r="C368">
        <v>0</v>
      </c>
      <c r="D368">
        <v>0</v>
      </c>
      <c r="E368">
        <v>0</v>
      </c>
    </row>
    <row r="369" spans="1:5" ht="12.75">
      <c r="A369" t="s">
        <v>1618</v>
      </c>
      <c r="B369">
        <v>0</v>
      </c>
      <c r="C369">
        <v>0</v>
      </c>
      <c r="D369">
        <v>0</v>
      </c>
      <c r="E369">
        <v>0</v>
      </c>
    </row>
    <row r="370" spans="1:5" ht="12.75">
      <c r="A370" t="s">
        <v>1619</v>
      </c>
      <c r="B370">
        <v>0</v>
      </c>
      <c r="C370">
        <v>0</v>
      </c>
      <c r="D370">
        <v>0</v>
      </c>
      <c r="E370">
        <v>0</v>
      </c>
    </row>
    <row r="371" spans="1:5" ht="12.75">
      <c r="A371" t="s">
        <v>1620</v>
      </c>
      <c r="B371">
        <v>0</v>
      </c>
      <c r="C371">
        <v>0</v>
      </c>
      <c r="D371">
        <v>0</v>
      </c>
      <c r="E371">
        <v>0</v>
      </c>
    </row>
    <row r="372" spans="1:5" ht="12.75">
      <c r="A372" t="s">
        <v>1621</v>
      </c>
      <c r="B372">
        <v>0</v>
      </c>
      <c r="C372">
        <v>0</v>
      </c>
      <c r="D372">
        <v>0</v>
      </c>
      <c r="E372">
        <v>0</v>
      </c>
    </row>
    <row r="373" spans="1:5" ht="12.75">
      <c r="A373" t="s">
        <v>1622</v>
      </c>
      <c r="B373">
        <v>0</v>
      </c>
      <c r="C373">
        <v>0</v>
      </c>
      <c r="D373">
        <v>0</v>
      </c>
      <c r="E373">
        <v>0</v>
      </c>
    </row>
    <row r="374" spans="1:5" ht="12.75">
      <c r="A374" t="s">
        <v>1623</v>
      </c>
      <c r="B374">
        <v>0</v>
      </c>
      <c r="C374">
        <v>0</v>
      </c>
      <c r="D374">
        <v>0</v>
      </c>
      <c r="E374">
        <v>0</v>
      </c>
    </row>
    <row r="375" spans="1:5" ht="12.75">
      <c r="A375" t="s">
        <v>1624</v>
      </c>
      <c r="B375">
        <v>0</v>
      </c>
      <c r="C375">
        <v>0</v>
      </c>
      <c r="D375">
        <v>0</v>
      </c>
      <c r="E375">
        <v>0</v>
      </c>
    </row>
    <row r="376" spans="1:5" ht="12.75">
      <c r="A376" t="s">
        <v>1625</v>
      </c>
      <c r="B376">
        <v>0</v>
      </c>
      <c r="C376">
        <v>0</v>
      </c>
      <c r="D376">
        <v>0</v>
      </c>
      <c r="E376">
        <v>0</v>
      </c>
    </row>
    <row r="377" spans="1:5" ht="12.75">
      <c r="A377" t="s">
        <v>1626</v>
      </c>
      <c r="B377">
        <v>0</v>
      </c>
      <c r="C377">
        <v>0</v>
      </c>
      <c r="D377">
        <v>0</v>
      </c>
      <c r="E377">
        <v>0</v>
      </c>
    </row>
    <row r="378" spans="1:5" ht="12.75">
      <c r="A378" t="s">
        <v>1627</v>
      </c>
      <c r="B378">
        <v>0</v>
      </c>
      <c r="C378">
        <v>0</v>
      </c>
      <c r="D378">
        <v>0</v>
      </c>
      <c r="E378">
        <v>0</v>
      </c>
    </row>
    <row r="379" spans="1:5" ht="12.75">
      <c r="A379" t="s">
        <v>1628</v>
      </c>
      <c r="B379">
        <v>0</v>
      </c>
      <c r="C379">
        <v>0</v>
      </c>
      <c r="D379">
        <v>0</v>
      </c>
      <c r="E379">
        <v>0</v>
      </c>
    </row>
    <row r="380" spans="1:5" ht="12.75">
      <c r="A380" t="s">
        <v>1629</v>
      </c>
      <c r="B380">
        <v>0</v>
      </c>
      <c r="C380">
        <v>0</v>
      </c>
      <c r="D380">
        <v>0</v>
      </c>
      <c r="E380">
        <v>0</v>
      </c>
    </row>
    <row r="381" spans="1:5" ht="12.75">
      <c r="A381" t="s">
        <v>1630</v>
      </c>
      <c r="B381">
        <v>0</v>
      </c>
      <c r="C381">
        <v>0</v>
      </c>
      <c r="D381">
        <v>0</v>
      </c>
      <c r="E381">
        <v>0</v>
      </c>
    </row>
    <row r="382" spans="1:5" ht="12.75">
      <c r="A382" t="s">
        <v>1631</v>
      </c>
      <c r="B382">
        <v>0</v>
      </c>
      <c r="C382">
        <v>0</v>
      </c>
      <c r="D382">
        <v>0</v>
      </c>
      <c r="E382">
        <v>0</v>
      </c>
    </row>
    <row r="383" spans="1:5" ht="12.75">
      <c r="A383" t="s">
        <v>1632</v>
      </c>
      <c r="B383">
        <v>0</v>
      </c>
      <c r="C383">
        <v>0</v>
      </c>
      <c r="D383">
        <v>0</v>
      </c>
      <c r="E383">
        <v>0</v>
      </c>
    </row>
    <row r="384" spans="1:5" ht="12.75">
      <c r="A384" t="s">
        <v>1633</v>
      </c>
      <c r="B384">
        <v>0</v>
      </c>
      <c r="C384">
        <v>0</v>
      </c>
      <c r="D384">
        <v>0</v>
      </c>
      <c r="E384">
        <v>0</v>
      </c>
    </row>
    <row r="385" spans="1:5" ht="12.75">
      <c r="A385" t="s">
        <v>1634</v>
      </c>
      <c r="B385">
        <v>0</v>
      </c>
      <c r="C385">
        <v>0</v>
      </c>
      <c r="D385">
        <v>0</v>
      </c>
      <c r="E385">
        <v>0</v>
      </c>
    </row>
    <row r="386" spans="1:5" ht="12.75">
      <c r="A386" t="s">
        <v>1635</v>
      </c>
      <c r="B386">
        <v>0</v>
      </c>
      <c r="C386">
        <v>0</v>
      </c>
      <c r="D386">
        <v>0</v>
      </c>
      <c r="E386">
        <v>0</v>
      </c>
    </row>
    <row r="387" spans="1:5" ht="12.75">
      <c r="A387" t="s">
        <v>1636</v>
      </c>
      <c r="B387">
        <v>0</v>
      </c>
      <c r="C387">
        <v>0</v>
      </c>
      <c r="D387">
        <v>0</v>
      </c>
      <c r="E387">
        <v>0</v>
      </c>
    </row>
    <row r="388" spans="1:5" ht="12.75">
      <c r="A388" t="s">
        <v>1637</v>
      </c>
      <c r="B388">
        <v>0</v>
      </c>
      <c r="C388">
        <v>0</v>
      </c>
      <c r="D388">
        <v>0</v>
      </c>
      <c r="E388">
        <v>0</v>
      </c>
    </row>
    <row r="389" spans="1:5" ht="12.75">
      <c r="A389" t="s">
        <v>1638</v>
      </c>
      <c r="B389">
        <v>0</v>
      </c>
      <c r="C389">
        <v>0</v>
      </c>
      <c r="D389">
        <v>0</v>
      </c>
      <c r="E389">
        <v>0</v>
      </c>
    </row>
    <row r="390" spans="1:5" ht="12.75">
      <c r="A390" t="s">
        <v>1639</v>
      </c>
      <c r="B390">
        <v>0</v>
      </c>
      <c r="C390">
        <v>0</v>
      </c>
      <c r="D390">
        <v>0</v>
      </c>
      <c r="E390">
        <v>0</v>
      </c>
    </row>
    <row r="391" spans="1:5" ht="12.75">
      <c r="A391" t="s">
        <v>1640</v>
      </c>
      <c r="B391">
        <v>0</v>
      </c>
      <c r="C391">
        <v>0</v>
      </c>
      <c r="D391">
        <v>0</v>
      </c>
      <c r="E391">
        <v>0</v>
      </c>
    </row>
    <row r="392" spans="1:5" ht="12.75">
      <c r="A392" t="s">
        <v>1641</v>
      </c>
      <c r="B392">
        <v>0</v>
      </c>
      <c r="C392">
        <v>0</v>
      </c>
      <c r="D392">
        <v>0</v>
      </c>
      <c r="E392">
        <v>0</v>
      </c>
    </row>
    <row r="393" spans="1:5" ht="12.75">
      <c r="A393" t="s">
        <v>1642</v>
      </c>
      <c r="B393">
        <v>0</v>
      </c>
      <c r="C393">
        <v>0</v>
      </c>
      <c r="D393">
        <v>0</v>
      </c>
      <c r="E393">
        <v>0</v>
      </c>
    </row>
    <row r="394" spans="1:5" ht="12.75">
      <c r="A394" t="s">
        <v>1643</v>
      </c>
      <c r="B394">
        <v>0</v>
      </c>
      <c r="C394">
        <v>0</v>
      </c>
      <c r="D394">
        <v>0</v>
      </c>
      <c r="E394">
        <v>0</v>
      </c>
    </row>
    <row r="395" spans="1:5" ht="12.75">
      <c r="A395" t="s">
        <v>1644</v>
      </c>
      <c r="B395">
        <v>0</v>
      </c>
      <c r="C395">
        <v>0</v>
      </c>
      <c r="D395">
        <v>0</v>
      </c>
      <c r="E395">
        <v>0</v>
      </c>
    </row>
    <row r="396" spans="1:5" ht="12.75">
      <c r="A396" t="s">
        <v>1645</v>
      </c>
      <c r="B396">
        <v>0</v>
      </c>
      <c r="C396">
        <v>0</v>
      </c>
      <c r="D396">
        <v>0</v>
      </c>
      <c r="E396">
        <v>0</v>
      </c>
    </row>
    <row r="397" spans="1:5" ht="12.75">
      <c r="A397" t="s">
        <v>1646</v>
      </c>
      <c r="B397">
        <v>0</v>
      </c>
      <c r="C397">
        <v>0</v>
      </c>
      <c r="D397">
        <v>0</v>
      </c>
      <c r="E397">
        <v>0</v>
      </c>
    </row>
    <row r="398" spans="1:5" ht="12.75">
      <c r="A398" t="s">
        <v>1647</v>
      </c>
      <c r="B398">
        <v>0</v>
      </c>
      <c r="C398">
        <v>0</v>
      </c>
      <c r="D398">
        <v>0</v>
      </c>
      <c r="E398">
        <v>0</v>
      </c>
    </row>
    <row r="399" spans="1:5" ht="12.75">
      <c r="A399" t="s">
        <v>1648</v>
      </c>
      <c r="B399">
        <v>0</v>
      </c>
      <c r="C399">
        <v>0</v>
      </c>
      <c r="D399">
        <v>0</v>
      </c>
      <c r="E399">
        <v>0</v>
      </c>
    </row>
    <row r="400" spans="1:5" ht="12.75">
      <c r="A400" t="s">
        <v>1649</v>
      </c>
      <c r="B400">
        <v>0</v>
      </c>
      <c r="C400">
        <v>0</v>
      </c>
      <c r="D400">
        <v>0</v>
      </c>
      <c r="E400">
        <v>0</v>
      </c>
    </row>
    <row r="401" spans="1:5" ht="12.75">
      <c r="A401" t="s">
        <v>1650</v>
      </c>
      <c r="B401">
        <v>0</v>
      </c>
      <c r="C401">
        <v>0</v>
      </c>
      <c r="D401">
        <v>0</v>
      </c>
      <c r="E401">
        <v>0</v>
      </c>
    </row>
    <row r="402" spans="1:5" ht="12.75">
      <c r="A402" t="s">
        <v>1651</v>
      </c>
      <c r="B402">
        <v>0</v>
      </c>
      <c r="C402">
        <v>0</v>
      </c>
      <c r="D402">
        <v>0</v>
      </c>
      <c r="E402">
        <v>0</v>
      </c>
    </row>
    <row r="403" spans="1:5" ht="12.75">
      <c r="A403" t="s">
        <v>1652</v>
      </c>
      <c r="B403">
        <v>0</v>
      </c>
      <c r="C403">
        <v>0</v>
      </c>
      <c r="D403">
        <v>0</v>
      </c>
      <c r="E403">
        <v>0</v>
      </c>
    </row>
    <row r="404" spans="1:5" ht="12.75">
      <c r="A404" t="s">
        <v>1653</v>
      </c>
      <c r="B404">
        <v>0</v>
      </c>
      <c r="C404">
        <v>0</v>
      </c>
      <c r="D404">
        <v>0</v>
      </c>
      <c r="E404">
        <v>0</v>
      </c>
    </row>
    <row r="405" spans="1:5" ht="12.75">
      <c r="A405" t="s">
        <v>1654</v>
      </c>
      <c r="B405">
        <v>0</v>
      </c>
      <c r="C405">
        <v>0</v>
      </c>
      <c r="D405">
        <v>0</v>
      </c>
      <c r="E405">
        <v>0</v>
      </c>
    </row>
    <row r="406" spans="1:5" ht="12.75">
      <c r="A406" t="s">
        <v>1655</v>
      </c>
      <c r="B406">
        <v>0</v>
      </c>
      <c r="C406">
        <v>0</v>
      </c>
      <c r="D406">
        <v>0</v>
      </c>
      <c r="E406">
        <v>0</v>
      </c>
    </row>
    <row r="407" spans="1:5" ht="12.75">
      <c r="A407" t="s">
        <v>1656</v>
      </c>
      <c r="B407">
        <v>0</v>
      </c>
      <c r="C407">
        <v>0</v>
      </c>
      <c r="D407">
        <v>0</v>
      </c>
      <c r="E407">
        <v>0</v>
      </c>
    </row>
    <row r="408" spans="1:5" ht="12.75">
      <c r="A408" t="s">
        <v>1657</v>
      </c>
      <c r="B408">
        <v>0</v>
      </c>
      <c r="C408">
        <v>0</v>
      </c>
      <c r="D408">
        <v>0</v>
      </c>
      <c r="E408">
        <v>0</v>
      </c>
    </row>
    <row r="409" spans="1:5" ht="12.75">
      <c r="A409" t="s">
        <v>1658</v>
      </c>
      <c r="B409">
        <v>0</v>
      </c>
      <c r="C409">
        <v>0</v>
      </c>
      <c r="D409">
        <v>0</v>
      </c>
      <c r="E409">
        <v>0</v>
      </c>
    </row>
    <row r="410" spans="1:5" ht="12.75">
      <c r="A410" t="s">
        <v>1659</v>
      </c>
      <c r="B410">
        <v>0</v>
      </c>
      <c r="C410">
        <v>0</v>
      </c>
      <c r="D410">
        <v>0</v>
      </c>
      <c r="E410">
        <v>0</v>
      </c>
    </row>
    <row r="411" spans="1:5" ht="12.75">
      <c r="A411" t="s">
        <v>1660</v>
      </c>
      <c r="B411">
        <v>0</v>
      </c>
      <c r="C411">
        <v>0</v>
      </c>
      <c r="D411">
        <v>0</v>
      </c>
      <c r="E411">
        <v>0</v>
      </c>
    </row>
    <row r="412" spans="1:5" ht="12.75">
      <c r="A412" t="s">
        <v>1661</v>
      </c>
      <c r="B412">
        <v>0</v>
      </c>
      <c r="C412">
        <v>0</v>
      </c>
      <c r="D412">
        <v>0</v>
      </c>
      <c r="E412">
        <v>0</v>
      </c>
    </row>
    <row r="413" spans="1:5" ht="12.75">
      <c r="A413" t="s">
        <v>1662</v>
      </c>
      <c r="B413">
        <v>0</v>
      </c>
      <c r="C413">
        <v>0</v>
      </c>
      <c r="D413">
        <v>0</v>
      </c>
      <c r="E413">
        <v>0</v>
      </c>
    </row>
    <row r="414" spans="1:5" ht="12.75">
      <c r="A414" t="s">
        <v>1663</v>
      </c>
      <c r="B414">
        <v>0</v>
      </c>
      <c r="C414">
        <v>0</v>
      </c>
      <c r="D414">
        <v>0</v>
      </c>
      <c r="E414">
        <v>0</v>
      </c>
    </row>
    <row r="415" spans="1:5" ht="12.75">
      <c r="A415" t="s">
        <v>1664</v>
      </c>
      <c r="B415">
        <v>0</v>
      </c>
      <c r="C415">
        <v>0</v>
      </c>
      <c r="D415">
        <v>0</v>
      </c>
      <c r="E415">
        <v>0</v>
      </c>
    </row>
    <row r="416" spans="1:5" ht="12.75">
      <c r="A416" t="s">
        <v>1665</v>
      </c>
      <c r="B416">
        <v>0</v>
      </c>
      <c r="C416">
        <v>0</v>
      </c>
      <c r="D416">
        <v>0</v>
      </c>
      <c r="E416">
        <v>0</v>
      </c>
    </row>
    <row r="417" spans="1:5" ht="12.75">
      <c r="A417" t="s">
        <v>1666</v>
      </c>
      <c r="B417">
        <v>0</v>
      </c>
      <c r="C417">
        <v>0</v>
      </c>
      <c r="D417">
        <v>0</v>
      </c>
      <c r="E417">
        <v>0</v>
      </c>
    </row>
    <row r="418" spans="1:5" ht="12.75">
      <c r="A418" t="s">
        <v>1667</v>
      </c>
      <c r="B418">
        <v>0</v>
      </c>
      <c r="C418">
        <v>0</v>
      </c>
      <c r="D418">
        <v>0</v>
      </c>
      <c r="E418">
        <v>0</v>
      </c>
    </row>
    <row r="419" spans="1:5" ht="12.75">
      <c r="A419" t="s">
        <v>1668</v>
      </c>
      <c r="B419">
        <v>0</v>
      </c>
      <c r="C419">
        <v>0</v>
      </c>
      <c r="D419">
        <v>0</v>
      </c>
      <c r="E419">
        <v>0</v>
      </c>
    </row>
    <row r="420" spans="1:5" ht="12.75">
      <c r="A420" t="s">
        <v>1669</v>
      </c>
      <c r="B420">
        <v>0</v>
      </c>
      <c r="C420">
        <v>0</v>
      </c>
      <c r="D420">
        <v>0</v>
      </c>
      <c r="E420">
        <v>0</v>
      </c>
    </row>
    <row r="421" spans="1:5" ht="12.75">
      <c r="A421" t="s">
        <v>1670</v>
      </c>
      <c r="B421">
        <v>0</v>
      </c>
      <c r="C421">
        <v>0</v>
      </c>
      <c r="D421">
        <v>0</v>
      </c>
      <c r="E421">
        <v>0</v>
      </c>
    </row>
    <row r="422" spans="1:5" ht="12.75">
      <c r="A422" t="s">
        <v>1671</v>
      </c>
      <c r="B422">
        <v>0</v>
      </c>
      <c r="C422">
        <v>0</v>
      </c>
      <c r="D422">
        <v>0</v>
      </c>
      <c r="E422">
        <v>0</v>
      </c>
    </row>
    <row r="423" spans="1:5" ht="12.75">
      <c r="A423" t="s">
        <v>1672</v>
      </c>
      <c r="B423">
        <v>0</v>
      </c>
      <c r="C423">
        <v>0</v>
      </c>
      <c r="D423">
        <v>0</v>
      </c>
      <c r="E423">
        <v>0</v>
      </c>
    </row>
    <row r="424" spans="1:5" ht="12.75">
      <c r="A424" t="s">
        <v>1673</v>
      </c>
      <c r="B424">
        <v>0</v>
      </c>
      <c r="C424">
        <v>0</v>
      </c>
      <c r="D424">
        <v>0</v>
      </c>
      <c r="E424">
        <v>0</v>
      </c>
    </row>
    <row r="425" spans="1:5" ht="12.75">
      <c r="A425" t="s">
        <v>1674</v>
      </c>
      <c r="B425">
        <v>0</v>
      </c>
      <c r="C425">
        <v>0</v>
      </c>
      <c r="D425">
        <v>0</v>
      </c>
      <c r="E425">
        <v>0</v>
      </c>
    </row>
    <row r="426" spans="1:5" ht="12.75">
      <c r="A426" t="s">
        <v>1675</v>
      </c>
      <c r="B426">
        <v>0</v>
      </c>
      <c r="C426">
        <v>0</v>
      </c>
      <c r="D426">
        <v>0</v>
      </c>
      <c r="E426">
        <v>0</v>
      </c>
    </row>
    <row r="427" spans="1:5" ht="12.75">
      <c r="A427" t="s">
        <v>1676</v>
      </c>
      <c r="B427">
        <v>0</v>
      </c>
      <c r="C427">
        <v>0</v>
      </c>
      <c r="D427">
        <v>0</v>
      </c>
      <c r="E427">
        <v>0</v>
      </c>
    </row>
    <row r="428" spans="1:5" ht="12.75">
      <c r="A428" t="s">
        <v>1677</v>
      </c>
      <c r="B428">
        <v>0</v>
      </c>
      <c r="C428">
        <v>0</v>
      </c>
      <c r="D428">
        <v>0</v>
      </c>
      <c r="E428">
        <v>0</v>
      </c>
    </row>
    <row r="429" spans="1:5" ht="12.75">
      <c r="A429" t="s">
        <v>1678</v>
      </c>
      <c r="B429">
        <v>0</v>
      </c>
      <c r="C429">
        <v>0</v>
      </c>
      <c r="D429">
        <v>0</v>
      </c>
      <c r="E429">
        <v>0</v>
      </c>
    </row>
    <row r="430" spans="1:5" ht="12.75">
      <c r="A430" t="s">
        <v>1679</v>
      </c>
      <c r="B430">
        <v>0</v>
      </c>
      <c r="C430">
        <v>0</v>
      </c>
      <c r="D430">
        <v>0</v>
      </c>
      <c r="E430">
        <v>0</v>
      </c>
    </row>
    <row r="431" spans="1:5" ht="12.75">
      <c r="A431" t="s">
        <v>1680</v>
      </c>
      <c r="B431">
        <v>0</v>
      </c>
      <c r="C431">
        <v>0</v>
      </c>
      <c r="D431">
        <v>0</v>
      </c>
      <c r="E431">
        <v>0</v>
      </c>
    </row>
    <row r="432" spans="1:5" ht="12.75">
      <c r="A432" t="s">
        <v>1681</v>
      </c>
      <c r="B432">
        <v>0</v>
      </c>
      <c r="C432">
        <v>0</v>
      </c>
      <c r="D432">
        <v>0</v>
      </c>
      <c r="E432">
        <v>0</v>
      </c>
    </row>
    <row r="433" spans="1:5" ht="12.75">
      <c r="A433" t="s">
        <v>1682</v>
      </c>
      <c r="B433">
        <v>0</v>
      </c>
      <c r="C433">
        <v>0</v>
      </c>
      <c r="D433">
        <v>0</v>
      </c>
      <c r="E433">
        <v>0</v>
      </c>
    </row>
    <row r="434" spans="1:5" ht="12.75">
      <c r="A434" t="s">
        <v>1683</v>
      </c>
      <c r="B434">
        <v>0</v>
      </c>
      <c r="C434">
        <v>0</v>
      </c>
      <c r="D434">
        <v>0</v>
      </c>
      <c r="E434">
        <v>0</v>
      </c>
    </row>
    <row r="435" spans="1:5" ht="12.75">
      <c r="A435" t="s">
        <v>1684</v>
      </c>
      <c r="B435">
        <v>0</v>
      </c>
      <c r="C435">
        <v>0</v>
      </c>
      <c r="D435">
        <v>0</v>
      </c>
      <c r="E435">
        <v>0</v>
      </c>
    </row>
    <row r="436" spans="1:5" ht="12.75">
      <c r="A436" t="s">
        <v>1685</v>
      </c>
      <c r="B436">
        <v>0</v>
      </c>
      <c r="C436">
        <v>0</v>
      </c>
      <c r="D436">
        <v>0</v>
      </c>
      <c r="E436">
        <v>0</v>
      </c>
    </row>
    <row r="437" spans="1:5" ht="12.75">
      <c r="A437" t="s">
        <v>1686</v>
      </c>
      <c r="B437">
        <v>0</v>
      </c>
      <c r="C437">
        <v>0</v>
      </c>
      <c r="D437">
        <v>0</v>
      </c>
      <c r="E437">
        <v>0</v>
      </c>
    </row>
    <row r="438" spans="1:5" ht="12.75">
      <c r="A438" t="s">
        <v>1687</v>
      </c>
      <c r="B438">
        <v>0</v>
      </c>
      <c r="C438">
        <v>0</v>
      </c>
      <c r="D438">
        <v>0</v>
      </c>
      <c r="E438">
        <v>0</v>
      </c>
    </row>
    <row r="439" spans="1:5" ht="12.75">
      <c r="A439" t="s">
        <v>1688</v>
      </c>
      <c r="B439">
        <v>0</v>
      </c>
      <c r="C439">
        <v>0</v>
      </c>
      <c r="D439">
        <v>0</v>
      </c>
      <c r="E439">
        <v>0</v>
      </c>
    </row>
    <row r="440" spans="1:5" ht="12.75">
      <c r="A440" t="s">
        <v>1689</v>
      </c>
      <c r="B440">
        <v>0</v>
      </c>
      <c r="C440">
        <v>0</v>
      </c>
      <c r="D440">
        <v>0</v>
      </c>
      <c r="E440">
        <v>0</v>
      </c>
    </row>
    <row r="441" spans="1:5" ht="12.75">
      <c r="A441" t="s">
        <v>1690</v>
      </c>
      <c r="B441">
        <v>0</v>
      </c>
      <c r="C441">
        <v>0</v>
      </c>
      <c r="D441">
        <v>0</v>
      </c>
      <c r="E441">
        <v>0</v>
      </c>
    </row>
    <row r="442" spans="1:5" ht="12.75">
      <c r="A442" t="s">
        <v>1691</v>
      </c>
      <c r="B442">
        <v>0</v>
      </c>
      <c r="C442">
        <v>0</v>
      </c>
      <c r="D442">
        <v>0</v>
      </c>
      <c r="E442">
        <v>0</v>
      </c>
    </row>
    <row r="443" spans="1:5" ht="12.75">
      <c r="A443" t="s">
        <v>1692</v>
      </c>
      <c r="B443">
        <v>0</v>
      </c>
      <c r="C443">
        <v>0</v>
      </c>
      <c r="D443">
        <v>0</v>
      </c>
      <c r="E443">
        <v>0</v>
      </c>
    </row>
    <row r="444" spans="1:5" ht="12.75">
      <c r="A444" t="s">
        <v>1693</v>
      </c>
      <c r="B444">
        <v>0</v>
      </c>
      <c r="C444">
        <v>0</v>
      </c>
      <c r="D444">
        <v>0</v>
      </c>
      <c r="E444">
        <v>0</v>
      </c>
    </row>
    <row r="445" spans="1:5" ht="12.75">
      <c r="A445" t="s">
        <v>1694</v>
      </c>
      <c r="B445">
        <v>0</v>
      </c>
      <c r="C445">
        <v>0</v>
      </c>
      <c r="D445">
        <v>0</v>
      </c>
      <c r="E445">
        <v>0</v>
      </c>
    </row>
    <row r="446" spans="1:5" ht="12.75">
      <c r="A446" t="s">
        <v>1695</v>
      </c>
      <c r="B446">
        <v>0</v>
      </c>
      <c r="C446">
        <v>0</v>
      </c>
      <c r="D446">
        <v>0</v>
      </c>
      <c r="E446">
        <v>0</v>
      </c>
    </row>
    <row r="447" spans="1:5" ht="12.75">
      <c r="A447" t="s">
        <v>1696</v>
      </c>
      <c r="B447">
        <v>0</v>
      </c>
      <c r="C447">
        <v>0</v>
      </c>
      <c r="D447">
        <v>0</v>
      </c>
      <c r="E447">
        <v>0</v>
      </c>
    </row>
    <row r="448" spans="1:5" ht="12.75">
      <c r="A448" t="s">
        <v>1697</v>
      </c>
      <c r="B448">
        <v>0</v>
      </c>
      <c r="C448">
        <v>0</v>
      </c>
      <c r="D448">
        <v>0</v>
      </c>
      <c r="E448">
        <v>0</v>
      </c>
    </row>
    <row r="449" spans="1:5" ht="12.75">
      <c r="A449" t="s">
        <v>1698</v>
      </c>
      <c r="B449">
        <v>0</v>
      </c>
      <c r="C449">
        <v>0</v>
      </c>
      <c r="D449">
        <v>0</v>
      </c>
      <c r="E449">
        <v>0</v>
      </c>
    </row>
    <row r="450" spans="1:5" ht="12.75">
      <c r="A450" t="s">
        <v>1699</v>
      </c>
      <c r="B450">
        <v>0</v>
      </c>
      <c r="C450">
        <v>0</v>
      </c>
      <c r="D450">
        <v>0</v>
      </c>
      <c r="E450">
        <v>0</v>
      </c>
    </row>
    <row r="451" spans="1:5" ht="12.75">
      <c r="A451" t="s">
        <v>1700</v>
      </c>
      <c r="B451">
        <v>0</v>
      </c>
      <c r="C451">
        <v>0</v>
      </c>
      <c r="D451">
        <v>0</v>
      </c>
      <c r="E451">
        <v>0</v>
      </c>
    </row>
    <row r="452" spans="1:5" ht="12.75">
      <c r="A452" t="s">
        <v>1701</v>
      </c>
      <c r="B452">
        <v>0</v>
      </c>
      <c r="C452">
        <v>0</v>
      </c>
      <c r="D452">
        <v>0</v>
      </c>
      <c r="E452">
        <v>0</v>
      </c>
    </row>
    <row r="453" spans="1:5" ht="12.75">
      <c r="A453" t="s">
        <v>1702</v>
      </c>
      <c r="B453">
        <v>0</v>
      </c>
      <c r="C453">
        <v>0</v>
      </c>
      <c r="D453">
        <v>0</v>
      </c>
      <c r="E453">
        <v>0</v>
      </c>
    </row>
    <row r="454" spans="1:5" ht="12.75">
      <c r="A454" t="s">
        <v>1703</v>
      </c>
      <c r="B454">
        <v>0</v>
      </c>
      <c r="C454">
        <v>0</v>
      </c>
      <c r="D454">
        <v>0</v>
      </c>
      <c r="E454">
        <v>0</v>
      </c>
    </row>
    <row r="455" spans="1:5" ht="12.75">
      <c r="A455" t="s">
        <v>1704</v>
      </c>
      <c r="B455">
        <v>0</v>
      </c>
      <c r="C455">
        <v>0</v>
      </c>
      <c r="D455">
        <v>0</v>
      </c>
      <c r="E455">
        <v>0</v>
      </c>
    </row>
    <row r="456" spans="1:5" ht="12.75">
      <c r="A456" t="s">
        <v>1705</v>
      </c>
      <c r="B456">
        <v>0</v>
      </c>
      <c r="C456">
        <v>0</v>
      </c>
      <c r="D456">
        <v>0</v>
      </c>
      <c r="E456">
        <v>0</v>
      </c>
    </row>
    <row r="457" spans="1:5" ht="12.75">
      <c r="A457" t="s">
        <v>1706</v>
      </c>
      <c r="B457">
        <v>0</v>
      </c>
      <c r="C457">
        <v>0</v>
      </c>
      <c r="D457">
        <v>0</v>
      </c>
      <c r="E457">
        <v>0</v>
      </c>
    </row>
    <row r="458" spans="1:5" ht="12.75">
      <c r="A458" t="s">
        <v>1707</v>
      </c>
      <c r="B458">
        <v>0</v>
      </c>
      <c r="C458">
        <v>0</v>
      </c>
      <c r="D458">
        <v>0</v>
      </c>
      <c r="E458">
        <v>0</v>
      </c>
    </row>
    <row r="459" spans="1:5" ht="12.75">
      <c r="A459" t="s">
        <v>1708</v>
      </c>
      <c r="B459">
        <v>0</v>
      </c>
      <c r="C459">
        <v>0</v>
      </c>
      <c r="D459">
        <v>0</v>
      </c>
      <c r="E459">
        <v>0</v>
      </c>
    </row>
    <row r="460" spans="1:5" ht="12.75">
      <c r="A460" t="s">
        <v>1709</v>
      </c>
      <c r="B460">
        <v>0</v>
      </c>
      <c r="C460">
        <v>0</v>
      </c>
      <c r="D460">
        <v>0</v>
      </c>
      <c r="E460">
        <v>0</v>
      </c>
    </row>
    <row r="461" spans="1:5" ht="12.75">
      <c r="A461" t="s">
        <v>1710</v>
      </c>
      <c r="B461">
        <v>0</v>
      </c>
      <c r="C461">
        <v>0</v>
      </c>
      <c r="D461">
        <v>0</v>
      </c>
      <c r="E461">
        <v>0</v>
      </c>
    </row>
    <row r="462" spans="1:5" ht="12.75">
      <c r="A462" t="s">
        <v>1711</v>
      </c>
      <c r="B462">
        <v>0</v>
      </c>
      <c r="C462">
        <v>0</v>
      </c>
      <c r="D462">
        <v>0</v>
      </c>
      <c r="E462">
        <v>0</v>
      </c>
    </row>
    <row r="463" spans="1:5" ht="12.75">
      <c r="A463" t="s">
        <v>1712</v>
      </c>
      <c r="B463">
        <v>0</v>
      </c>
      <c r="C463">
        <v>0</v>
      </c>
      <c r="D463">
        <v>0</v>
      </c>
      <c r="E463">
        <v>0</v>
      </c>
    </row>
    <row r="464" spans="1:5" ht="12.75">
      <c r="A464" t="s">
        <v>1713</v>
      </c>
      <c r="B464">
        <v>0</v>
      </c>
      <c r="C464">
        <v>0</v>
      </c>
      <c r="D464">
        <v>0</v>
      </c>
      <c r="E464">
        <v>0</v>
      </c>
    </row>
    <row r="465" spans="1:5" ht="12.75">
      <c r="A465" t="s">
        <v>1714</v>
      </c>
      <c r="B465">
        <v>0</v>
      </c>
      <c r="C465">
        <v>0</v>
      </c>
      <c r="D465">
        <v>0</v>
      </c>
      <c r="E465">
        <v>0</v>
      </c>
    </row>
    <row r="466" spans="1:5" ht="12.75">
      <c r="A466" t="s">
        <v>1715</v>
      </c>
      <c r="B466">
        <v>0</v>
      </c>
      <c r="C466">
        <v>0</v>
      </c>
      <c r="D466">
        <v>0</v>
      </c>
      <c r="E466">
        <v>0</v>
      </c>
    </row>
    <row r="467" spans="1:5" ht="12.75">
      <c r="A467" t="s">
        <v>1716</v>
      </c>
      <c r="B467">
        <v>0</v>
      </c>
      <c r="C467">
        <v>0</v>
      </c>
      <c r="D467">
        <v>0</v>
      </c>
      <c r="E467">
        <v>0</v>
      </c>
    </row>
    <row r="468" spans="1:5" ht="12.75">
      <c r="A468" t="s">
        <v>1717</v>
      </c>
      <c r="B468">
        <v>0</v>
      </c>
      <c r="C468">
        <v>0</v>
      </c>
      <c r="D468">
        <v>0</v>
      </c>
      <c r="E468">
        <v>0</v>
      </c>
    </row>
    <row r="469" spans="1:5" ht="12.75">
      <c r="A469" t="s">
        <v>1718</v>
      </c>
      <c r="B469">
        <v>0</v>
      </c>
      <c r="C469">
        <v>0</v>
      </c>
      <c r="D469">
        <v>0</v>
      </c>
      <c r="E469">
        <v>0</v>
      </c>
    </row>
    <row r="470" spans="1:5" ht="12.75">
      <c r="A470" t="s">
        <v>1719</v>
      </c>
      <c r="B470">
        <v>0</v>
      </c>
      <c r="C470">
        <v>0</v>
      </c>
      <c r="D470">
        <v>0</v>
      </c>
      <c r="E470">
        <v>0</v>
      </c>
    </row>
    <row r="471" spans="1:5" ht="12.75">
      <c r="A471" t="s">
        <v>1720</v>
      </c>
      <c r="B471">
        <v>0</v>
      </c>
      <c r="C471">
        <v>0</v>
      </c>
      <c r="D471">
        <v>0</v>
      </c>
      <c r="E471">
        <v>0</v>
      </c>
    </row>
    <row r="472" spans="1:5" ht="12.75">
      <c r="A472" t="s">
        <v>1721</v>
      </c>
      <c r="B472">
        <v>0</v>
      </c>
      <c r="C472">
        <v>0</v>
      </c>
      <c r="D472">
        <v>0</v>
      </c>
      <c r="E472">
        <v>0</v>
      </c>
    </row>
    <row r="473" spans="1:5" ht="12.75">
      <c r="A473" t="s">
        <v>1722</v>
      </c>
      <c r="B473">
        <v>0</v>
      </c>
      <c r="C473">
        <v>0</v>
      </c>
      <c r="D473">
        <v>0</v>
      </c>
      <c r="E473">
        <v>0</v>
      </c>
    </row>
    <row r="474" spans="1:5" ht="12.75">
      <c r="A474" t="s">
        <v>1723</v>
      </c>
      <c r="B474">
        <v>0</v>
      </c>
      <c r="C474">
        <v>0</v>
      </c>
      <c r="D474">
        <v>0</v>
      </c>
      <c r="E474">
        <v>0</v>
      </c>
    </row>
    <row r="475" spans="1:5" ht="12.75">
      <c r="A475" t="s">
        <v>1724</v>
      </c>
      <c r="B475">
        <v>0</v>
      </c>
      <c r="C475">
        <v>0</v>
      </c>
      <c r="D475">
        <v>0</v>
      </c>
      <c r="E475">
        <v>0</v>
      </c>
    </row>
    <row r="476" spans="1:5" ht="12.75">
      <c r="A476" t="s">
        <v>1725</v>
      </c>
      <c r="B476">
        <v>0</v>
      </c>
      <c r="C476">
        <v>0</v>
      </c>
      <c r="D476">
        <v>0</v>
      </c>
      <c r="E476">
        <v>0</v>
      </c>
    </row>
    <row r="477" spans="1:5" ht="12.75">
      <c r="A477" t="s">
        <v>1726</v>
      </c>
      <c r="B477">
        <v>0</v>
      </c>
      <c r="C477">
        <v>0</v>
      </c>
      <c r="D477">
        <v>0</v>
      </c>
      <c r="E477">
        <v>0</v>
      </c>
    </row>
    <row r="478" spans="1:5" ht="12.75">
      <c r="A478" t="s">
        <v>1727</v>
      </c>
      <c r="B478">
        <v>0</v>
      </c>
      <c r="C478">
        <v>0</v>
      </c>
      <c r="D478">
        <v>0</v>
      </c>
      <c r="E478">
        <v>0</v>
      </c>
    </row>
    <row r="479" spans="1:5" ht="12.75">
      <c r="A479" t="s">
        <v>1728</v>
      </c>
      <c r="B479">
        <v>0</v>
      </c>
      <c r="C479">
        <v>0</v>
      </c>
      <c r="D479">
        <v>0</v>
      </c>
      <c r="E479">
        <v>0</v>
      </c>
    </row>
    <row r="480" spans="1:5" ht="12.75">
      <c r="A480" t="s">
        <v>1729</v>
      </c>
      <c r="B480">
        <v>0</v>
      </c>
      <c r="C480">
        <v>0</v>
      </c>
      <c r="D480">
        <v>0</v>
      </c>
      <c r="E480">
        <v>0</v>
      </c>
    </row>
    <row r="481" spans="1:5" ht="12.75">
      <c r="A481" t="s">
        <v>1730</v>
      </c>
      <c r="B481">
        <v>0</v>
      </c>
      <c r="C481">
        <v>0</v>
      </c>
      <c r="D481">
        <v>0</v>
      </c>
      <c r="E481">
        <v>0</v>
      </c>
    </row>
    <row r="482" spans="1:5" ht="12.75">
      <c r="A482" t="s">
        <v>1731</v>
      </c>
      <c r="B482">
        <v>0</v>
      </c>
      <c r="C482">
        <v>0</v>
      </c>
      <c r="D482">
        <v>0</v>
      </c>
      <c r="E482">
        <v>0</v>
      </c>
    </row>
    <row r="483" spans="1:5" ht="12.75">
      <c r="A483" t="s">
        <v>1732</v>
      </c>
      <c r="B483">
        <v>0</v>
      </c>
      <c r="C483">
        <v>0</v>
      </c>
      <c r="D483">
        <v>0</v>
      </c>
      <c r="E483">
        <v>0</v>
      </c>
    </row>
    <row r="484" spans="1:5" ht="12.75">
      <c r="A484" t="s">
        <v>1733</v>
      </c>
      <c r="B484">
        <v>0</v>
      </c>
      <c r="C484">
        <v>0</v>
      </c>
      <c r="D484">
        <v>0</v>
      </c>
      <c r="E484">
        <v>0</v>
      </c>
    </row>
    <row r="485" spans="1:5" ht="12.75">
      <c r="A485" t="s">
        <v>1734</v>
      </c>
      <c r="B485">
        <v>0</v>
      </c>
      <c r="C485">
        <v>0</v>
      </c>
      <c r="D485">
        <v>0</v>
      </c>
      <c r="E485">
        <v>0</v>
      </c>
    </row>
    <row r="486" spans="1:5" ht="12.75">
      <c r="A486" t="s">
        <v>1735</v>
      </c>
      <c r="B486">
        <v>0</v>
      </c>
      <c r="C486">
        <v>0</v>
      </c>
      <c r="D486">
        <v>0</v>
      </c>
      <c r="E486">
        <v>0</v>
      </c>
    </row>
    <row r="487" spans="1:5" ht="12.75">
      <c r="A487" t="s">
        <v>1736</v>
      </c>
      <c r="B487">
        <v>0</v>
      </c>
      <c r="C487">
        <v>0</v>
      </c>
      <c r="D487">
        <v>0</v>
      </c>
      <c r="E487">
        <v>0</v>
      </c>
    </row>
    <row r="488" spans="1:5" ht="12.75">
      <c r="A488" t="s">
        <v>1737</v>
      </c>
      <c r="B488">
        <v>0</v>
      </c>
      <c r="C488">
        <v>0</v>
      </c>
      <c r="D488">
        <v>0</v>
      </c>
      <c r="E488">
        <v>0</v>
      </c>
    </row>
    <row r="489" spans="1:5" ht="12.75">
      <c r="A489" t="s">
        <v>1738</v>
      </c>
      <c r="B489">
        <v>0</v>
      </c>
      <c r="C489">
        <v>0</v>
      </c>
      <c r="D489">
        <v>0</v>
      </c>
      <c r="E489">
        <v>0</v>
      </c>
    </row>
    <row r="490" spans="1:5" ht="12.75">
      <c r="A490" t="s">
        <v>1739</v>
      </c>
      <c r="B490">
        <v>0</v>
      </c>
      <c r="C490">
        <v>0</v>
      </c>
      <c r="D490">
        <v>0</v>
      </c>
      <c r="E490">
        <v>0</v>
      </c>
    </row>
    <row r="491" spans="1:5" ht="12.75">
      <c r="A491" t="s">
        <v>1740</v>
      </c>
      <c r="B491">
        <v>0</v>
      </c>
      <c r="C491">
        <v>0</v>
      </c>
      <c r="D491">
        <v>0</v>
      </c>
      <c r="E491">
        <v>0</v>
      </c>
    </row>
    <row r="492" spans="1:5" ht="12.75">
      <c r="A492" t="s">
        <v>1741</v>
      </c>
      <c r="B492">
        <v>0</v>
      </c>
      <c r="C492">
        <v>0</v>
      </c>
      <c r="D492">
        <v>0</v>
      </c>
      <c r="E492">
        <v>0</v>
      </c>
    </row>
    <row r="493" spans="1:5" ht="12.75">
      <c r="A493" t="s">
        <v>1742</v>
      </c>
      <c r="B493">
        <v>0</v>
      </c>
      <c r="C493">
        <v>0</v>
      </c>
      <c r="D493">
        <v>0</v>
      </c>
      <c r="E493">
        <v>0</v>
      </c>
    </row>
    <row r="494" spans="1:5" ht="12.75">
      <c r="A494" t="s">
        <v>1743</v>
      </c>
      <c r="B494">
        <v>0</v>
      </c>
      <c r="C494">
        <v>0</v>
      </c>
      <c r="D494">
        <v>0</v>
      </c>
      <c r="E494">
        <v>0</v>
      </c>
    </row>
    <row r="495" spans="1:5" ht="12.75">
      <c r="A495" t="s">
        <v>1744</v>
      </c>
      <c r="B495">
        <v>0</v>
      </c>
      <c r="C495">
        <v>0</v>
      </c>
      <c r="D495">
        <v>0</v>
      </c>
      <c r="E495">
        <v>0</v>
      </c>
    </row>
    <row r="496" spans="1:5" ht="12.75">
      <c r="A496" t="s">
        <v>1745</v>
      </c>
      <c r="B496">
        <v>0</v>
      </c>
      <c r="C496">
        <v>0</v>
      </c>
      <c r="D496">
        <v>0</v>
      </c>
      <c r="E496">
        <v>0</v>
      </c>
    </row>
    <row r="497" spans="1:5" ht="12.75">
      <c r="A497" t="s">
        <v>1746</v>
      </c>
      <c r="B497">
        <v>0</v>
      </c>
      <c r="C497">
        <v>0</v>
      </c>
      <c r="D497">
        <v>0</v>
      </c>
      <c r="E497">
        <v>0</v>
      </c>
    </row>
    <row r="498" spans="1:5" ht="12.75">
      <c r="A498" t="s">
        <v>1747</v>
      </c>
      <c r="B498">
        <v>0</v>
      </c>
      <c r="C498">
        <v>0</v>
      </c>
      <c r="D498">
        <v>0</v>
      </c>
      <c r="E498">
        <v>0</v>
      </c>
    </row>
    <row r="499" spans="1:5" ht="12.75">
      <c r="A499" t="s">
        <v>1748</v>
      </c>
      <c r="B499">
        <v>0</v>
      </c>
      <c r="C499">
        <v>0</v>
      </c>
      <c r="D499">
        <v>0</v>
      </c>
      <c r="E499">
        <v>0</v>
      </c>
    </row>
    <row r="500" spans="1:5" ht="12.75">
      <c r="A500" t="s">
        <v>1749</v>
      </c>
      <c r="B500">
        <v>0</v>
      </c>
      <c r="C500">
        <v>0</v>
      </c>
      <c r="D500">
        <v>0</v>
      </c>
      <c r="E500">
        <v>0</v>
      </c>
    </row>
    <row r="501" spans="1:5" ht="12.75">
      <c r="A501" t="s">
        <v>1750</v>
      </c>
      <c r="B501">
        <v>0</v>
      </c>
      <c r="C501">
        <v>0</v>
      </c>
      <c r="D501">
        <v>0</v>
      </c>
      <c r="E501">
        <v>0</v>
      </c>
    </row>
    <row r="502" spans="1:5" ht="12.75">
      <c r="A502" t="s">
        <v>1751</v>
      </c>
      <c r="B502">
        <v>0</v>
      </c>
      <c r="C502">
        <v>0</v>
      </c>
      <c r="D502">
        <v>0</v>
      </c>
      <c r="E502">
        <v>0</v>
      </c>
    </row>
    <row r="503" spans="1:5" ht="12.75">
      <c r="A503" t="s">
        <v>1752</v>
      </c>
      <c r="B503">
        <v>0</v>
      </c>
      <c r="C503">
        <v>0</v>
      </c>
      <c r="D503">
        <v>0</v>
      </c>
      <c r="E503">
        <v>0</v>
      </c>
    </row>
    <row r="504" spans="1:5" ht="12.75">
      <c r="A504" t="s">
        <v>1753</v>
      </c>
      <c r="B504">
        <v>0</v>
      </c>
      <c r="C504">
        <v>0</v>
      </c>
      <c r="D504">
        <v>0</v>
      </c>
      <c r="E504">
        <v>0</v>
      </c>
    </row>
    <row r="505" spans="1:5" ht="12.75">
      <c r="A505" t="s">
        <v>1754</v>
      </c>
      <c r="B505">
        <v>0</v>
      </c>
      <c r="C505">
        <v>0</v>
      </c>
      <c r="D505">
        <v>0</v>
      </c>
      <c r="E505">
        <v>0</v>
      </c>
    </row>
    <row r="506" spans="1:5" ht="12.75">
      <c r="A506" t="s">
        <v>1755</v>
      </c>
      <c r="B506">
        <v>0</v>
      </c>
      <c r="C506">
        <v>0</v>
      </c>
      <c r="D506">
        <v>0</v>
      </c>
      <c r="E506">
        <v>0</v>
      </c>
    </row>
    <row r="507" spans="1:5" ht="12.75">
      <c r="A507" t="s">
        <v>1756</v>
      </c>
      <c r="B507">
        <v>0</v>
      </c>
      <c r="C507">
        <v>0</v>
      </c>
      <c r="D507">
        <v>0</v>
      </c>
      <c r="E507">
        <v>0</v>
      </c>
    </row>
    <row r="508" spans="1:5" ht="12.75">
      <c r="A508" t="s">
        <v>1757</v>
      </c>
      <c r="B508">
        <v>0</v>
      </c>
      <c r="C508">
        <v>0</v>
      </c>
      <c r="D508">
        <v>0</v>
      </c>
      <c r="E508">
        <v>0</v>
      </c>
    </row>
    <row r="509" spans="1:5" ht="12.75">
      <c r="A509" t="s">
        <v>1758</v>
      </c>
      <c r="B509">
        <v>0</v>
      </c>
      <c r="C509">
        <v>0</v>
      </c>
      <c r="D509">
        <v>0</v>
      </c>
      <c r="E509">
        <v>0</v>
      </c>
    </row>
    <row r="510" spans="1:5" ht="12.75">
      <c r="A510" t="s">
        <v>1759</v>
      </c>
      <c r="B510">
        <v>0</v>
      </c>
      <c r="C510">
        <v>0</v>
      </c>
      <c r="D510">
        <v>0</v>
      </c>
      <c r="E510">
        <v>0</v>
      </c>
    </row>
    <row r="511" spans="1:5" ht="12.75">
      <c r="A511" t="s">
        <v>1760</v>
      </c>
      <c r="B511">
        <v>0</v>
      </c>
      <c r="C511">
        <v>0</v>
      </c>
      <c r="D511">
        <v>0</v>
      </c>
      <c r="E511">
        <v>0</v>
      </c>
    </row>
    <row r="512" spans="1:5" ht="12.75">
      <c r="A512" t="s">
        <v>1761</v>
      </c>
      <c r="B512">
        <v>0</v>
      </c>
      <c r="C512">
        <v>0</v>
      </c>
      <c r="D512">
        <v>0</v>
      </c>
      <c r="E512">
        <v>0</v>
      </c>
    </row>
    <row r="513" spans="1:5" ht="12.75">
      <c r="A513" t="s">
        <v>1762</v>
      </c>
      <c r="B513">
        <v>0</v>
      </c>
      <c r="C513">
        <v>0</v>
      </c>
      <c r="D513">
        <v>0</v>
      </c>
      <c r="E513">
        <v>0</v>
      </c>
    </row>
    <row r="514" spans="1:5" ht="12.75">
      <c r="A514" t="s">
        <v>1763</v>
      </c>
      <c r="B514">
        <v>0</v>
      </c>
      <c r="C514">
        <v>0</v>
      </c>
      <c r="D514">
        <v>0</v>
      </c>
      <c r="E514">
        <v>0</v>
      </c>
    </row>
    <row r="515" spans="1:5" ht="12.75">
      <c r="A515" t="s">
        <v>1764</v>
      </c>
      <c r="B515">
        <v>0</v>
      </c>
      <c r="C515">
        <v>0</v>
      </c>
      <c r="D515">
        <v>0</v>
      </c>
      <c r="E515">
        <v>0</v>
      </c>
    </row>
    <row r="516" spans="1:5" ht="12.75">
      <c r="A516" t="s">
        <v>1765</v>
      </c>
      <c r="B516">
        <v>0</v>
      </c>
      <c r="C516">
        <v>0</v>
      </c>
      <c r="D516">
        <v>0</v>
      </c>
      <c r="E516">
        <v>0</v>
      </c>
    </row>
    <row r="517" spans="1:5" ht="12.75">
      <c r="A517" t="s">
        <v>1766</v>
      </c>
      <c r="B517">
        <v>0</v>
      </c>
      <c r="C517">
        <v>0</v>
      </c>
      <c r="D517">
        <v>0</v>
      </c>
      <c r="E517">
        <v>0</v>
      </c>
    </row>
    <row r="518" spans="1:5" ht="12.75">
      <c r="A518" t="s">
        <v>1767</v>
      </c>
      <c r="B518">
        <v>0</v>
      </c>
      <c r="C518">
        <v>0</v>
      </c>
      <c r="D518">
        <v>0</v>
      </c>
      <c r="E518">
        <v>0</v>
      </c>
    </row>
    <row r="519" spans="1:5" ht="12.75">
      <c r="A519" t="s">
        <v>1768</v>
      </c>
      <c r="B519">
        <v>0</v>
      </c>
      <c r="C519">
        <v>0</v>
      </c>
      <c r="D519">
        <v>0</v>
      </c>
      <c r="E519">
        <v>0</v>
      </c>
    </row>
    <row r="520" spans="1:5" ht="12.75">
      <c r="A520" t="s">
        <v>1769</v>
      </c>
      <c r="B520">
        <v>0</v>
      </c>
      <c r="C520">
        <v>0</v>
      </c>
      <c r="D520">
        <v>0</v>
      </c>
      <c r="E520">
        <v>0</v>
      </c>
    </row>
    <row r="521" spans="1:5" ht="12.75">
      <c r="A521" t="s">
        <v>1770</v>
      </c>
      <c r="B521">
        <v>0</v>
      </c>
      <c r="C521">
        <v>0</v>
      </c>
      <c r="D521">
        <v>0</v>
      </c>
      <c r="E521">
        <v>0</v>
      </c>
    </row>
    <row r="522" spans="1:5" ht="12.75">
      <c r="A522" t="s">
        <v>1771</v>
      </c>
      <c r="B522">
        <v>0</v>
      </c>
      <c r="C522">
        <v>0</v>
      </c>
      <c r="D522">
        <v>0</v>
      </c>
      <c r="E522">
        <v>0</v>
      </c>
    </row>
    <row r="523" spans="1:5" ht="12.75">
      <c r="A523" t="s">
        <v>1772</v>
      </c>
      <c r="B523">
        <v>0</v>
      </c>
      <c r="C523">
        <v>0</v>
      </c>
      <c r="D523">
        <v>0</v>
      </c>
      <c r="E523">
        <v>0</v>
      </c>
    </row>
    <row r="524" spans="1:5" ht="12.75">
      <c r="A524" t="s">
        <v>1773</v>
      </c>
      <c r="B524">
        <v>0</v>
      </c>
      <c r="C524">
        <v>0</v>
      </c>
      <c r="D524">
        <v>0</v>
      </c>
      <c r="E524">
        <v>0</v>
      </c>
    </row>
    <row r="525" spans="1:5" ht="12.75">
      <c r="A525" t="s">
        <v>1774</v>
      </c>
      <c r="B525">
        <v>0</v>
      </c>
      <c r="C525">
        <v>0</v>
      </c>
      <c r="D525">
        <v>0</v>
      </c>
      <c r="E525">
        <v>0</v>
      </c>
    </row>
    <row r="526" spans="1:5" ht="12.75">
      <c r="A526" t="s">
        <v>1775</v>
      </c>
      <c r="B526">
        <v>0</v>
      </c>
      <c r="C526">
        <v>0</v>
      </c>
      <c r="D526">
        <v>0</v>
      </c>
      <c r="E526">
        <v>0</v>
      </c>
    </row>
    <row r="527" spans="1:5" ht="12.75">
      <c r="A527" t="s">
        <v>1776</v>
      </c>
      <c r="B527">
        <v>0</v>
      </c>
      <c r="C527">
        <v>0</v>
      </c>
      <c r="D527">
        <v>0</v>
      </c>
      <c r="E527">
        <v>0</v>
      </c>
    </row>
    <row r="528" spans="1:5" ht="12.75">
      <c r="A528" t="s">
        <v>1777</v>
      </c>
      <c r="B528">
        <v>0</v>
      </c>
      <c r="C528">
        <v>0</v>
      </c>
      <c r="D528">
        <v>0</v>
      </c>
      <c r="E528">
        <v>0</v>
      </c>
    </row>
    <row r="529" spans="1:5" ht="12.75">
      <c r="A529" t="s">
        <v>1778</v>
      </c>
      <c r="B529">
        <v>0</v>
      </c>
      <c r="C529">
        <v>0</v>
      </c>
      <c r="D529">
        <v>0</v>
      </c>
      <c r="E529">
        <v>0</v>
      </c>
    </row>
    <row r="530" spans="1:5" ht="12.75">
      <c r="A530" t="s">
        <v>1779</v>
      </c>
      <c r="B530">
        <v>0</v>
      </c>
      <c r="C530">
        <v>0</v>
      </c>
      <c r="D530">
        <v>0</v>
      </c>
      <c r="E530">
        <v>0</v>
      </c>
    </row>
    <row r="531" spans="1:5" ht="12.75">
      <c r="A531" t="s">
        <v>1780</v>
      </c>
      <c r="B531">
        <v>0</v>
      </c>
      <c r="C531">
        <v>0</v>
      </c>
      <c r="D531">
        <v>0</v>
      </c>
      <c r="E531">
        <v>0</v>
      </c>
    </row>
    <row r="532" spans="1:5" ht="12.75">
      <c r="A532" t="s">
        <v>1781</v>
      </c>
      <c r="B532">
        <v>0</v>
      </c>
      <c r="C532">
        <v>0</v>
      </c>
      <c r="D532">
        <v>0</v>
      </c>
      <c r="E532">
        <v>0</v>
      </c>
    </row>
    <row r="533" spans="1:5" ht="12.75">
      <c r="A533" t="s">
        <v>1782</v>
      </c>
      <c r="B533">
        <v>0</v>
      </c>
      <c r="C533">
        <v>0</v>
      </c>
      <c r="D533">
        <v>0</v>
      </c>
      <c r="E533">
        <v>0</v>
      </c>
    </row>
    <row r="534" spans="1:5" ht="12.75">
      <c r="A534" t="s">
        <v>1783</v>
      </c>
      <c r="B534">
        <v>0</v>
      </c>
      <c r="C534">
        <v>0</v>
      </c>
      <c r="D534">
        <v>0</v>
      </c>
      <c r="E534">
        <v>0</v>
      </c>
    </row>
    <row r="535" spans="1:5" ht="12.75">
      <c r="A535" t="s">
        <v>1784</v>
      </c>
      <c r="B535">
        <v>0</v>
      </c>
      <c r="C535">
        <v>0</v>
      </c>
      <c r="D535">
        <v>0</v>
      </c>
      <c r="E535">
        <v>0</v>
      </c>
    </row>
    <row r="536" spans="1:5" ht="12.75">
      <c r="A536" t="s">
        <v>1785</v>
      </c>
      <c r="B536">
        <v>0</v>
      </c>
      <c r="C536">
        <v>0</v>
      </c>
      <c r="D536">
        <v>0</v>
      </c>
      <c r="E536">
        <v>0</v>
      </c>
    </row>
    <row r="537" spans="1:5" ht="12.75">
      <c r="A537" t="s">
        <v>1786</v>
      </c>
      <c r="B537">
        <v>0</v>
      </c>
      <c r="C537">
        <v>0</v>
      </c>
      <c r="D537">
        <v>0</v>
      </c>
      <c r="E537">
        <v>0</v>
      </c>
    </row>
    <row r="538" spans="1:5" ht="12.75">
      <c r="A538" t="s">
        <v>1787</v>
      </c>
      <c r="B538">
        <v>0</v>
      </c>
      <c r="C538">
        <v>0</v>
      </c>
      <c r="D538">
        <v>0</v>
      </c>
      <c r="E538">
        <v>0</v>
      </c>
    </row>
    <row r="539" spans="1:5" ht="12.75">
      <c r="A539" t="s">
        <v>1788</v>
      </c>
      <c r="B539">
        <v>0</v>
      </c>
      <c r="C539">
        <v>0</v>
      </c>
      <c r="D539">
        <v>0</v>
      </c>
      <c r="E539">
        <v>0</v>
      </c>
    </row>
    <row r="540" spans="1:5" ht="12.75">
      <c r="A540" t="s">
        <v>1789</v>
      </c>
      <c r="B540">
        <v>0</v>
      </c>
      <c r="C540">
        <v>0</v>
      </c>
      <c r="D540">
        <v>0</v>
      </c>
      <c r="E540">
        <v>0</v>
      </c>
    </row>
    <row r="541" spans="1:5" ht="12.75">
      <c r="A541" t="s">
        <v>1790</v>
      </c>
      <c r="B541">
        <v>0</v>
      </c>
      <c r="C541">
        <v>0</v>
      </c>
      <c r="D541">
        <v>0</v>
      </c>
      <c r="E541">
        <v>0</v>
      </c>
    </row>
    <row r="542" spans="1:5" ht="12.75">
      <c r="A542" t="s">
        <v>1791</v>
      </c>
      <c r="B542">
        <v>0</v>
      </c>
      <c r="C542">
        <v>0</v>
      </c>
      <c r="D542">
        <v>0</v>
      </c>
      <c r="E542">
        <v>0</v>
      </c>
    </row>
    <row r="543" spans="1:5" ht="12.75">
      <c r="A543" t="s">
        <v>1792</v>
      </c>
      <c r="B543">
        <v>0</v>
      </c>
      <c r="C543">
        <v>0</v>
      </c>
      <c r="D543">
        <v>0</v>
      </c>
      <c r="E543">
        <v>0</v>
      </c>
    </row>
    <row r="544" spans="1:5" ht="12.75">
      <c r="A544" t="s">
        <v>1793</v>
      </c>
      <c r="B544">
        <v>0</v>
      </c>
      <c r="C544">
        <v>0</v>
      </c>
      <c r="D544">
        <v>0</v>
      </c>
      <c r="E544">
        <v>0</v>
      </c>
    </row>
    <row r="545" spans="1:5" ht="12.75">
      <c r="A545" t="s">
        <v>1794</v>
      </c>
      <c r="B545">
        <v>0</v>
      </c>
      <c r="C545">
        <v>0</v>
      </c>
      <c r="D545">
        <v>0</v>
      </c>
      <c r="E545">
        <v>0</v>
      </c>
    </row>
    <row r="546" spans="1:5" ht="12.75">
      <c r="A546" t="s">
        <v>1795</v>
      </c>
      <c r="B546">
        <v>0</v>
      </c>
      <c r="C546">
        <v>0</v>
      </c>
      <c r="D546">
        <v>0</v>
      </c>
      <c r="E546">
        <v>0</v>
      </c>
    </row>
    <row r="547" spans="1:5" ht="12.75">
      <c r="A547" t="s">
        <v>1796</v>
      </c>
      <c r="B547">
        <v>0</v>
      </c>
      <c r="C547">
        <v>0</v>
      </c>
      <c r="D547">
        <v>0</v>
      </c>
      <c r="E547">
        <v>0</v>
      </c>
    </row>
    <row r="548" spans="1:5" ht="12.75">
      <c r="A548" t="s">
        <v>1797</v>
      </c>
      <c r="B548">
        <v>0</v>
      </c>
      <c r="C548">
        <v>0</v>
      </c>
      <c r="D548">
        <v>0</v>
      </c>
      <c r="E548">
        <v>0</v>
      </c>
    </row>
    <row r="549" spans="1:5" ht="12.75">
      <c r="A549" t="s">
        <v>1798</v>
      </c>
      <c r="B549">
        <v>0</v>
      </c>
      <c r="C549">
        <v>0</v>
      </c>
      <c r="D549">
        <v>0</v>
      </c>
      <c r="E549">
        <v>0</v>
      </c>
    </row>
    <row r="550" spans="1:5" ht="12.75">
      <c r="A550" t="s">
        <v>1799</v>
      </c>
      <c r="B550">
        <v>0</v>
      </c>
      <c r="C550">
        <v>0</v>
      </c>
      <c r="D550">
        <v>0</v>
      </c>
      <c r="E550">
        <v>0</v>
      </c>
    </row>
    <row r="551" spans="1:5" ht="12.75">
      <c r="A551" t="s">
        <v>1800</v>
      </c>
      <c r="B551">
        <v>0</v>
      </c>
      <c r="C551">
        <v>0</v>
      </c>
      <c r="D551">
        <v>0</v>
      </c>
      <c r="E551">
        <v>0</v>
      </c>
    </row>
    <row r="552" spans="1:5" ht="12.75">
      <c r="A552" t="s">
        <v>1801</v>
      </c>
      <c r="B552">
        <v>0</v>
      </c>
      <c r="C552">
        <v>0</v>
      </c>
      <c r="D552">
        <v>0</v>
      </c>
      <c r="E552">
        <v>0</v>
      </c>
    </row>
    <row r="553" spans="1:5" ht="12.75">
      <c r="A553" t="s">
        <v>1802</v>
      </c>
      <c r="B553">
        <v>0</v>
      </c>
      <c r="C553">
        <v>0</v>
      </c>
      <c r="D553">
        <v>0</v>
      </c>
      <c r="E553">
        <v>0</v>
      </c>
    </row>
    <row r="554" spans="1:5" ht="12.75">
      <c r="A554" t="s">
        <v>1803</v>
      </c>
      <c r="B554">
        <v>0</v>
      </c>
      <c r="C554">
        <v>0</v>
      </c>
      <c r="D554">
        <v>0</v>
      </c>
      <c r="E554">
        <v>0</v>
      </c>
    </row>
    <row r="555" spans="1:5" ht="12.75">
      <c r="A555" t="s">
        <v>1804</v>
      </c>
      <c r="B555">
        <v>0</v>
      </c>
      <c r="C555">
        <v>0</v>
      </c>
      <c r="D555">
        <v>0</v>
      </c>
      <c r="E555">
        <v>0</v>
      </c>
    </row>
    <row r="556" spans="1:5" ht="12.75">
      <c r="A556" t="s">
        <v>1805</v>
      </c>
      <c r="B556">
        <v>0</v>
      </c>
      <c r="C556">
        <v>0</v>
      </c>
      <c r="D556">
        <v>0</v>
      </c>
      <c r="E556">
        <v>0</v>
      </c>
    </row>
    <row r="557" spans="1:5" ht="12.75">
      <c r="A557" t="s">
        <v>1806</v>
      </c>
      <c r="B557">
        <v>0</v>
      </c>
      <c r="C557">
        <v>0</v>
      </c>
      <c r="D557">
        <v>0</v>
      </c>
      <c r="E557">
        <v>0</v>
      </c>
    </row>
    <row r="558" spans="1:5" ht="12.75">
      <c r="A558" t="s">
        <v>1807</v>
      </c>
      <c r="B558">
        <v>0</v>
      </c>
      <c r="C558">
        <v>0</v>
      </c>
      <c r="D558">
        <v>0</v>
      </c>
      <c r="E558">
        <v>0</v>
      </c>
    </row>
    <row r="559" spans="1:5" ht="12.75">
      <c r="A559" t="s">
        <v>1808</v>
      </c>
      <c r="B559">
        <v>0</v>
      </c>
      <c r="C559">
        <v>0</v>
      </c>
      <c r="D559">
        <v>0</v>
      </c>
      <c r="E559">
        <v>0</v>
      </c>
    </row>
    <row r="560" spans="1:5" ht="12.75">
      <c r="A560" t="s">
        <v>1809</v>
      </c>
      <c r="B560">
        <v>0</v>
      </c>
      <c r="C560">
        <v>0</v>
      </c>
      <c r="D560">
        <v>0</v>
      </c>
      <c r="E560">
        <v>0</v>
      </c>
    </row>
    <row r="561" spans="1:5" ht="12.75">
      <c r="A561" t="s">
        <v>1810</v>
      </c>
      <c r="B561">
        <v>0</v>
      </c>
      <c r="C561">
        <v>0</v>
      </c>
      <c r="D561">
        <v>0</v>
      </c>
      <c r="E561">
        <v>0</v>
      </c>
    </row>
    <row r="562" spans="1:5" ht="12.75">
      <c r="A562" t="s">
        <v>1811</v>
      </c>
      <c r="B562">
        <v>0</v>
      </c>
      <c r="C562">
        <v>0</v>
      </c>
      <c r="D562">
        <v>0</v>
      </c>
      <c r="E562">
        <v>0</v>
      </c>
    </row>
    <row r="563" spans="1:5" ht="12.75">
      <c r="A563" t="s">
        <v>1812</v>
      </c>
      <c r="B563">
        <v>0</v>
      </c>
      <c r="C563">
        <v>0</v>
      </c>
      <c r="D563">
        <v>0</v>
      </c>
      <c r="E563">
        <v>0</v>
      </c>
    </row>
    <row r="564" spans="1:5" ht="12.75">
      <c r="A564" t="s">
        <v>1813</v>
      </c>
      <c r="B564">
        <v>0</v>
      </c>
      <c r="C564">
        <v>0</v>
      </c>
      <c r="D564">
        <v>0</v>
      </c>
      <c r="E564">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zoomScale="80" zoomScaleNormal="80" zoomScalePageLayoutView="0" workbookViewId="0" topLeftCell="A1">
      <selection activeCell="A1" sqref="A1"/>
    </sheetView>
  </sheetViews>
  <sheetFormatPr defaultColWidth="11.421875" defaultRowHeight="12.75" outlineLevelRow="1"/>
  <cols>
    <col min="1" max="1" width="16.28125" style="55" customWidth="1"/>
    <col min="2" max="2" width="89.8515625" style="58" bestFit="1" customWidth="1"/>
    <col min="3" max="3" width="134.7109375" style="34" customWidth="1"/>
    <col min="4" max="13" width="11.421875" style="34" customWidth="1"/>
    <col min="14" max="16384" width="11.421875" style="55" customWidth="1"/>
  </cols>
  <sheetData>
    <row r="1" spans="1:3" ht="31.5">
      <c r="A1" s="117" t="s">
        <v>1974</v>
      </c>
      <c r="B1" s="117"/>
      <c r="C1" s="57"/>
    </row>
    <row r="2" spans="2:3" ht="15">
      <c r="B2" s="57"/>
      <c r="C2" s="57"/>
    </row>
    <row r="3" spans="1:3" ht="15">
      <c r="A3" s="124" t="s">
        <v>1973</v>
      </c>
      <c r="B3" s="123"/>
      <c r="C3" s="57"/>
    </row>
    <row r="4" ht="15">
      <c r="C4" s="57"/>
    </row>
    <row r="5" spans="1:3" ht="37.5">
      <c r="A5" s="69" t="s">
        <v>6</v>
      </c>
      <c r="B5" s="69" t="s">
        <v>1972</v>
      </c>
      <c r="C5" s="121" t="s">
        <v>1913</v>
      </c>
    </row>
    <row r="6" spans="1:3" ht="15">
      <c r="A6" s="120" t="s">
        <v>1971</v>
      </c>
      <c r="B6" s="90" t="s">
        <v>1970</v>
      </c>
      <c r="C6" s="58" t="s">
        <v>1969</v>
      </c>
    </row>
    <row r="7" spans="1:3" ht="30">
      <c r="A7" s="120" t="s">
        <v>1968</v>
      </c>
      <c r="B7" s="90" t="s">
        <v>1967</v>
      </c>
      <c r="C7" s="58" t="s">
        <v>1966</v>
      </c>
    </row>
    <row r="8" spans="1:3" ht="15">
      <c r="A8" s="120" t="s">
        <v>1965</v>
      </c>
      <c r="B8" s="90" t="s">
        <v>1964</v>
      </c>
      <c r="C8" s="58" t="s">
        <v>1963</v>
      </c>
    </row>
    <row r="9" spans="1:3" ht="15">
      <c r="A9" s="120" t="s">
        <v>1962</v>
      </c>
      <c r="B9" s="90" t="s">
        <v>1961</v>
      </c>
      <c r="C9" s="58" t="s">
        <v>1960</v>
      </c>
    </row>
    <row r="10" spans="1:3" ht="44.25" customHeight="1">
      <c r="A10" s="120" t="s">
        <v>1959</v>
      </c>
      <c r="B10" s="90" t="s">
        <v>1958</v>
      </c>
      <c r="C10" s="58" t="s">
        <v>1957</v>
      </c>
    </row>
    <row r="11" spans="1:3" ht="54.75" customHeight="1">
      <c r="A11" s="120" t="s">
        <v>1956</v>
      </c>
      <c r="B11" s="90" t="s">
        <v>1955</v>
      </c>
      <c r="C11" s="58" t="s">
        <v>1954</v>
      </c>
    </row>
    <row r="12" spans="1:3" ht="30">
      <c r="A12" s="120" t="s">
        <v>1953</v>
      </c>
      <c r="B12" s="90" t="s">
        <v>1952</v>
      </c>
      <c r="C12" s="58" t="s">
        <v>1951</v>
      </c>
    </row>
    <row r="13" spans="1:3" ht="15">
      <c r="A13" s="120" t="s">
        <v>1950</v>
      </c>
      <c r="B13" s="90" t="s">
        <v>1949</v>
      </c>
      <c r="C13" s="58" t="s">
        <v>1948</v>
      </c>
    </row>
    <row r="14" spans="1:3" ht="30">
      <c r="A14" s="120" t="s">
        <v>1947</v>
      </c>
      <c r="B14" s="90" t="s">
        <v>1946</v>
      </c>
      <c r="C14" s="58" t="s">
        <v>1945</v>
      </c>
    </row>
    <row r="15" spans="1:3" ht="15">
      <c r="A15" s="120" t="s">
        <v>1944</v>
      </c>
      <c r="B15" s="90" t="s">
        <v>1943</v>
      </c>
      <c r="C15" s="58" t="s">
        <v>1942</v>
      </c>
    </row>
    <row r="16" spans="1:3" ht="30">
      <c r="A16" s="120" t="s">
        <v>1941</v>
      </c>
      <c r="B16" s="102" t="s">
        <v>1940</v>
      </c>
      <c r="C16" s="58" t="s">
        <v>1939</v>
      </c>
    </row>
    <row r="17" spans="1:3" ht="45">
      <c r="A17" s="120" t="s">
        <v>1938</v>
      </c>
      <c r="B17" s="102" t="s">
        <v>1937</v>
      </c>
      <c r="C17" s="58" t="s">
        <v>1936</v>
      </c>
    </row>
    <row r="18" spans="1:3" ht="15">
      <c r="A18" s="120" t="s">
        <v>1935</v>
      </c>
      <c r="B18" s="102" t="s">
        <v>1934</v>
      </c>
      <c r="C18" s="58" t="s">
        <v>1933</v>
      </c>
    </row>
    <row r="19" spans="1:3" ht="15" outlineLevel="1">
      <c r="A19" s="120" t="s">
        <v>1932</v>
      </c>
      <c r="B19" s="102" t="s">
        <v>1931</v>
      </c>
      <c r="C19" s="58"/>
    </row>
    <row r="20" spans="1:3" ht="15" outlineLevel="1">
      <c r="A20" s="120" t="s">
        <v>1930</v>
      </c>
      <c r="B20" s="122"/>
      <c r="C20" s="58"/>
    </row>
    <row r="21" spans="1:3" ht="15" outlineLevel="1">
      <c r="A21" s="120" t="s">
        <v>1929</v>
      </c>
      <c r="B21" s="122"/>
      <c r="C21" s="58"/>
    </row>
    <row r="22" spans="1:3" ht="15" outlineLevel="1">
      <c r="A22" s="120" t="s">
        <v>1928</v>
      </c>
      <c r="B22" s="122"/>
      <c r="C22" s="58"/>
    </row>
    <row r="23" spans="1:3" ht="15" outlineLevel="1">
      <c r="A23" s="120" t="s">
        <v>1927</v>
      </c>
      <c r="B23" s="122"/>
      <c r="C23" s="58"/>
    </row>
    <row r="24" spans="1:3" ht="18.75">
      <c r="A24" s="69"/>
      <c r="B24" s="69" t="s">
        <v>1926</v>
      </c>
      <c r="C24" s="121" t="s">
        <v>1925</v>
      </c>
    </row>
    <row r="25" spans="1:3" ht="15">
      <c r="A25" s="120" t="s">
        <v>1917</v>
      </c>
      <c r="B25" s="102" t="s">
        <v>1924</v>
      </c>
      <c r="C25" s="58" t="s">
        <v>44</v>
      </c>
    </row>
    <row r="26" spans="1:3" ht="15">
      <c r="A26" s="120" t="s">
        <v>1923</v>
      </c>
      <c r="B26" s="102" t="s">
        <v>1922</v>
      </c>
      <c r="C26" s="58" t="s">
        <v>1921</v>
      </c>
    </row>
    <row r="27" spans="1:3" ht="15">
      <c r="A27" s="120" t="s">
        <v>1920</v>
      </c>
      <c r="B27" s="102" t="s">
        <v>1919</v>
      </c>
      <c r="C27" s="58" t="s">
        <v>1918</v>
      </c>
    </row>
    <row r="28" spans="1:3" ht="15" outlineLevel="1">
      <c r="A28" s="120" t="s">
        <v>1917</v>
      </c>
      <c r="B28" s="79"/>
      <c r="C28" s="58"/>
    </row>
    <row r="29" spans="1:3" ht="15" outlineLevel="1">
      <c r="A29" s="120" t="s">
        <v>1916</v>
      </c>
      <c r="B29" s="79"/>
      <c r="C29" s="58"/>
    </row>
    <row r="30" spans="1:3" ht="15" outlineLevel="1">
      <c r="A30" s="120" t="s">
        <v>1915</v>
      </c>
      <c r="B30" s="102"/>
      <c r="C30" s="58"/>
    </row>
    <row r="31" spans="1:3" ht="18.75">
      <c r="A31" s="69"/>
      <c r="B31" s="69" t="s">
        <v>1914</v>
      </c>
      <c r="C31" s="121" t="s">
        <v>1913</v>
      </c>
    </row>
    <row r="32" spans="1:3" ht="15">
      <c r="A32" s="120" t="s">
        <v>1912</v>
      </c>
      <c r="B32" s="90" t="s">
        <v>1911</v>
      </c>
      <c r="C32" s="58" t="s">
        <v>1840</v>
      </c>
    </row>
    <row r="33" spans="1:2" ht="15">
      <c r="A33" s="120" t="s">
        <v>1910</v>
      </c>
      <c r="B33" s="79"/>
    </row>
    <row r="34" spans="1:2" ht="15">
      <c r="A34" s="120" t="s">
        <v>1909</v>
      </c>
      <c r="B34" s="79"/>
    </row>
    <row r="35" spans="1:2" ht="15">
      <c r="A35" s="120" t="s">
        <v>1908</v>
      </c>
      <c r="B35" s="79"/>
    </row>
    <row r="36" spans="1:2" ht="15">
      <c r="A36" s="120" t="s">
        <v>1907</v>
      </c>
      <c r="B36" s="79"/>
    </row>
    <row r="37" spans="1:2" ht="15">
      <c r="A37" s="120" t="s">
        <v>1906</v>
      </c>
      <c r="B37" s="79"/>
    </row>
    <row r="38" ht="15">
      <c r="B38" s="79"/>
    </row>
    <row r="39" ht="15">
      <c r="B39" s="79"/>
    </row>
    <row r="40" ht="15">
      <c r="B40" s="79"/>
    </row>
    <row r="41" ht="15">
      <c r="B41" s="79"/>
    </row>
    <row r="42" ht="15">
      <c r="B42" s="79"/>
    </row>
    <row r="43" ht="15">
      <c r="B43" s="79"/>
    </row>
    <row r="44" ht="15">
      <c r="B44" s="79"/>
    </row>
    <row r="45" ht="15">
      <c r="B45" s="79"/>
    </row>
    <row r="46" ht="15">
      <c r="B46" s="79"/>
    </row>
    <row r="47" ht="15">
      <c r="B47" s="79"/>
    </row>
    <row r="48" ht="15">
      <c r="B48" s="79"/>
    </row>
    <row r="49" ht="15">
      <c r="B49" s="79"/>
    </row>
    <row r="50" ht="15">
      <c r="B50" s="79"/>
    </row>
    <row r="51" ht="15">
      <c r="B51" s="79"/>
    </row>
    <row r="52" ht="15">
      <c r="B52" s="79"/>
    </row>
    <row r="53" ht="15">
      <c r="B53" s="79"/>
    </row>
    <row r="54" ht="15">
      <c r="B54" s="79"/>
    </row>
    <row r="55" ht="15">
      <c r="B55" s="79"/>
    </row>
    <row r="56" ht="15">
      <c r="B56" s="79"/>
    </row>
    <row r="57" ht="15">
      <c r="B57" s="79"/>
    </row>
    <row r="58" ht="15">
      <c r="B58" s="79"/>
    </row>
    <row r="59" ht="15">
      <c r="B59" s="79"/>
    </row>
    <row r="60" ht="15">
      <c r="B60" s="79"/>
    </row>
    <row r="61" ht="15">
      <c r="B61" s="79"/>
    </row>
    <row r="62" ht="15">
      <c r="B62" s="79"/>
    </row>
    <row r="63" ht="15">
      <c r="B63" s="79"/>
    </row>
    <row r="64" ht="15">
      <c r="B64" s="79"/>
    </row>
    <row r="65" ht="15">
      <c r="B65" s="79"/>
    </row>
    <row r="66" ht="15">
      <c r="B66" s="79"/>
    </row>
    <row r="67" ht="15">
      <c r="B67" s="79"/>
    </row>
    <row r="68" ht="15">
      <c r="B68" s="79"/>
    </row>
    <row r="69" ht="15">
      <c r="B69" s="79"/>
    </row>
    <row r="70" ht="15">
      <c r="B70" s="79"/>
    </row>
    <row r="71" ht="15">
      <c r="B71" s="79"/>
    </row>
    <row r="72" ht="15">
      <c r="B72" s="79"/>
    </row>
    <row r="73" ht="15">
      <c r="B73" s="79"/>
    </row>
    <row r="74" ht="15">
      <c r="B74" s="79"/>
    </row>
    <row r="75" ht="15">
      <c r="B75" s="79"/>
    </row>
    <row r="76" ht="15">
      <c r="B76" s="79"/>
    </row>
    <row r="77" ht="15">
      <c r="B77" s="79"/>
    </row>
    <row r="78" ht="15">
      <c r="B78" s="79"/>
    </row>
    <row r="79" ht="15">
      <c r="B79" s="79"/>
    </row>
    <row r="80" ht="15">
      <c r="B80" s="79"/>
    </row>
    <row r="81" ht="15">
      <c r="B81" s="79"/>
    </row>
    <row r="82" ht="15">
      <c r="B82" s="79"/>
    </row>
    <row r="83" ht="15">
      <c r="B83" s="57"/>
    </row>
    <row r="84" ht="15">
      <c r="B84" s="57"/>
    </row>
    <row r="85" ht="15">
      <c r="B85" s="57"/>
    </row>
    <row r="86" ht="15">
      <c r="B86" s="57"/>
    </row>
    <row r="87" ht="15">
      <c r="B87" s="57"/>
    </row>
    <row r="88" ht="15">
      <c r="B88" s="57"/>
    </row>
    <row r="89" ht="15">
      <c r="B89" s="57"/>
    </row>
    <row r="90" ht="15">
      <c r="B90" s="57"/>
    </row>
    <row r="91" ht="15">
      <c r="B91" s="57"/>
    </row>
    <row r="92" ht="15">
      <c r="B92" s="57"/>
    </row>
    <row r="93" ht="15">
      <c r="B93" s="79"/>
    </row>
    <row r="94" ht="15">
      <c r="B94" s="79"/>
    </row>
    <row r="95" ht="15">
      <c r="B95" s="79"/>
    </row>
    <row r="96" ht="15">
      <c r="B96" s="79"/>
    </row>
    <row r="97" ht="15">
      <c r="B97" s="79"/>
    </row>
    <row r="98" ht="15">
      <c r="B98" s="79"/>
    </row>
    <row r="99" ht="15">
      <c r="B99" s="79"/>
    </row>
    <row r="100" ht="15">
      <c r="B100" s="79"/>
    </row>
    <row r="101" ht="15">
      <c r="B101" s="85"/>
    </row>
    <row r="102" ht="15">
      <c r="B102" s="79"/>
    </row>
    <row r="103" ht="15">
      <c r="B103" s="79"/>
    </row>
    <row r="104" ht="15">
      <c r="B104" s="79"/>
    </row>
    <row r="105" ht="15">
      <c r="B105" s="79"/>
    </row>
    <row r="106" ht="15">
      <c r="B106" s="79"/>
    </row>
    <row r="107" ht="15">
      <c r="B107" s="79"/>
    </row>
    <row r="108" ht="15">
      <c r="B108" s="79"/>
    </row>
    <row r="109" ht="15">
      <c r="B109" s="79"/>
    </row>
    <row r="110" ht="15">
      <c r="B110" s="79"/>
    </row>
    <row r="111" ht="15">
      <c r="B111" s="79"/>
    </row>
    <row r="112" ht="15">
      <c r="B112" s="79"/>
    </row>
    <row r="113" ht="15">
      <c r="B113" s="79"/>
    </row>
    <row r="114" ht="15">
      <c r="B114" s="79"/>
    </row>
    <row r="115" ht="15">
      <c r="B115" s="79"/>
    </row>
    <row r="116" ht="15">
      <c r="B116" s="79"/>
    </row>
    <row r="117" ht="15">
      <c r="B117" s="79"/>
    </row>
    <row r="118" ht="15">
      <c r="B118" s="79"/>
    </row>
    <row r="120" ht="15">
      <c r="B120" s="79"/>
    </row>
    <row r="121" ht="15">
      <c r="B121" s="79"/>
    </row>
    <row r="122" ht="15">
      <c r="B122" s="79"/>
    </row>
    <row r="127" ht="15">
      <c r="B127" s="65"/>
    </row>
    <row r="128" ht="15">
      <c r="B128" s="119"/>
    </row>
    <row r="134" ht="15">
      <c r="B134" s="102"/>
    </row>
    <row r="135" ht="15">
      <c r="B135" s="79"/>
    </row>
    <row r="137" ht="15">
      <c r="B137" s="79"/>
    </row>
    <row r="138" ht="15">
      <c r="B138" s="79"/>
    </row>
    <row r="139" ht="15">
      <c r="B139" s="79"/>
    </row>
    <row r="140" ht="15">
      <c r="B140" s="79"/>
    </row>
    <row r="141" ht="15">
      <c r="B141" s="79"/>
    </row>
    <row r="142" ht="15">
      <c r="B142" s="79"/>
    </row>
    <row r="143" ht="15">
      <c r="B143" s="79"/>
    </row>
    <row r="144" ht="15">
      <c r="B144" s="79"/>
    </row>
    <row r="145" ht="15">
      <c r="B145" s="79"/>
    </row>
    <row r="146" ht="15">
      <c r="B146" s="79"/>
    </row>
    <row r="147" ht="15">
      <c r="B147" s="79"/>
    </row>
    <row r="148" ht="15">
      <c r="B148" s="79"/>
    </row>
    <row r="245" ht="15">
      <c r="B245" s="90"/>
    </row>
    <row r="246" ht="15">
      <c r="B246" s="79"/>
    </row>
    <row r="247" ht="15">
      <c r="B247" s="79"/>
    </row>
    <row r="250" ht="15">
      <c r="B250" s="79"/>
    </row>
    <row r="266" ht="15">
      <c r="B266" s="90"/>
    </row>
    <row r="296" ht="15">
      <c r="B296" s="65"/>
    </row>
    <row r="297" ht="15">
      <c r="B297" s="79"/>
    </row>
    <row r="299" ht="15">
      <c r="B299" s="79"/>
    </row>
    <row r="300" ht="15">
      <c r="B300" s="79"/>
    </row>
    <row r="301" ht="15">
      <c r="B301" s="79"/>
    </row>
    <row r="302" ht="15">
      <c r="B302" s="79"/>
    </row>
    <row r="303" ht="15">
      <c r="B303" s="79"/>
    </row>
    <row r="304" ht="15">
      <c r="B304" s="79"/>
    </row>
    <row r="305" ht="15">
      <c r="B305" s="79"/>
    </row>
    <row r="306" ht="15">
      <c r="B306" s="79"/>
    </row>
    <row r="307" ht="15">
      <c r="B307" s="79"/>
    </row>
    <row r="308" ht="15">
      <c r="B308" s="79"/>
    </row>
    <row r="309" ht="15">
      <c r="B309" s="79"/>
    </row>
    <row r="310" ht="15">
      <c r="B310" s="79"/>
    </row>
    <row r="322" ht="15">
      <c r="B322" s="79"/>
    </row>
    <row r="323" ht="15">
      <c r="B323" s="79"/>
    </row>
    <row r="324" ht="15">
      <c r="B324" s="79"/>
    </row>
    <row r="325" ht="15">
      <c r="B325" s="79"/>
    </row>
    <row r="326" ht="15">
      <c r="B326" s="79"/>
    </row>
    <row r="327" ht="15">
      <c r="B327" s="79"/>
    </row>
    <row r="328" ht="15">
      <c r="B328" s="79"/>
    </row>
    <row r="329" ht="15">
      <c r="B329" s="79"/>
    </row>
    <row r="330" ht="15">
      <c r="B330" s="79"/>
    </row>
    <row r="332" ht="15">
      <c r="B332" s="79"/>
    </row>
    <row r="333" ht="15">
      <c r="B333" s="79"/>
    </row>
    <row r="334" ht="15">
      <c r="B334" s="79"/>
    </row>
    <row r="335" ht="15">
      <c r="B335" s="79"/>
    </row>
    <row r="336" ht="15">
      <c r="B336" s="79"/>
    </row>
    <row r="338" ht="15">
      <c r="B338" s="79"/>
    </row>
    <row r="341" ht="15">
      <c r="B341" s="79"/>
    </row>
    <row r="344" ht="15">
      <c r="B344" s="79"/>
    </row>
    <row r="345" ht="15">
      <c r="B345" s="79"/>
    </row>
    <row r="346" ht="15">
      <c r="B346" s="79"/>
    </row>
    <row r="347" ht="15">
      <c r="B347" s="79"/>
    </row>
    <row r="348" ht="15">
      <c r="B348" s="79"/>
    </row>
    <row r="349" ht="15">
      <c r="B349" s="79"/>
    </row>
    <row r="350" ht="15">
      <c r="B350" s="79"/>
    </row>
    <row r="351" ht="15">
      <c r="B351" s="79"/>
    </row>
    <row r="352" ht="15">
      <c r="B352" s="79"/>
    </row>
    <row r="353" ht="15">
      <c r="B353" s="79"/>
    </row>
    <row r="354" ht="15">
      <c r="B354" s="79"/>
    </row>
    <row r="355" ht="15">
      <c r="B355" s="79"/>
    </row>
    <row r="356" ht="15">
      <c r="B356" s="79"/>
    </row>
    <row r="357" ht="15">
      <c r="B357" s="79"/>
    </row>
    <row r="358" ht="15">
      <c r="B358" s="79"/>
    </row>
    <row r="359" ht="15">
      <c r="B359" s="79"/>
    </row>
    <row r="360" ht="15">
      <c r="B360" s="79"/>
    </row>
    <row r="361" ht="15">
      <c r="B361" s="79"/>
    </row>
    <row r="362" ht="15">
      <c r="B362" s="79"/>
    </row>
    <row r="366" ht="15">
      <c r="B366" s="65"/>
    </row>
    <row r="383" ht="15">
      <c r="B383" s="118"/>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36">
      <selection activeCell="I51" sqref="I51:S51"/>
    </sheetView>
  </sheetViews>
  <sheetFormatPr defaultColWidth="9.140625" defaultRowHeight="12.75"/>
  <cols>
    <col min="1" max="1" width="242.00390625" style="34" customWidth="1"/>
    <col min="2" max="16384" width="9.140625" style="34" customWidth="1"/>
  </cols>
  <sheetData>
    <row r="1" ht="31.5">
      <c r="A1" s="117" t="s">
        <v>2176</v>
      </c>
    </row>
    <row r="3" ht="15">
      <c r="A3" s="152"/>
    </row>
    <row r="4" ht="34.5">
      <c r="A4" s="147" t="s">
        <v>2175</v>
      </c>
    </row>
    <row r="5" ht="34.5">
      <c r="A5" s="147" t="s">
        <v>2174</v>
      </c>
    </row>
    <row r="6" ht="34.5">
      <c r="A6" s="147" t="s">
        <v>2173</v>
      </c>
    </row>
    <row r="7" ht="17.25">
      <c r="A7" s="147"/>
    </row>
    <row r="8" ht="18.75">
      <c r="A8" s="146" t="s">
        <v>2172</v>
      </c>
    </row>
    <row r="9" ht="34.5">
      <c r="A9" s="151" t="s">
        <v>2171</v>
      </c>
    </row>
    <row r="10" ht="69">
      <c r="A10" s="145" t="s">
        <v>2170</v>
      </c>
    </row>
    <row r="11" ht="34.5">
      <c r="A11" s="145" t="s">
        <v>2169</v>
      </c>
    </row>
    <row r="12" ht="17.25">
      <c r="A12" s="145" t="s">
        <v>2168</v>
      </c>
    </row>
    <row r="13" ht="17.25">
      <c r="A13" s="145" t="s">
        <v>2167</v>
      </c>
    </row>
    <row r="14" ht="34.5">
      <c r="A14" s="145" t="s">
        <v>2166</v>
      </c>
    </row>
    <row r="15" ht="17.25">
      <c r="A15" s="145"/>
    </row>
    <row r="16" ht="18.75">
      <c r="A16" s="146" t="s">
        <v>2165</v>
      </c>
    </row>
    <row r="17" ht="17.25">
      <c r="A17" s="141" t="s">
        <v>2164</v>
      </c>
    </row>
    <row r="18" ht="34.5">
      <c r="A18" s="142" t="s">
        <v>2163</v>
      </c>
    </row>
    <row r="19" ht="34.5">
      <c r="A19" s="142" t="s">
        <v>2162</v>
      </c>
    </row>
    <row r="20" ht="51.75">
      <c r="A20" s="142" t="s">
        <v>2161</v>
      </c>
    </row>
    <row r="21" ht="86.25">
      <c r="A21" s="142" t="s">
        <v>2160</v>
      </c>
    </row>
    <row r="22" ht="51.75">
      <c r="A22" s="142" t="s">
        <v>2159</v>
      </c>
    </row>
    <row r="23" ht="34.5">
      <c r="A23" s="142" t="s">
        <v>2158</v>
      </c>
    </row>
    <row r="24" ht="17.25">
      <c r="A24" s="142" t="s">
        <v>2157</v>
      </c>
    </row>
    <row r="25" ht="17.25">
      <c r="A25" s="141" t="s">
        <v>2156</v>
      </c>
    </row>
    <row r="26" ht="51.75">
      <c r="A26" s="140" t="s">
        <v>2155</v>
      </c>
    </row>
    <row r="27" ht="17.25">
      <c r="A27" s="140" t="s">
        <v>2154</v>
      </c>
    </row>
    <row r="28" ht="17.25">
      <c r="A28" s="141" t="s">
        <v>2153</v>
      </c>
    </row>
    <row r="29" ht="34.5">
      <c r="A29" s="142" t="s">
        <v>2152</v>
      </c>
    </row>
    <row r="30" ht="34.5">
      <c r="A30" s="142" t="s">
        <v>2151</v>
      </c>
    </row>
    <row r="31" ht="34.5">
      <c r="A31" s="142" t="s">
        <v>2150</v>
      </c>
    </row>
    <row r="32" ht="34.5">
      <c r="A32" s="142" t="s">
        <v>2149</v>
      </c>
    </row>
    <row r="33" ht="17.25">
      <c r="A33" s="142"/>
    </row>
    <row r="34" ht="18.75">
      <c r="A34" s="146" t="s">
        <v>2148</v>
      </c>
    </row>
    <row r="35" ht="17.25">
      <c r="A35" s="141" t="s">
        <v>2147</v>
      </c>
    </row>
    <row r="36" ht="34.5">
      <c r="A36" s="142" t="s">
        <v>2146</v>
      </c>
    </row>
    <row r="37" ht="34.5">
      <c r="A37" s="142" t="s">
        <v>2145</v>
      </c>
    </row>
    <row r="38" ht="34.5">
      <c r="A38" s="142" t="s">
        <v>2144</v>
      </c>
    </row>
    <row r="39" ht="17.25">
      <c r="A39" s="142" t="s">
        <v>2143</v>
      </c>
    </row>
    <row r="40" ht="34.5">
      <c r="A40" s="142" t="s">
        <v>2142</v>
      </c>
    </row>
    <row r="41" ht="17.25">
      <c r="A41" s="141" t="s">
        <v>2141</v>
      </c>
    </row>
    <row r="42" ht="17.25">
      <c r="A42" s="142" t="s">
        <v>2140</v>
      </c>
    </row>
    <row r="43" ht="17.25">
      <c r="A43" s="140" t="s">
        <v>2139</v>
      </c>
    </row>
    <row r="44" ht="17.25">
      <c r="A44" s="141" t="s">
        <v>2138</v>
      </c>
    </row>
    <row r="45" ht="34.5">
      <c r="A45" s="140" t="s">
        <v>2137</v>
      </c>
    </row>
    <row r="46" ht="34.5">
      <c r="A46" s="142" t="s">
        <v>2136</v>
      </c>
    </row>
    <row r="47" ht="51.75">
      <c r="A47" s="142" t="s">
        <v>2135</v>
      </c>
    </row>
    <row r="48" ht="17.25">
      <c r="A48" s="142" t="s">
        <v>2134</v>
      </c>
    </row>
    <row r="49" ht="17.25">
      <c r="A49" s="140" t="s">
        <v>2133</v>
      </c>
    </row>
    <row r="50" ht="17.25">
      <c r="A50" s="141" t="s">
        <v>2132</v>
      </c>
    </row>
    <row r="51" ht="34.5">
      <c r="A51" s="140" t="s">
        <v>2131</v>
      </c>
    </row>
    <row r="52" ht="17.25">
      <c r="A52" s="142" t="s">
        <v>2130</v>
      </c>
    </row>
    <row r="53" ht="34.5">
      <c r="A53" s="140" t="s">
        <v>2129</v>
      </c>
    </row>
    <row r="54" ht="17.25">
      <c r="A54" s="141" t="s">
        <v>2128</v>
      </c>
    </row>
    <row r="55" ht="17.25">
      <c r="A55" s="140" t="s">
        <v>2127</v>
      </c>
    </row>
    <row r="56" ht="34.5">
      <c r="A56" s="142" t="s">
        <v>2126</v>
      </c>
    </row>
    <row r="57" ht="17.25">
      <c r="A57" s="142" t="s">
        <v>2125</v>
      </c>
    </row>
    <row r="58" ht="34.5">
      <c r="A58" s="142" t="s">
        <v>2124</v>
      </c>
    </row>
    <row r="59" ht="17.25">
      <c r="A59" s="141" t="s">
        <v>2123</v>
      </c>
    </row>
    <row r="60" ht="34.5">
      <c r="A60" s="142" t="s">
        <v>2122</v>
      </c>
    </row>
    <row r="61" ht="17.25">
      <c r="A61" s="150"/>
    </row>
    <row r="62" ht="18.75">
      <c r="A62" s="146" t="s">
        <v>2121</v>
      </c>
    </row>
    <row r="63" ht="17.25">
      <c r="A63" s="141" t="s">
        <v>2120</v>
      </c>
    </row>
    <row r="64" ht="34.5">
      <c r="A64" s="142" t="s">
        <v>2119</v>
      </c>
    </row>
    <row r="65" ht="17.25">
      <c r="A65" s="142" t="s">
        <v>2118</v>
      </c>
    </row>
    <row r="66" ht="34.5">
      <c r="A66" s="145" t="s">
        <v>2117</v>
      </c>
    </row>
    <row r="67" ht="34.5">
      <c r="A67" s="145" t="s">
        <v>2116</v>
      </c>
    </row>
    <row r="68" ht="34.5">
      <c r="A68" s="145" t="s">
        <v>2115</v>
      </c>
    </row>
    <row r="69" ht="17.25">
      <c r="A69" s="148" t="s">
        <v>2114</v>
      </c>
    </row>
    <row r="70" ht="51.75">
      <c r="A70" s="145" t="s">
        <v>2113</v>
      </c>
    </row>
    <row r="71" ht="17.25">
      <c r="A71" s="145" t="s">
        <v>2112</v>
      </c>
    </row>
    <row r="72" ht="17.25">
      <c r="A72" s="148" t="s">
        <v>2111</v>
      </c>
    </row>
    <row r="73" ht="17.25">
      <c r="A73" s="145" t="s">
        <v>2110</v>
      </c>
    </row>
    <row r="74" ht="17.25">
      <c r="A74" s="148" t="s">
        <v>2109</v>
      </c>
    </row>
    <row r="75" ht="34.5">
      <c r="A75" s="145" t="s">
        <v>2108</v>
      </c>
    </row>
    <row r="76" ht="17.25">
      <c r="A76" s="145" t="s">
        <v>2107</v>
      </c>
    </row>
    <row r="77" ht="51.75">
      <c r="A77" s="145" t="s">
        <v>2106</v>
      </c>
    </row>
    <row r="78" ht="17.25">
      <c r="A78" s="148" t="s">
        <v>2105</v>
      </c>
    </row>
    <row r="79" ht="17.25">
      <c r="A79" s="149" t="s">
        <v>2104</v>
      </c>
    </row>
    <row r="80" ht="17.25">
      <c r="A80" s="148" t="s">
        <v>2103</v>
      </c>
    </row>
    <row r="81" ht="34.5">
      <c r="A81" s="145" t="s">
        <v>2102</v>
      </c>
    </row>
    <row r="82" ht="34.5">
      <c r="A82" s="145" t="s">
        <v>2101</v>
      </c>
    </row>
    <row r="83" ht="34.5">
      <c r="A83" s="145" t="s">
        <v>2100</v>
      </c>
    </row>
    <row r="84" ht="34.5">
      <c r="A84" s="145" t="s">
        <v>2099</v>
      </c>
    </row>
    <row r="85" ht="34.5">
      <c r="A85" s="145" t="s">
        <v>2098</v>
      </c>
    </row>
    <row r="86" ht="17.25">
      <c r="A86" s="148" t="s">
        <v>2097</v>
      </c>
    </row>
    <row r="87" ht="17.25">
      <c r="A87" s="145" t="s">
        <v>2096</v>
      </c>
    </row>
    <row r="88" ht="34.5">
      <c r="A88" s="145" t="s">
        <v>2095</v>
      </c>
    </row>
    <row r="89" ht="17.25">
      <c r="A89" s="148" t="s">
        <v>2094</v>
      </c>
    </row>
    <row r="90" ht="34.5">
      <c r="A90" s="145" t="s">
        <v>2093</v>
      </c>
    </row>
    <row r="91" ht="17.25">
      <c r="A91" s="148" t="s">
        <v>2092</v>
      </c>
    </row>
    <row r="92" ht="17.25">
      <c r="A92" s="149" t="s">
        <v>2091</v>
      </c>
    </row>
    <row r="93" ht="17.25">
      <c r="A93" s="145" t="s">
        <v>2090</v>
      </c>
    </row>
    <row r="94" ht="17.25">
      <c r="A94" s="145"/>
    </row>
    <row r="95" ht="18.75">
      <c r="A95" s="146" t="s">
        <v>2089</v>
      </c>
    </row>
    <row r="96" ht="34.5">
      <c r="A96" s="149" t="s">
        <v>2088</v>
      </c>
    </row>
    <row r="97" ht="17.25">
      <c r="A97" s="149" t="s">
        <v>2087</v>
      </c>
    </row>
    <row r="98" ht="17.25">
      <c r="A98" s="148" t="s">
        <v>2086</v>
      </c>
    </row>
    <row r="99" ht="17.25">
      <c r="A99" s="147" t="s">
        <v>2085</v>
      </c>
    </row>
    <row r="100" ht="17.25">
      <c r="A100" s="145" t="s">
        <v>2084</v>
      </c>
    </row>
    <row r="101" ht="17.25">
      <c r="A101" s="145" t="s">
        <v>2083</v>
      </c>
    </row>
    <row r="102" ht="17.25">
      <c r="A102" s="145" t="s">
        <v>2082</v>
      </c>
    </row>
    <row r="103" ht="17.25">
      <c r="A103" s="145" t="s">
        <v>2081</v>
      </c>
    </row>
    <row r="104" ht="34.5">
      <c r="A104" s="145" t="s">
        <v>2080</v>
      </c>
    </row>
    <row r="105" ht="17.25">
      <c r="A105" s="147" t="s">
        <v>2079</v>
      </c>
    </row>
    <row r="106" ht="17.25">
      <c r="A106" s="145" t="s">
        <v>2078</v>
      </c>
    </row>
    <row r="107" ht="17.25">
      <c r="A107" s="145" t="s">
        <v>2077</v>
      </c>
    </row>
    <row r="108" ht="17.25">
      <c r="A108" s="145" t="s">
        <v>2076</v>
      </c>
    </row>
    <row r="109" ht="17.25">
      <c r="A109" s="145" t="s">
        <v>2075</v>
      </c>
    </row>
    <row r="110" ht="17.25">
      <c r="A110" s="145" t="s">
        <v>2074</v>
      </c>
    </row>
    <row r="111" ht="17.25">
      <c r="A111" s="145" t="s">
        <v>2073</v>
      </c>
    </row>
    <row r="112" ht="17.25">
      <c r="A112" s="148" t="s">
        <v>2072</v>
      </c>
    </row>
    <row r="113" ht="17.25">
      <c r="A113" s="145" t="s">
        <v>2071</v>
      </c>
    </row>
    <row r="114" ht="17.25">
      <c r="A114" s="147" t="s">
        <v>2070</v>
      </c>
    </row>
    <row r="115" ht="17.25">
      <c r="A115" s="145" t="s">
        <v>2069</v>
      </c>
    </row>
    <row r="116" ht="17.25">
      <c r="A116" s="145" t="s">
        <v>2068</v>
      </c>
    </row>
    <row r="117" ht="17.25">
      <c r="A117" s="147" t="s">
        <v>2067</v>
      </c>
    </row>
    <row r="118" ht="17.25">
      <c r="A118" s="145" t="s">
        <v>2066</v>
      </c>
    </row>
    <row r="119" ht="17.25">
      <c r="A119" s="145" t="s">
        <v>2065</v>
      </c>
    </row>
    <row r="120" ht="17.25">
      <c r="A120" s="145" t="s">
        <v>2064</v>
      </c>
    </row>
    <row r="121" ht="17.25">
      <c r="A121" s="148" t="s">
        <v>2063</v>
      </c>
    </row>
    <row r="122" ht="17.25">
      <c r="A122" s="147" t="s">
        <v>2062</v>
      </c>
    </row>
    <row r="123" ht="17.25">
      <c r="A123" s="147" t="s">
        <v>2061</v>
      </c>
    </row>
    <row r="124" ht="17.25">
      <c r="A124" s="145" t="s">
        <v>2060</v>
      </c>
    </row>
    <row r="125" ht="17.25">
      <c r="A125" s="145" t="s">
        <v>2059</v>
      </c>
    </row>
    <row r="126" ht="17.25">
      <c r="A126" s="145" t="s">
        <v>2058</v>
      </c>
    </row>
    <row r="127" ht="17.25">
      <c r="A127" s="145" t="s">
        <v>2057</v>
      </c>
    </row>
    <row r="128" ht="17.25">
      <c r="A128" s="145" t="s">
        <v>2056</v>
      </c>
    </row>
    <row r="129" ht="17.25">
      <c r="A129" s="148" t="s">
        <v>2055</v>
      </c>
    </row>
    <row r="130" ht="34.5">
      <c r="A130" s="145" t="s">
        <v>2054</v>
      </c>
    </row>
    <row r="131" ht="69">
      <c r="A131" s="145" t="s">
        <v>2053</v>
      </c>
    </row>
    <row r="132" ht="34.5">
      <c r="A132" s="145" t="s">
        <v>2052</v>
      </c>
    </row>
    <row r="133" ht="17.25">
      <c r="A133" s="148" t="s">
        <v>2051</v>
      </c>
    </row>
    <row r="134" ht="34.5">
      <c r="A134" s="147" t="s">
        <v>2050</v>
      </c>
    </row>
    <row r="135" ht="17.25">
      <c r="A135" s="147"/>
    </row>
    <row r="136" ht="18.75">
      <c r="A136" s="146" t="s">
        <v>2049</v>
      </c>
    </row>
    <row r="137" ht="17.25">
      <c r="A137" s="145" t="s">
        <v>2048</v>
      </c>
    </row>
    <row r="138" ht="34.5">
      <c r="A138" s="142" t="s">
        <v>2047</v>
      </c>
    </row>
    <row r="139" ht="34.5">
      <c r="A139" s="142" t="s">
        <v>2046</v>
      </c>
    </row>
    <row r="140" ht="17.25">
      <c r="A140" s="141" t="s">
        <v>2045</v>
      </c>
    </row>
    <row r="141" ht="17.25">
      <c r="A141" s="144" t="s">
        <v>2044</v>
      </c>
    </row>
    <row r="142" ht="34.5">
      <c r="A142" s="140" t="s">
        <v>2043</v>
      </c>
    </row>
    <row r="143" ht="17.25">
      <c r="A143" s="142" t="s">
        <v>2042</v>
      </c>
    </row>
    <row r="144" ht="17.25">
      <c r="A144" s="142" t="s">
        <v>2041</v>
      </c>
    </row>
    <row r="145" ht="17.25">
      <c r="A145" s="144" t="s">
        <v>2040</v>
      </c>
    </row>
    <row r="146" ht="17.25">
      <c r="A146" s="141" t="s">
        <v>2039</v>
      </c>
    </row>
    <row r="147" ht="17.25">
      <c r="A147" s="144" t="s">
        <v>2038</v>
      </c>
    </row>
    <row r="148" ht="17.25">
      <c r="A148" s="142" t="s">
        <v>2037</v>
      </c>
    </row>
    <row r="149" ht="17.25">
      <c r="A149" s="142" t="s">
        <v>2036</v>
      </c>
    </row>
    <row r="150" ht="17.25">
      <c r="A150" s="142" t="s">
        <v>2035</v>
      </c>
    </row>
    <row r="151" ht="34.5">
      <c r="A151" s="144" t="s">
        <v>2034</v>
      </c>
    </row>
    <row r="152" ht="17.25">
      <c r="A152" s="141" t="s">
        <v>2033</v>
      </c>
    </row>
    <row r="153" ht="17.25">
      <c r="A153" s="142" t="s">
        <v>2032</v>
      </c>
    </row>
    <row r="154" ht="17.25">
      <c r="A154" s="142" t="s">
        <v>2031</v>
      </c>
    </row>
    <row r="155" ht="17.25">
      <c r="A155" s="142" t="s">
        <v>2030</v>
      </c>
    </row>
    <row r="156" ht="17.25">
      <c r="A156" s="142" t="s">
        <v>2029</v>
      </c>
    </row>
    <row r="157" ht="34.5">
      <c r="A157" s="142" t="s">
        <v>2028</v>
      </c>
    </row>
    <row r="158" ht="34.5">
      <c r="A158" s="142" t="s">
        <v>2027</v>
      </c>
    </row>
    <row r="159" ht="17.25">
      <c r="A159" s="141" t="s">
        <v>2026</v>
      </c>
    </row>
    <row r="160" ht="34.5">
      <c r="A160" s="142" t="s">
        <v>2025</v>
      </c>
    </row>
    <row r="161" ht="34.5">
      <c r="A161" s="142" t="s">
        <v>2024</v>
      </c>
    </row>
    <row r="162" ht="17.25">
      <c r="A162" s="142" t="s">
        <v>2023</v>
      </c>
    </row>
    <row r="163" ht="17.25">
      <c r="A163" s="141" t="s">
        <v>2022</v>
      </c>
    </row>
    <row r="164" ht="34.5">
      <c r="A164" s="143" t="s">
        <v>2021</v>
      </c>
    </row>
    <row r="165" ht="34.5">
      <c r="A165" s="142" t="s">
        <v>2020</v>
      </c>
    </row>
    <row r="166" ht="17.25">
      <c r="A166" s="141" t="s">
        <v>2019</v>
      </c>
    </row>
    <row r="167" ht="17.25">
      <c r="A167" s="142" t="s">
        <v>2018</v>
      </c>
    </row>
    <row r="168" ht="17.25">
      <c r="A168" s="141" t="s">
        <v>2017</v>
      </c>
    </row>
    <row r="169" ht="17.25">
      <c r="A169" s="140" t="s">
        <v>2016</v>
      </c>
    </row>
    <row r="170" ht="17.25">
      <c r="A170" s="140"/>
    </row>
    <row r="171" ht="17.25">
      <c r="A171" s="140"/>
    </row>
    <row r="172" ht="17.25">
      <c r="A172" s="140"/>
    </row>
    <row r="173" ht="17.25">
      <c r="A173" s="140"/>
    </row>
    <row r="174" ht="17.25">
      <c r="A174" s="140"/>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6" r:id="rId2"/>
  <headerFooter>
    <oddHeader>&amp;R&amp;G</oddHeader>
  </headerFooter>
  <rowBreaks count="4" manualBreakCount="4">
    <brk id="14" max="0" man="1"/>
    <brk id="49" max="0" man="1"/>
    <brk id="88" max="0" man="1"/>
    <brk id="139"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M27"/>
  <sheetViews>
    <sheetView showGridLines="0" zoomScale="80" zoomScaleNormal="80" zoomScalePageLayoutView="0" workbookViewId="0" topLeftCell="A1">
      <selection activeCell="H34" sqref="H34"/>
    </sheetView>
  </sheetViews>
  <sheetFormatPr defaultColWidth="9.140625" defaultRowHeight="12.75"/>
  <cols>
    <col min="1" max="1" width="19.8515625" style="153" customWidth="1"/>
    <col min="2" max="16384" width="9.140625" style="153" customWidth="1"/>
  </cols>
  <sheetData>
    <row r="4" spans="1:13" ht="15.75">
      <c r="A4" s="183" t="s">
        <v>2195</v>
      </c>
      <c r="B4" s="184"/>
      <c r="C4" s="184"/>
      <c r="D4" s="184"/>
      <c r="E4" s="184"/>
      <c r="F4" s="184"/>
      <c r="G4" s="184"/>
      <c r="H4" s="184"/>
      <c r="I4" s="184"/>
      <c r="J4" s="184"/>
      <c r="K4" s="184"/>
      <c r="L4" s="184"/>
      <c r="M4" s="184"/>
    </row>
    <row r="5" spans="1:13" ht="15">
      <c r="A5" s="154"/>
      <c r="B5" s="154"/>
      <c r="C5" s="154"/>
      <c r="D5" s="154"/>
      <c r="E5" s="154"/>
      <c r="F5" s="154"/>
      <c r="G5" s="154"/>
      <c r="H5" s="154"/>
      <c r="I5" s="154"/>
      <c r="J5" s="154"/>
      <c r="K5" s="154"/>
      <c r="L5" s="154"/>
      <c r="M5" s="154"/>
    </row>
    <row r="6" spans="1:13" ht="15.75">
      <c r="A6" s="185" t="s">
        <v>2194</v>
      </c>
      <c r="B6" s="186"/>
      <c r="C6" s="186"/>
      <c r="D6" s="186"/>
      <c r="E6" s="186"/>
      <c r="F6" s="186"/>
      <c r="G6" s="186"/>
      <c r="H6" s="186"/>
      <c r="I6" s="186"/>
      <c r="J6" s="186"/>
      <c r="K6" s="186"/>
      <c r="L6" s="186"/>
      <c r="M6" s="187"/>
    </row>
    <row r="7" spans="1:13" ht="15">
      <c r="A7" s="154"/>
      <c r="B7" s="154"/>
      <c r="C7" s="154"/>
      <c r="D7" s="154"/>
      <c r="E7" s="154"/>
      <c r="F7" s="154"/>
      <c r="G7" s="154"/>
      <c r="H7" s="154"/>
      <c r="I7" s="154"/>
      <c r="J7" s="154"/>
      <c r="K7" s="154"/>
      <c r="L7" s="154"/>
      <c r="M7" s="154"/>
    </row>
    <row r="8" spans="1:13" ht="15">
      <c r="A8" s="188" t="s">
        <v>2194</v>
      </c>
      <c r="B8" s="154"/>
      <c r="C8" s="191">
        <f>'A. HTT General'!C17</f>
        <v>42825</v>
      </c>
      <c r="D8" s="170"/>
      <c r="E8" s="170"/>
      <c r="F8" s="154"/>
      <c r="G8" s="154"/>
      <c r="H8" s="154"/>
      <c r="I8" s="154"/>
      <c r="J8" s="154"/>
      <c r="K8" s="154"/>
      <c r="L8" s="154"/>
      <c r="M8" s="154"/>
    </row>
    <row r="9" spans="1:13" ht="15">
      <c r="A9" s="189"/>
      <c r="B9" s="154"/>
      <c r="C9" s="192"/>
      <c r="D9" s="192"/>
      <c r="E9" s="192"/>
      <c r="F9" s="154"/>
      <c r="G9" s="154"/>
      <c r="H9" s="154"/>
      <c r="I9" s="154"/>
      <c r="J9" s="154"/>
      <c r="K9" s="154"/>
      <c r="L9" s="154"/>
      <c r="M9" s="154"/>
    </row>
    <row r="10" spans="1:13" ht="15">
      <c r="A10" s="154"/>
      <c r="B10" s="154"/>
      <c r="C10" s="154"/>
      <c r="D10" s="154"/>
      <c r="E10" s="154"/>
      <c r="F10" s="154"/>
      <c r="G10" s="154"/>
      <c r="H10" s="154"/>
      <c r="I10" s="154"/>
      <c r="J10" s="154"/>
      <c r="K10" s="154"/>
      <c r="L10" s="154"/>
      <c r="M10" s="154"/>
    </row>
    <row r="11" spans="1:13" ht="15.75">
      <c r="A11" s="185" t="s">
        <v>2193</v>
      </c>
      <c r="B11" s="186"/>
      <c r="C11" s="186"/>
      <c r="D11" s="186"/>
      <c r="E11" s="186"/>
      <c r="F11" s="186"/>
      <c r="G11" s="186"/>
      <c r="H11" s="186"/>
      <c r="I11" s="186"/>
      <c r="J11" s="186"/>
      <c r="K11" s="186"/>
      <c r="L11" s="186"/>
      <c r="M11" s="187"/>
    </row>
    <row r="12" spans="1:13" ht="15.75">
      <c r="A12" s="158"/>
      <c r="B12" s="157"/>
      <c r="C12" s="157"/>
      <c r="D12" s="157"/>
      <c r="E12" s="157"/>
      <c r="F12" s="157"/>
      <c r="G12" s="157"/>
      <c r="H12" s="157"/>
      <c r="I12" s="157"/>
      <c r="J12" s="157"/>
      <c r="K12" s="157"/>
      <c r="L12" s="157"/>
      <c r="M12" s="157"/>
    </row>
    <row r="13" spans="1:13" ht="15">
      <c r="A13" s="179" t="s">
        <v>2192</v>
      </c>
      <c r="B13" s="180"/>
      <c r="C13" s="180"/>
      <c r="D13" s="180"/>
      <c r="E13" s="181"/>
      <c r="F13" s="180"/>
      <c r="G13" s="180"/>
      <c r="H13" s="180"/>
      <c r="I13" s="175"/>
      <c r="J13" s="174"/>
      <c r="K13" s="174"/>
      <c r="L13" s="174"/>
      <c r="M13" s="174"/>
    </row>
    <row r="14" spans="1:13" ht="15">
      <c r="A14" s="176" t="s">
        <v>1900</v>
      </c>
      <c r="B14" s="177"/>
      <c r="C14" s="177"/>
      <c r="D14" s="177"/>
      <c r="E14" s="178"/>
      <c r="F14" s="178"/>
      <c r="G14" s="178"/>
      <c r="H14" s="178"/>
      <c r="I14" s="172"/>
      <c r="J14" s="170"/>
      <c r="K14" s="170"/>
      <c r="L14" s="170"/>
      <c r="M14" s="170"/>
    </row>
    <row r="15" spans="1:13" ht="15">
      <c r="A15" s="171" t="s">
        <v>12</v>
      </c>
      <c r="B15" s="170"/>
      <c r="C15" s="170"/>
      <c r="D15" s="170"/>
      <c r="E15" s="190"/>
      <c r="F15" s="190"/>
      <c r="G15" s="190"/>
      <c r="H15" s="190"/>
      <c r="I15" s="156"/>
      <c r="J15" s="155"/>
      <c r="K15" s="155"/>
      <c r="L15" s="155"/>
      <c r="M15" s="155"/>
    </row>
    <row r="16" spans="1:13" ht="15">
      <c r="A16" s="154"/>
      <c r="B16" s="154"/>
      <c r="C16" s="154"/>
      <c r="D16" s="154"/>
      <c r="E16" s="154"/>
      <c r="F16" s="154"/>
      <c r="G16" s="154"/>
      <c r="H16" s="154"/>
      <c r="I16" s="154"/>
      <c r="J16" s="154"/>
      <c r="K16" s="154"/>
      <c r="L16" s="154"/>
      <c r="M16" s="154"/>
    </row>
    <row r="17" spans="1:13" ht="15">
      <c r="A17" s="173" t="s">
        <v>2191</v>
      </c>
      <c r="B17" s="174"/>
      <c r="C17" s="174"/>
      <c r="D17" s="174"/>
      <c r="E17" s="174"/>
      <c r="F17" s="174"/>
      <c r="G17" s="174"/>
      <c r="H17" s="174"/>
      <c r="I17" s="174"/>
      <c r="J17" s="173"/>
      <c r="K17" s="174"/>
      <c r="L17" s="175"/>
      <c r="M17" s="174"/>
    </row>
    <row r="18" spans="1:13" ht="15">
      <c r="A18" s="172" t="s">
        <v>2190</v>
      </c>
      <c r="B18" s="170"/>
      <c r="C18" s="170"/>
      <c r="D18" s="170"/>
      <c r="E18" s="172" t="s">
        <v>2189</v>
      </c>
      <c r="F18" s="170"/>
      <c r="G18" s="170"/>
      <c r="H18" s="182" t="s">
        <v>2188</v>
      </c>
      <c r="I18" s="170"/>
      <c r="J18" s="170"/>
      <c r="K18" s="170"/>
      <c r="L18" s="170"/>
      <c r="M18" s="154"/>
    </row>
    <row r="19" spans="1:13" ht="15">
      <c r="A19" s="154"/>
      <c r="B19" s="154"/>
      <c r="C19" s="154"/>
      <c r="D19" s="154"/>
      <c r="E19" s="154"/>
      <c r="F19" s="154"/>
      <c r="G19" s="154"/>
      <c r="H19" s="154"/>
      <c r="I19" s="154"/>
      <c r="J19" s="154"/>
      <c r="K19" s="154"/>
      <c r="L19" s="154"/>
      <c r="M19" s="154"/>
    </row>
    <row r="20" spans="1:13" ht="15">
      <c r="A20" s="173" t="s">
        <v>2187</v>
      </c>
      <c r="B20" s="174"/>
      <c r="C20" s="174"/>
      <c r="D20" s="174"/>
      <c r="E20" s="174"/>
      <c r="F20" s="174"/>
      <c r="G20" s="173"/>
      <c r="H20" s="174"/>
      <c r="I20" s="174"/>
      <c r="J20" s="174"/>
      <c r="K20" s="175"/>
      <c r="L20" s="174"/>
      <c r="M20" s="174"/>
    </row>
    <row r="21" spans="1:13" ht="15">
      <c r="A21" s="172" t="s">
        <v>2186</v>
      </c>
      <c r="B21" s="170"/>
      <c r="C21" s="170"/>
      <c r="D21" s="170"/>
      <c r="E21" s="169" t="s">
        <v>2185</v>
      </c>
      <c r="F21" s="170"/>
      <c r="G21" s="170"/>
      <c r="H21" s="171" t="s">
        <v>2184</v>
      </c>
      <c r="I21" s="170"/>
      <c r="J21" s="170"/>
      <c r="K21" s="170"/>
      <c r="L21" s="170"/>
      <c r="M21" s="170"/>
    </row>
    <row r="22" spans="1:13" ht="15">
      <c r="A22" s="172" t="s">
        <v>2183</v>
      </c>
      <c r="B22" s="170"/>
      <c r="C22" s="170"/>
      <c r="D22" s="170"/>
      <c r="E22" s="169" t="s">
        <v>2182</v>
      </c>
      <c r="F22" s="170"/>
      <c r="G22" s="170"/>
      <c r="H22" s="171" t="s">
        <v>2181</v>
      </c>
      <c r="I22" s="170"/>
      <c r="J22" s="170"/>
      <c r="K22" s="170"/>
      <c r="L22" s="170"/>
      <c r="M22" s="154"/>
    </row>
    <row r="23" spans="1:13" ht="15">
      <c r="A23" s="154"/>
      <c r="B23" s="154"/>
      <c r="C23" s="154"/>
      <c r="D23" s="154"/>
      <c r="E23" s="154"/>
      <c r="F23" s="154"/>
      <c r="G23" s="154"/>
      <c r="H23" s="154"/>
      <c r="I23" s="154"/>
      <c r="J23" s="154"/>
      <c r="K23" s="154"/>
      <c r="L23" s="154"/>
      <c r="M23" s="154"/>
    </row>
    <row r="24" spans="1:13" ht="15">
      <c r="A24" s="173" t="s">
        <v>2180</v>
      </c>
      <c r="B24" s="174"/>
      <c r="C24" s="174"/>
      <c r="D24" s="174"/>
      <c r="E24" s="174"/>
      <c r="F24" s="174"/>
      <c r="G24" s="174"/>
      <c r="H24" s="174"/>
      <c r="I24" s="174"/>
      <c r="J24" s="174"/>
      <c r="K24" s="174"/>
      <c r="L24" s="174"/>
      <c r="M24" s="174"/>
    </row>
    <row r="25" spans="1:13" ht="15">
      <c r="A25" s="172" t="s">
        <v>2179</v>
      </c>
      <c r="B25" s="170"/>
      <c r="C25" s="170"/>
      <c r="D25" s="170"/>
      <c r="E25" s="170"/>
      <c r="F25" s="170"/>
      <c r="G25" s="170"/>
      <c r="H25" s="170"/>
      <c r="I25" s="170"/>
      <c r="J25" s="170"/>
      <c r="K25" s="170"/>
      <c r="L25" s="170"/>
      <c r="M25" s="170"/>
    </row>
    <row r="26" spans="1:13" ht="15">
      <c r="A26" s="172" t="s">
        <v>2178</v>
      </c>
      <c r="B26" s="170"/>
      <c r="C26" s="170"/>
      <c r="D26" s="170"/>
      <c r="E26" s="170"/>
      <c r="F26" s="170"/>
      <c r="G26" s="170"/>
      <c r="H26" s="170"/>
      <c r="I26" s="170"/>
      <c r="J26" s="170"/>
      <c r="K26" s="170"/>
      <c r="L26" s="170"/>
      <c r="M26" s="170"/>
    </row>
    <row r="27" spans="1:13" ht="15">
      <c r="A27" s="172" t="s">
        <v>2177</v>
      </c>
      <c r="B27" s="170"/>
      <c r="C27" s="170"/>
      <c r="D27" s="170"/>
      <c r="E27" s="170"/>
      <c r="F27" s="170"/>
      <c r="G27" s="170"/>
      <c r="H27" s="170"/>
      <c r="I27" s="170"/>
      <c r="J27" s="170"/>
      <c r="K27" s="170"/>
      <c r="L27" s="170"/>
      <c r="M27" s="170"/>
    </row>
  </sheetData>
  <sheetProtection/>
  <mergeCells count="30">
    <mergeCell ref="H18:L18"/>
    <mergeCell ref="A4:M4"/>
    <mergeCell ref="A6:M6"/>
    <mergeCell ref="A8:A9"/>
    <mergeCell ref="A11:M11"/>
    <mergeCell ref="A17:I17"/>
    <mergeCell ref="J17:K17"/>
    <mergeCell ref="L17:M17"/>
    <mergeCell ref="A15:H15"/>
    <mergeCell ref="C8:E9"/>
    <mergeCell ref="A14:H14"/>
    <mergeCell ref="A13:D13"/>
    <mergeCell ref="E13:H13"/>
    <mergeCell ref="I13:M13"/>
    <mergeCell ref="A27:M27"/>
    <mergeCell ref="I14:M14"/>
    <mergeCell ref="A24:M24"/>
    <mergeCell ref="A25:M25"/>
    <mergeCell ref="A26:M26"/>
    <mergeCell ref="A22:D22"/>
    <mergeCell ref="E22:G22"/>
    <mergeCell ref="H22:L22"/>
    <mergeCell ref="A21:D21"/>
    <mergeCell ref="E21:G21"/>
    <mergeCell ref="H21:M21"/>
    <mergeCell ref="A18:D18"/>
    <mergeCell ref="E18:G18"/>
    <mergeCell ref="A20:F20"/>
    <mergeCell ref="G20:J20"/>
    <mergeCell ref="K20:M20"/>
  </mergeCells>
  <hyperlinks>
    <hyperlink ref="H22" r:id="rId1" display="filiep.wyseur@bnpparibasfortis.com"/>
    <hyperlink ref="H18" r:id="rId2" display="mailto:oscar.meester@bnpparibasfortis.com"/>
    <hyperlink ref="H21" r:id="rId3" display="bart.vantomme@bnpparibasfortis.com"/>
    <hyperlink ref="A15" r:id="rId4" display="https://www.bnpparibasfortis.com/investors/coveredbonds"/>
    <hyperlink ref="A14" r:id="rId5" display="almt-coveredbond@bnpparibasfortis.com"/>
  </hyperlinks>
  <printOptions/>
  <pageMargins left="0.7" right="0.7" top="0.75" bottom="0.75" header="0.3" footer="0.3"/>
  <pageSetup horizontalDpi="600" verticalDpi="600" orientation="portrait" paperSize="9" scale="69" r:id="rId6"/>
</worksheet>
</file>

<file path=xl/worksheets/sheet7.xml><?xml version="1.0" encoding="utf-8"?>
<worksheet xmlns="http://schemas.openxmlformats.org/spreadsheetml/2006/main" xmlns:r="http://schemas.openxmlformats.org/officeDocument/2006/relationships">
  <dimension ref="B1:T16"/>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193" t="s">
        <v>964</v>
      </c>
      <c r="D3" s="194"/>
      <c r="E3" s="194"/>
      <c r="F3" s="194"/>
      <c r="G3" s="194"/>
      <c r="H3" s="194"/>
      <c r="I3" s="194"/>
      <c r="J3" s="194"/>
      <c r="K3" s="194"/>
      <c r="L3" s="194"/>
      <c r="M3" s="194"/>
      <c r="N3" s="194"/>
      <c r="O3" s="194"/>
      <c r="P3" s="194"/>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195" t="s">
        <v>965</v>
      </c>
      <c r="D5" s="196"/>
      <c r="E5" s="196"/>
      <c r="F5" s="196"/>
      <c r="G5" s="196"/>
      <c r="H5" s="196"/>
      <c r="I5" s="196"/>
      <c r="J5" s="196"/>
      <c r="K5" s="196"/>
      <c r="L5" s="196"/>
      <c r="M5" s="196"/>
      <c r="N5" s="196"/>
      <c r="O5" s="196"/>
      <c r="P5" s="197"/>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3" t="s">
        <v>971</v>
      </c>
      <c r="D7" s="3" t="s">
        <v>972</v>
      </c>
      <c r="E7" s="207" t="s">
        <v>973</v>
      </c>
      <c r="F7" s="208"/>
      <c r="G7" s="208"/>
      <c r="H7" s="207" t="s">
        <v>974</v>
      </c>
      <c r="I7" s="208"/>
      <c r="J7" s="209" t="s">
        <v>975</v>
      </c>
      <c r="K7" s="208"/>
      <c r="L7" s="208"/>
      <c r="M7" s="3" t="s">
        <v>976</v>
      </c>
      <c r="N7" s="4" t="s">
        <v>977</v>
      </c>
      <c r="O7" s="3" t="s">
        <v>978</v>
      </c>
      <c r="P7" s="209" t="s">
        <v>979</v>
      </c>
      <c r="Q7" s="208"/>
      <c r="R7" s="4" t="s">
        <v>980</v>
      </c>
      <c r="S7" s="4" t="s">
        <v>981</v>
      </c>
      <c r="T7" s="4" t="s">
        <v>988</v>
      </c>
    </row>
    <row r="8" spans="2:20" ht="11.25" customHeight="1">
      <c r="B8" s="1"/>
      <c r="C8" s="5" t="s">
        <v>982</v>
      </c>
      <c r="D8" s="6" t="s">
        <v>983</v>
      </c>
      <c r="E8" s="201">
        <v>500000000</v>
      </c>
      <c r="F8" s="202"/>
      <c r="G8" s="202"/>
      <c r="H8" s="203">
        <v>42667</v>
      </c>
      <c r="I8" s="202"/>
      <c r="J8" s="203">
        <v>45223</v>
      </c>
      <c r="K8" s="202"/>
      <c r="L8" s="202"/>
      <c r="M8" s="6" t="s">
        <v>2</v>
      </c>
      <c r="N8" s="6" t="s">
        <v>984</v>
      </c>
      <c r="O8" s="8">
        <v>0</v>
      </c>
      <c r="P8" s="204" t="s">
        <v>985</v>
      </c>
      <c r="Q8" s="202"/>
      <c r="R8" s="9"/>
      <c r="S8" s="10">
        <v>6.5698630136986305</v>
      </c>
      <c r="T8" s="6" t="s">
        <v>989</v>
      </c>
    </row>
    <row r="9" spans="2:20" ht="11.25" customHeight="1">
      <c r="B9" s="1"/>
      <c r="C9" s="5" t="s">
        <v>986</v>
      </c>
      <c r="D9" s="6" t="s">
        <v>987</v>
      </c>
      <c r="E9" s="201">
        <v>500000000</v>
      </c>
      <c r="F9" s="202"/>
      <c r="G9" s="202"/>
      <c r="H9" s="203">
        <v>42817</v>
      </c>
      <c r="I9" s="202"/>
      <c r="J9" s="203">
        <v>45558</v>
      </c>
      <c r="K9" s="202"/>
      <c r="L9" s="202"/>
      <c r="M9" s="6" t="s">
        <v>2</v>
      </c>
      <c r="N9" s="6" t="s">
        <v>984</v>
      </c>
      <c r="O9" s="8">
        <v>0.005</v>
      </c>
      <c r="P9" s="204" t="s">
        <v>985</v>
      </c>
      <c r="Q9" s="202"/>
      <c r="R9" s="9">
        <v>43366</v>
      </c>
      <c r="S9" s="10">
        <v>7.487671232876712</v>
      </c>
      <c r="T9" s="6" t="s">
        <v>990</v>
      </c>
    </row>
    <row r="10" spans="2:20" ht="15" customHeight="1">
      <c r="B10" s="1"/>
      <c r="C10" s="11"/>
      <c r="D10" s="12"/>
      <c r="E10" s="210">
        <v>1000000000</v>
      </c>
      <c r="F10" s="211"/>
      <c r="G10" s="211"/>
      <c r="H10" s="212"/>
      <c r="I10" s="213"/>
      <c r="J10" s="212"/>
      <c r="K10" s="213"/>
      <c r="L10" s="213"/>
      <c r="M10" s="11"/>
      <c r="N10" s="11"/>
      <c r="O10" s="11"/>
      <c r="P10" s="212"/>
      <c r="Q10" s="213"/>
      <c r="R10" s="11"/>
      <c r="S10" s="11"/>
      <c r="T10" s="11"/>
    </row>
    <row r="11" spans="2:20" ht="5.25" customHeight="1">
      <c r="B11" s="1"/>
      <c r="C11" s="1"/>
      <c r="D11" s="1"/>
      <c r="E11" s="1"/>
      <c r="F11" s="1"/>
      <c r="G11" s="1"/>
      <c r="H11" s="1"/>
      <c r="I11" s="1"/>
      <c r="J11" s="1"/>
      <c r="K11" s="1"/>
      <c r="L11" s="1"/>
      <c r="M11" s="1"/>
      <c r="N11" s="1"/>
      <c r="O11" s="1"/>
      <c r="P11" s="1"/>
      <c r="Q11" s="1"/>
      <c r="R11" s="1"/>
      <c r="S11" s="1"/>
      <c r="T11" s="1"/>
    </row>
    <row r="12" spans="2:20" ht="19.5" customHeight="1">
      <c r="B12" s="1"/>
      <c r="C12" s="195" t="s">
        <v>966</v>
      </c>
      <c r="D12" s="196"/>
      <c r="E12" s="196"/>
      <c r="F12" s="196"/>
      <c r="G12" s="196"/>
      <c r="H12" s="196"/>
      <c r="I12" s="196"/>
      <c r="J12" s="196"/>
      <c r="K12" s="196"/>
      <c r="L12" s="196"/>
      <c r="M12" s="196"/>
      <c r="N12" s="196"/>
      <c r="O12" s="196"/>
      <c r="P12" s="197"/>
      <c r="Q12" s="1"/>
      <c r="R12" s="1"/>
      <c r="S12" s="1"/>
      <c r="T12" s="1"/>
    </row>
    <row r="13" spans="2:20" ht="18" customHeight="1">
      <c r="B13" s="1"/>
      <c r="C13" s="198" t="s">
        <v>967</v>
      </c>
      <c r="D13" s="199"/>
      <c r="E13" s="199"/>
      <c r="F13" s="199"/>
      <c r="G13" s="1"/>
      <c r="H13" s="1"/>
      <c r="I13" s="1"/>
      <c r="J13" s="1"/>
      <c r="K13" s="200">
        <v>1000000000</v>
      </c>
      <c r="L13" s="199"/>
      <c r="M13" s="199"/>
      <c r="N13" s="1"/>
      <c r="O13" s="1"/>
      <c r="P13" s="1"/>
      <c r="Q13" s="1"/>
      <c r="R13" s="1"/>
      <c r="S13" s="1"/>
      <c r="T13" s="1"/>
    </row>
    <row r="14" spans="2:20" ht="15" customHeight="1">
      <c r="B14" s="1"/>
      <c r="C14" s="198" t="s">
        <v>968</v>
      </c>
      <c r="D14" s="199"/>
      <c r="E14" s="199"/>
      <c r="F14" s="199"/>
      <c r="G14" s="199"/>
      <c r="H14" s="199"/>
      <c r="I14" s="1"/>
      <c r="J14" s="1"/>
      <c r="K14" s="1"/>
      <c r="L14" s="13"/>
      <c r="M14" s="14">
        <v>0.0025</v>
      </c>
      <c r="N14" s="1"/>
      <c r="O14" s="1"/>
      <c r="P14" s="1"/>
      <c r="Q14" s="1"/>
      <c r="R14" s="1"/>
      <c r="S14" s="1"/>
      <c r="T14" s="1"/>
    </row>
    <row r="15" spans="2:20" ht="15" customHeight="1">
      <c r="B15" s="1"/>
      <c r="C15" s="198" t="s">
        <v>969</v>
      </c>
      <c r="D15" s="199"/>
      <c r="E15" s="199"/>
      <c r="F15" s="199"/>
      <c r="G15" s="199"/>
      <c r="H15" s="199"/>
      <c r="I15" s="1"/>
      <c r="J15" s="1"/>
      <c r="K15" s="214">
        <v>7.028767123287672</v>
      </c>
      <c r="L15" s="215"/>
      <c r="M15" s="215"/>
      <c r="N15" s="1"/>
      <c r="O15" s="1"/>
      <c r="P15" s="1"/>
      <c r="Q15" s="1"/>
      <c r="R15" s="1"/>
      <c r="S15" s="1"/>
      <c r="T15" s="1"/>
    </row>
    <row r="16" spans="3:6" ht="15" customHeight="1">
      <c r="C16" s="205" t="s">
        <v>970</v>
      </c>
      <c r="D16" s="206"/>
      <c r="E16" s="206"/>
      <c r="F16" s="206"/>
    </row>
  </sheetData>
  <sheetProtection/>
  <mergeCells count="25">
    <mergeCell ref="H10:I10"/>
    <mergeCell ref="J10:L10"/>
    <mergeCell ref="P10:Q10"/>
    <mergeCell ref="K15:M15"/>
    <mergeCell ref="C15:H15"/>
    <mergeCell ref="C16:F16"/>
    <mergeCell ref="E7:G7"/>
    <mergeCell ref="H7:I7"/>
    <mergeCell ref="J7:L7"/>
    <mergeCell ref="P7:Q7"/>
    <mergeCell ref="E8:G8"/>
    <mergeCell ref="H8:I8"/>
    <mergeCell ref="J8:L8"/>
    <mergeCell ref="P8:Q8"/>
    <mergeCell ref="E10:G10"/>
    <mergeCell ref="C3:P3"/>
    <mergeCell ref="C5:P5"/>
    <mergeCell ref="C12:P12"/>
    <mergeCell ref="C13:F13"/>
    <mergeCell ref="K13:M13"/>
    <mergeCell ref="C14:H14"/>
    <mergeCell ref="E9:G9"/>
    <mergeCell ref="H9:I9"/>
    <mergeCell ref="J9:L9"/>
    <mergeCell ref="P9:Q9"/>
  </mergeCells>
  <hyperlinks>
    <hyperlink ref="C8" r:id="rId1" display="mailto:BD@135194"/>
    <hyperlink ref="C9" r:id="rId2" display="mailto:BD@138090"/>
  </hyperlinks>
  <printOptions/>
  <pageMargins left="0.44431372549019615" right="0.44431372549019615" top="0.44431372549019615" bottom="0.44431372549019615" header="0.5098039215686275" footer="0.5098039215686275"/>
  <pageSetup horizontalDpi="600" verticalDpi="600" orientation="landscape" scale="94" r:id="rId3"/>
</worksheet>
</file>

<file path=xl/worksheets/sheet8.xml><?xml version="1.0" encoding="utf-8"?>
<worksheet xmlns="http://schemas.openxmlformats.org/spreadsheetml/2006/main" xmlns:r="http://schemas.openxmlformats.org/officeDocument/2006/relationships">
  <dimension ref="B2:G17"/>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193" t="s">
        <v>991</v>
      </c>
      <c r="C3" s="194"/>
      <c r="D3" s="194"/>
      <c r="E3" s="194"/>
      <c r="F3" s="194"/>
      <c r="G3" s="194"/>
    </row>
    <row r="4" spans="2:7" ht="9.75" customHeight="1">
      <c r="B4" s="1"/>
      <c r="C4" s="1"/>
      <c r="D4" s="1"/>
      <c r="E4" s="1"/>
      <c r="F4" s="1"/>
      <c r="G4" s="1"/>
    </row>
    <row r="5" spans="2:7" ht="18.75" customHeight="1">
      <c r="B5" s="220" t="s">
        <v>992</v>
      </c>
      <c r="C5" s="221"/>
      <c r="D5" s="221"/>
      <c r="E5" s="221"/>
      <c r="F5" s="221"/>
      <c r="G5" s="222"/>
    </row>
    <row r="6" spans="2:7" ht="12.75" customHeight="1">
      <c r="B6" s="1"/>
      <c r="C6" s="1"/>
      <c r="D6" s="1"/>
      <c r="E6" s="1"/>
      <c r="F6" s="1"/>
      <c r="G6" s="1"/>
    </row>
    <row r="7" spans="2:7" ht="15.75" customHeight="1">
      <c r="B7" s="15" t="s">
        <v>994</v>
      </c>
      <c r="C7" s="218" t="s">
        <v>995</v>
      </c>
      <c r="D7" s="219"/>
      <c r="E7" s="16" t="s">
        <v>996</v>
      </c>
      <c r="F7" s="16" t="s">
        <v>997</v>
      </c>
      <c r="G7" s="1"/>
    </row>
    <row r="8" spans="2:7" ht="15" customHeight="1">
      <c r="B8" s="17" t="s">
        <v>998</v>
      </c>
      <c r="C8" s="216" t="s">
        <v>999</v>
      </c>
      <c r="D8" s="217"/>
      <c r="E8" s="2" t="s">
        <v>1000</v>
      </c>
      <c r="F8" s="2" t="s">
        <v>1001</v>
      </c>
      <c r="G8" s="1"/>
    </row>
    <row r="9" spans="2:7" ht="15" customHeight="1">
      <c r="B9" s="17" t="s">
        <v>1002</v>
      </c>
      <c r="C9" s="216" t="s">
        <v>1003</v>
      </c>
      <c r="D9" s="217"/>
      <c r="E9" s="2" t="s">
        <v>1000</v>
      </c>
      <c r="F9" s="2" t="s">
        <v>1004</v>
      </c>
      <c r="G9" s="1"/>
    </row>
    <row r="10" spans="2:7" ht="15" customHeight="1">
      <c r="B10" s="17" t="s">
        <v>1005</v>
      </c>
      <c r="C10" s="216" t="s">
        <v>1006</v>
      </c>
      <c r="D10" s="217"/>
      <c r="E10" s="2" t="s">
        <v>1000</v>
      </c>
      <c r="F10" s="2" t="s">
        <v>1007</v>
      </c>
      <c r="G10" s="1"/>
    </row>
    <row r="11" spans="2:7" ht="28.5" customHeight="1">
      <c r="B11" s="1"/>
      <c r="C11" s="1"/>
      <c r="D11" s="1"/>
      <c r="E11" s="1"/>
      <c r="F11" s="1"/>
      <c r="G11" s="1"/>
    </row>
    <row r="12" spans="2:7" ht="18.75" customHeight="1">
      <c r="B12" s="220" t="s">
        <v>993</v>
      </c>
      <c r="C12" s="221"/>
      <c r="D12" s="221"/>
      <c r="E12" s="221"/>
      <c r="F12" s="221"/>
      <c r="G12" s="222"/>
    </row>
    <row r="13" spans="2:7" ht="15.75" customHeight="1">
      <c r="B13" s="1"/>
      <c r="C13" s="1"/>
      <c r="D13" s="1"/>
      <c r="E13" s="1"/>
      <c r="F13" s="1"/>
      <c r="G13" s="1"/>
    </row>
    <row r="14" spans="2:7" ht="15.75" customHeight="1">
      <c r="B14" s="15" t="s">
        <v>994</v>
      </c>
      <c r="C14" s="218" t="s">
        <v>995</v>
      </c>
      <c r="D14" s="219"/>
      <c r="E14" s="16" t="s">
        <v>996</v>
      </c>
      <c r="F14" s="1"/>
      <c r="G14" s="1"/>
    </row>
    <row r="15" spans="2:7" ht="15" customHeight="1">
      <c r="B15" s="17" t="s">
        <v>998</v>
      </c>
      <c r="C15" s="216" t="s">
        <v>1008</v>
      </c>
      <c r="D15" s="217"/>
      <c r="E15" s="2"/>
      <c r="F15" s="1"/>
      <c r="G15" s="1"/>
    </row>
    <row r="16" spans="2:7" ht="15" customHeight="1">
      <c r="B16" s="17" t="s">
        <v>1002</v>
      </c>
      <c r="C16" s="216" t="s">
        <v>1009</v>
      </c>
      <c r="D16" s="217"/>
      <c r="E16" s="2" t="s">
        <v>1000</v>
      </c>
      <c r="F16" s="1"/>
      <c r="G16" s="1"/>
    </row>
    <row r="17" spans="2:5" ht="15" customHeight="1">
      <c r="B17" s="17" t="s">
        <v>1005</v>
      </c>
      <c r="C17" s="216" t="s">
        <v>1010</v>
      </c>
      <c r="D17" s="217"/>
      <c r="E17" s="2" t="s">
        <v>1000</v>
      </c>
    </row>
  </sheetData>
  <sheetProtection/>
  <mergeCells count="11">
    <mergeCell ref="C9:D9"/>
    <mergeCell ref="C10:D10"/>
    <mergeCell ref="C14:D14"/>
    <mergeCell ref="C15:D15"/>
    <mergeCell ref="C16:D16"/>
    <mergeCell ref="C17:D17"/>
    <mergeCell ref="B3:G3"/>
    <mergeCell ref="B5:G5"/>
    <mergeCell ref="B12:G12"/>
    <mergeCell ref="C7:D7"/>
    <mergeCell ref="C8:D8"/>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zoomScale="85" zoomScaleNormal="85"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223"/>
      <c r="G2" s="224"/>
      <c r="H2" s="224"/>
      <c r="I2" s="224"/>
      <c r="J2" s="224"/>
      <c r="K2" s="224"/>
      <c r="L2" s="224"/>
      <c r="M2" s="224"/>
      <c r="N2" s="224"/>
      <c r="O2" s="224"/>
      <c r="P2" s="224"/>
      <c r="Q2" s="224"/>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193" t="s">
        <v>1011</v>
      </c>
      <c r="C4" s="194"/>
      <c r="D4" s="194"/>
      <c r="E4" s="194"/>
      <c r="F4" s="194"/>
      <c r="G4" s="194"/>
      <c r="H4" s="194"/>
      <c r="I4" s="194"/>
      <c r="J4" s="194"/>
      <c r="K4" s="194"/>
      <c r="L4" s="194"/>
      <c r="M4" s="194"/>
      <c r="N4" s="194"/>
      <c r="O4" s="194"/>
      <c r="P4" s="194"/>
      <c r="Q4" s="194"/>
      <c r="R4" s="194"/>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98" t="s">
        <v>1012</v>
      </c>
      <c r="C6" s="199"/>
      <c r="D6" s="199"/>
      <c r="E6" s="199"/>
      <c r="F6" s="199"/>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195" t="s">
        <v>1013</v>
      </c>
      <c r="C8" s="196"/>
      <c r="D8" s="196"/>
      <c r="E8" s="196"/>
      <c r="F8" s="196"/>
      <c r="G8" s="196"/>
      <c r="H8" s="196"/>
      <c r="I8" s="196"/>
      <c r="J8" s="196"/>
      <c r="K8" s="196"/>
      <c r="L8" s="196"/>
      <c r="M8" s="196"/>
      <c r="N8" s="196"/>
      <c r="O8" s="196"/>
      <c r="P8" s="196"/>
      <c r="Q8" s="196"/>
      <c r="R8" s="197"/>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25" t="s">
        <v>1014</v>
      </c>
      <c r="C10" s="226"/>
      <c r="D10" s="226"/>
      <c r="E10" s="226"/>
      <c r="F10" s="226"/>
      <c r="G10" s="226"/>
      <c r="H10" s="226"/>
      <c r="I10" s="1"/>
      <c r="J10" s="227">
        <v>1000000000</v>
      </c>
      <c r="K10" s="226"/>
      <c r="L10" s="226"/>
      <c r="M10" s="226"/>
      <c r="N10" s="226"/>
      <c r="O10" s="226"/>
      <c r="P10" s="226"/>
      <c r="Q10" s="226"/>
      <c r="R10" s="226"/>
      <c r="S10" s="18" t="s">
        <v>1015</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25" t="s">
        <v>1017</v>
      </c>
      <c r="C12" s="226"/>
      <c r="D12" s="226"/>
      <c r="E12" s="226"/>
      <c r="F12" s="226"/>
      <c r="G12" s="226"/>
      <c r="H12" s="226"/>
      <c r="I12" s="1"/>
      <c r="J12" s="200">
        <v>1345805164.3700027</v>
      </c>
      <c r="K12" s="199"/>
      <c r="L12" s="199"/>
      <c r="M12" s="199"/>
      <c r="N12" s="199"/>
      <c r="O12" s="199"/>
      <c r="P12" s="199"/>
      <c r="Q12" s="199"/>
      <c r="R12" s="199"/>
      <c r="S12" s="228" t="s">
        <v>1016</v>
      </c>
      <c r="T12" s="229"/>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98" t="s">
        <v>1018</v>
      </c>
      <c r="C14" s="199"/>
      <c r="D14" s="199"/>
      <c r="E14" s="199"/>
      <c r="F14" s="199"/>
      <c r="G14" s="199"/>
      <c r="H14" s="199"/>
      <c r="I14" s="1"/>
      <c r="J14" s="1"/>
      <c r="K14" s="1"/>
      <c r="L14" s="200">
        <v>5000000</v>
      </c>
      <c r="M14" s="199"/>
      <c r="N14" s="199"/>
      <c r="O14" s="199"/>
      <c r="P14" s="199"/>
      <c r="Q14" s="199"/>
      <c r="R14" s="199"/>
      <c r="S14" s="228" t="s">
        <v>1019</v>
      </c>
      <c r="T14" s="229"/>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98" t="s">
        <v>1020</v>
      </c>
      <c r="C16" s="199"/>
      <c r="D16" s="199"/>
      <c r="E16" s="199"/>
      <c r="F16" s="199"/>
      <c r="G16" s="199"/>
      <c r="H16" s="199"/>
      <c r="I16" s="1"/>
      <c r="J16" s="1"/>
      <c r="K16" s="1"/>
      <c r="L16" s="200">
        <v>39037586.96</v>
      </c>
      <c r="M16" s="199"/>
      <c r="N16" s="199"/>
      <c r="O16" s="199"/>
      <c r="P16" s="199"/>
      <c r="Q16" s="199"/>
      <c r="R16" s="199"/>
      <c r="S16" s="228" t="s">
        <v>1021</v>
      </c>
      <c r="T16" s="229"/>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98" t="s">
        <v>1022</v>
      </c>
      <c r="C18" s="199"/>
      <c r="D18" s="199"/>
      <c r="E18" s="199"/>
      <c r="F18" s="199"/>
      <c r="G18" s="199"/>
      <c r="H18" s="199"/>
      <c r="I18" s="1"/>
      <c r="J18" s="230">
        <v>0.3898427513300027</v>
      </c>
      <c r="K18" s="226"/>
      <c r="L18" s="226"/>
      <c r="M18" s="226"/>
      <c r="N18" s="226"/>
      <c r="O18" s="226"/>
      <c r="P18" s="226"/>
      <c r="Q18" s="226"/>
      <c r="R18" s="226"/>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195" t="s">
        <v>1023</v>
      </c>
      <c r="C20" s="196"/>
      <c r="D20" s="196"/>
      <c r="E20" s="196"/>
      <c r="F20" s="196"/>
      <c r="G20" s="196"/>
      <c r="H20" s="196"/>
      <c r="I20" s="196"/>
      <c r="J20" s="196"/>
      <c r="K20" s="196"/>
      <c r="L20" s="196"/>
      <c r="M20" s="196"/>
      <c r="N20" s="196"/>
      <c r="O20" s="196"/>
      <c r="P20" s="196"/>
      <c r="Q20" s="196"/>
      <c r="R20" s="197"/>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40" t="s">
        <v>1066</v>
      </c>
      <c r="C22" s="217"/>
      <c r="D22" s="217"/>
      <c r="E22" s="217"/>
      <c r="F22" s="217"/>
      <c r="G22" s="217"/>
      <c r="H22" s="241"/>
      <c r="I22" s="242"/>
      <c r="J22" s="243">
        <v>1109166629.358662</v>
      </c>
      <c r="K22" s="217"/>
      <c r="L22" s="217"/>
      <c r="M22" s="217"/>
      <c r="N22" s="217"/>
      <c r="O22" s="217"/>
      <c r="P22" s="217"/>
      <c r="Q22" s="217"/>
      <c r="R22" s="217"/>
      <c r="S22" s="228" t="s">
        <v>1024</v>
      </c>
      <c r="T22" s="229"/>
      <c r="U22" s="1"/>
    </row>
    <row r="23" spans="2:21" ht="9.75" customHeight="1">
      <c r="B23" s="216"/>
      <c r="C23" s="217"/>
      <c r="D23" s="217"/>
      <c r="E23" s="217"/>
      <c r="F23" s="217"/>
      <c r="G23" s="217"/>
      <c r="H23" s="241"/>
      <c r="I23" s="242"/>
      <c r="J23" s="259"/>
      <c r="K23" s="217"/>
      <c r="L23" s="217"/>
      <c r="M23" s="217"/>
      <c r="N23" s="217"/>
      <c r="O23" s="217"/>
      <c r="P23" s="217"/>
      <c r="Q23" s="217"/>
      <c r="R23" s="217"/>
      <c r="S23" s="1"/>
      <c r="T23" s="1"/>
      <c r="U23" s="1"/>
    </row>
    <row r="24" spans="2:21" ht="14.25" customHeight="1">
      <c r="B24" s="240" t="s">
        <v>1067</v>
      </c>
      <c r="C24" s="217"/>
      <c r="D24" s="217"/>
      <c r="E24" s="217"/>
      <c r="F24" s="217"/>
      <c r="G24" s="217"/>
      <c r="H24" s="217"/>
      <c r="I24" s="217"/>
      <c r="J24" s="217"/>
      <c r="K24" s="241"/>
      <c r="L24" s="242"/>
      <c r="M24" s="260">
        <v>1.109166629358662</v>
      </c>
      <c r="N24" s="217"/>
      <c r="O24" s="217"/>
      <c r="P24" s="217"/>
      <c r="Q24" s="217"/>
      <c r="R24" s="217"/>
      <c r="S24" s="231" t="s">
        <v>1025</v>
      </c>
      <c r="T24" s="232"/>
      <c r="U24" s="233"/>
    </row>
    <row r="25" spans="2:21" ht="9" customHeight="1">
      <c r="B25" s="216"/>
      <c r="C25" s="217"/>
      <c r="D25" s="217"/>
      <c r="E25" s="217"/>
      <c r="F25" s="217"/>
      <c r="G25" s="217"/>
      <c r="H25" s="241"/>
      <c r="I25" s="242"/>
      <c r="J25" s="259"/>
      <c r="K25" s="217"/>
      <c r="L25" s="217"/>
      <c r="M25" s="217"/>
      <c r="N25" s="217"/>
      <c r="O25" s="217"/>
      <c r="P25" s="217"/>
      <c r="Q25" s="217"/>
      <c r="R25" s="217"/>
      <c r="S25" s="234"/>
      <c r="T25" s="235"/>
      <c r="U25" s="236"/>
    </row>
    <row r="26" spans="2:21" ht="15" customHeight="1">
      <c r="B26" s="261" t="s">
        <v>1068</v>
      </c>
      <c r="C26" s="262"/>
      <c r="D26" s="262"/>
      <c r="E26" s="262"/>
      <c r="F26" s="262"/>
      <c r="G26" s="263"/>
      <c r="H26" s="241"/>
      <c r="I26" s="242"/>
      <c r="J26" s="264" t="s">
        <v>1051</v>
      </c>
      <c r="K26" s="265"/>
      <c r="L26" s="265"/>
      <c r="M26" s="265"/>
      <c r="N26" s="265"/>
      <c r="O26" s="265"/>
      <c r="P26" s="265"/>
      <c r="Q26" s="265"/>
      <c r="R26" s="266"/>
      <c r="S26" s="237"/>
      <c r="T26" s="238"/>
      <c r="U26" s="239"/>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195" t="s">
        <v>1026</v>
      </c>
      <c r="C28" s="196"/>
      <c r="D28" s="196"/>
      <c r="E28" s="196"/>
      <c r="F28" s="196"/>
      <c r="G28" s="196"/>
      <c r="H28" s="196"/>
      <c r="I28" s="196"/>
      <c r="J28" s="196"/>
      <c r="K28" s="196"/>
      <c r="L28" s="196"/>
      <c r="M28" s="196"/>
      <c r="N28" s="196"/>
      <c r="O28" s="196"/>
      <c r="P28" s="196"/>
      <c r="Q28" s="196"/>
      <c r="R28" s="197"/>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98" t="s">
        <v>1027</v>
      </c>
      <c r="C30" s="199"/>
      <c r="D30" s="199"/>
      <c r="E30" s="199"/>
      <c r="F30" s="199"/>
      <c r="G30" s="199"/>
      <c r="H30" s="199"/>
      <c r="I30" s="1"/>
      <c r="J30" s="1"/>
      <c r="K30" s="1"/>
      <c r="L30" s="200">
        <v>5931381.85</v>
      </c>
      <c r="M30" s="199"/>
      <c r="N30" s="199"/>
      <c r="O30" s="199"/>
      <c r="P30" s="199"/>
      <c r="Q30" s="199"/>
      <c r="R30" s="199"/>
      <c r="S30" s="228" t="s">
        <v>1028</v>
      </c>
      <c r="T30" s="229"/>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98" t="s">
        <v>1030</v>
      </c>
      <c r="C32" s="199"/>
      <c r="D32" s="199"/>
      <c r="E32" s="199"/>
      <c r="F32" s="199"/>
      <c r="G32" s="199"/>
      <c r="H32" s="199"/>
      <c r="I32" s="1"/>
      <c r="J32" s="1"/>
      <c r="K32" s="1"/>
      <c r="L32" s="200">
        <v>39037586.96</v>
      </c>
      <c r="M32" s="199"/>
      <c r="N32" s="199"/>
      <c r="O32" s="199"/>
      <c r="P32" s="199"/>
      <c r="Q32" s="199"/>
      <c r="R32" s="199"/>
      <c r="S32" s="228" t="s">
        <v>1029</v>
      </c>
      <c r="T32" s="229"/>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40" t="s">
        <v>1066</v>
      </c>
      <c r="C34" s="217"/>
      <c r="D34" s="217"/>
      <c r="E34" s="217"/>
      <c r="F34" s="217"/>
      <c r="G34" s="217"/>
      <c r="H34" s="241"/>
      <c r="I34" s="242"/>
      <c r="J34" s="243">
        <v>1109166629.358662</v>
      </c>
      <c r="K34" s="217"/>
      <c r="L34" s="217"/>
      <c r="M34" s="217"/>
      <c r="N34" s="217"/>
      <c r="O34" s="217"/>
      <c r="P34" s="217"/>
      <c r="Q34" s="217"/>
      <c r="R34" s="217"/>
      <c r="S34" s="1"/>
      <c r="T34" s="1"/>
      <c r="U34" s="1"/>
    </row>
    <row r="35" spans="2:21" ht="6.75" customHeight="1">
      <c r="B35" s="216"/>
      <c r="C35" s="217"/>
      <c r="D35" s="217"/>
      <c r="E35" s="217"/>
      <c r="F35" s="217"/>
      <c r="G35" s="217"/>
      <c r="H35" s="241"/>
      <c r="I35" s="242"/>
      <c r="J35" s="259"/>
      <c r="K35" s="217"/>
      <c r="L35" s="217"/>
      <c r="M35" s="217"/>
      <c r="N35" s="217"/>
      <c r="O35" s="217"/>
      <c r="P35" s="217"/>
      <c r="Q35" s="217"/>
      <c r="R35" s="217"/>
      <c r="S35" s="1"/>
      <c r="T35" s="1"/>
      <c r="U35" s="1"/>
    </row>
    <row r="36" spans="2:21" ht="13.5" customHeight="1">
      <c r="B36" s="240" t="s">
        <v>1069</v>
      </c>
      <c r="C36" s="217"/>
      <c r="D36" s="217"/>
      <c r="E36" s="217"/>
      <c r="F36" s="217"/>
      <c r="G36" s="217"/>
      <c r="H36" s="241"/>
      <c r="I36" s="242"/>
      <c r="J36" s="260">
        <v>1.1541355981686618</v>
      </c>
      <c r="K36" s="217"/>
      <c r="L36" s="217"/>
      <c r="M36" s="217"/>
      <c r="N36" s="217"/>
      <c r="O36" s="217"/>
      <c r="P36" s="217"/>
      <c r="Q36" s="217"/>
      <c r="R36" s="217"/>
      <c r="S36" s="231" t="s">
        <v>1031</v>
      </c>
      <c r="T36" s="232"/>
      <c r="U36" s="233"/>
    </row>
    <row r="37" spans="2:21" ht="6" customHeight="1">
      <c r="B37" s="216"/>
      <c r="C37" s="217"/>
      <c r="D37" s="217"/>
      <c r="E37" s="217"/>
      <c r="F37" s="217"/>
      <c r="G37" s="217"/>
      <c r="H37" s="241"/>
      <c r="I37" s="242"/>
      <c r="J37" s="259"/>
      <c r="K37" s="217"/>
      <c r="L37" s="217"/>
      <c r="M37" s="217"/>
      <c r="N37" s="217"/>
      <c r="O37" s="217"/>
      <c r="P37" s="217"/>
      <c r="Q37" s="217"/>
      <c r="R37" s="217"/>
      <c r="S37" s="234"/>
      <c r="T37" s="235"/>
      <c r="U37" s="236"/>
    </row>
    <row r="38" spans="2:21" ht="15" customHeight="1">
      <c r="B38" s="261" t="s">
        <v>1070</v>
      </c>
      <c r="C38" s="262"/>
      <c r="D38" s="262"/>
      <c r="E38" s="262"/>
      <c r="F38" s="262"/>
      <c r="G38" s="263"/>
      <c r="H38" s="241"/>
      <c r="I38" s="242"/>
      <c r="J38" s="264" t="s">
        <v>1051</v>
      </c>
      <c r="K38" s="265"/>
      <c r="L38" s="265"/>
      <c r="M38" s="265"/>
      <c r="N38" s="265"/>
      <c r="O38" s="265"/>
      <c r="P38" s="265"/>
      <c r="Q38" s="265"/>
      <c r="R38" s="266"/>
      <c r="S38" s="237"/>
      <c r="T38" s="238"/>
      <c r="U38" s="239"/>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195" t="s">
        <v>1032</v>
      </c>
      <c r="C40" s="196"/>
      <c r="D40" s="196"/>
      <c r="E40" s="196"/>
      <c r="F40" s="196"/>
      <c r="G40" s="196"/>
      <c r="H40" s="196"/>
      <c r="I40" s="196"/>
      <c r="J40" s="196"/>
      <c r="K40" s="196"/>
      <c r="L40" s="196"/>
      <c r="M40" s="196"/>
      <c r="N40" s="196"/>
      <c r="O40" s="196"/>
      <c r="P40" s="196"/>
      <c r="Q40" s="196"/>
      <c r="R40" s="197"/>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98" t="s">
        <v>1034</v>
      </c>
      <c r="C42" s="199"/>
      <c r="D42" s="199"/>
      <c r="E42" s="199"/>
      <c r="F42" s="199"/>
      <c r="G42" s="199"/>
      <c r="H42" s="199"/>
      <c r="I42" s="199"/>
      <c r="J42" s="199"/>
      <c r="K42" s="199"/>
      <c r="L42" s="199"/>
      <c r="M42" s="199"/>
      <c r="N42" s="1"/>
      <c r="O42" s="244">
        <v>250449047.51999906</v>
      </c>
      <c r="P42" s="245"/>
      <c r="Q42" s="245"/>
      <c r="R42" s="245"/>
      <c r="S42" s="228" t="s">
        <v>1033</v>
      </c>
      <c r="T42" s="229"/>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47"/>
      <c r="D44" s="246" t="s">
        <v>1035</v>
      </c>
      <c r="E44" s="245"/>
      <c r="F44" s="245"/>
      <c r="G44" s="245"/>
      <c r="H44" s="245"/>
      <c r="I44" s="245"/>
      <c r="J44" s="245"/>
      <c r="K44" s="245"/>
      <c r="L44" s="245"/>
      <c r="M44" s="245"/>
      <c r="N44" s="245"/>
      <c r="O44" s="200">
        <v>249449047.51999906</v>
      </c>
      <c r="P44" s="199"/>
      <c r="Q44" s="199"/>
      <c r="R44" s="199"/>
      <c r="S44" s="1"/>
      <c r="T44" s="1"/>
      <c r="U44" s="1"/>
    </row>
    <row r="45" spans="2:21" ht="7.5" customHeight="1">
      <c r="B45" s="1"/>
      <c r="C45" s="248"/>
      <c r="D45" s="1"/>
      <c r="E45" s="1"/>
      <c r="F45" s="1"/>
      <c r="G45" s="1"/>
      <c r="H45" s="1"/>
      <c r="I45" s="1"/>
      <c r="J45" s="1"/>
      <c r="K45" s="1"/>
      <c r="L45" s="1"/>
      <c r="M45" s="1"/>
      <c r="N45" s="1"/>
      <c r="O45" s="1"/>
      <c r="P45" s="1"/>
      <c r="Q45" s="1"/>
      <c r="R45" s="1"/>
      <c r="S45" s="1"/>
      <c r="T45" s="1"/>
      <c r="U45" s="1"/>
    </row>
    <row r="46" spans="2:21" ht="13.5" customHeight="1">
      <c r="B46" s="1"/>
      <c r="C46" s="248"/>
      <c r="D46" s="246" t="s">
        <v>1036</v>
      </c>
      <c r="E46" s="245"/>
      <c r="F46" s="245"/>
      <c r="G46" s="245"/>
      <c r="H46" s="245"/>
      <c r="I46" s="245"/>
      <c r="J46" s="245"/>
      <c r="K46" s="245"/>
      <c r="L46" s="245"/>
      <c r="M46" s="1"/>
      <c r="N46" s="1"/>
      <c r="O46" s="200">
        <v>1000000</v>
      </c>
      <c r="P46" s="199"/>
      <c r="Q46" s="199"/>
      <c r="R46" s="199"/>
      <c r="S46" s="1"/>
      <c r="T46" s="1"/>
      <c r="U46" s="1"/>
    </row>
    <row r="47" spans="2:21" ht="9" customHeight="1">
      <c r="B47" s="1"/>
      <c r="C47" s="248"/>
      <c r="D47" s="1"/>
      <c r="E47" s="1"/>
      <c r="F47" s="1"/>
      <c r="G47" s="1"/>
      <c r="H47" s="1"/>
      <c r="I47" s="1"/>
      <c r="J47" s="1"/>
      <c r="K47" s="1"/>
      <c r="L47" s="1"/>
      <c r="M47" s="1"/>
      <c r="N47" s="1"/>
      <c r="O47" s="1"/>
      <c r="P47" s="1"/>
      <c r="Q47" s="1"/>
      <c r="R47" s="1"/>
      <c r="S47" s="1"/>
      <c r="T47" s="1"/>
      <c r="U47" s="1"/>
    </row>
    <row r="48" spans="2:21" ht="13.5" customHeight="1">
      <c r="B48" s="1"/>
      <c r="C48" s="248"/>
      <c r="D48" s="246" t="s">
        <v>1037</v>
      </c>
      <c r="E48" s="245"/>
      <c r="F48" s="245"/>
      <c r="G48" s="245"/>
      <c r="H48" s="245"/>
      <c r="I48" s="245"/>
      <c r="J48" s="245"/>
      <c r="K48" s="245"/>
      <c r="L48" s="245"/>
      <c r="M48" s="245"/>
      <c r="N48" s="245"/>
      <c r="O48" s="250" t="s">
        <v>86</v>
      </c>
      <c r="P48" s="199"/>
      <c r="Q48" s="199"/>
      <c r="R48" s="199"/>
      <c r="S48" s="1"/>
      <c r="T48" s="1"/>
      <c r="U48" s="1"/>
    </row>
    <row r="49" spans="2:21" ht="8.25" customHeight="1">
      <c r="B49" s="1"/>
      <c r="C49" s="248"/>
      <c r="D49" s="1"/>
      <c r="E49" s="1"/>
      <c r="F49" s="1"/>
      <c r="G49" s="1"/>
      <c r="H49" s="1"/>
      <c r="I49" s="1"/>
      <c r="J49" s="1"/>
      <c r="K49" s="1"/>
      <c r="L49" s="1"/>
      <c r="M49" s="1"/>
      <c r="N49" s="1"/>
      <c r="O49" s="1"/>
      <c r="P49" s="1"/>
      <c r="Q49" s="1"/>
      <c r="R49" s="1"/>
      <c r="S49" s="1"/>
      <c r="T49" s="1"/>
      <c r="U49" s="1"/>
    </row>
    <row r="50" spans="2:21" ht="15" customHeight="1">
      <c r="B50" s="1"/>
      <c r="C50" s="249"/>
      <c r="D50" s="246" t="s">
        <v>1038</v>
      </c>
      <c r="E50" s="245"/>
      <c r="F50" s="245"/>
      <c r="G50" s="245"/>
      <c r="H50" s="245"/>
      <c r="I50" s="245"/>
      <c r="J50" s="245"/>
      <c r="K50" s="245"/>
      <c r="L50" s="245"/>
      <c r="M50" s="245"/>
      <c r="N50" s="245"/>
      <c r="O50" s="250" t="s">
        <v>86</v>
      </c>
      <c r="P50" s="199"/>
      <c r="Q50" s="199"/>
      <c r="R50" s="19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98" t="s">
        <v>1040</v>
      </c>
      <c r="C52" s="199"/>
      <c r="D52" s="199"/>
      <c r="E52" s="199"/>
      <c r="F52" s="199"/>
      <c r="G52" s="199"/>
      <c r="H52" s="199"/>
      <c r="I52" s="199"/>
      <c r="J52" s="199"/>
      <c r="K52" s="199"/>
      <c r="L52" s="199"/>
      <c r="M52" s="199"/>
      <c r="N52" s="1"/>
      <c r="O52" s="244">
        <v>1389381136.2925026</v>
      </c>
      <c r="P52" s="245"/>
      <c r="Q52" s="245"/>
      <c r="R52" s="245"/>
      <c r="S52" s="228" t="s">
        <v>1039</v>
      </c>
      <c r="T52" s="229"/>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46" t="s">
        <v>1041</v>
      </c>
      <c r="E54" s="245"/>
      <c r="F54" s="245"/>
      <c r="G54" s="245"/>
      <c r="H54" s="245"/>
      <c r="I54" s="245"/>
      <c r="J54" s="245"/>
      <c r="K54" s="245"/>
      <c r="L54" s="245"/>
      <c r="M54" s="245"/>
      <c r="N54" s="245"/>
      <c r="O54" s="200">
        <v>1345805164.3700027</v>
      </c>
      <c r="P54" s="199"/>
      <c r="Q54" s="199"/>
      <c r="R54" s="19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46" t="s">
        <v>1042</v>
      </c>
      <c r="E56" s="245"/>
      <c r="F56" s="245"/>
      <c r="G56" s="245"/>
      <c r="H56" s="245"/>
      <c r="I56" s="245"/>
      <c r="J56" s="245"/>
      <c r="K56" s="245"/>
      <c r="L56" s="245"/>
      <c r="M56" s="245"/>
      <c r="N56" s="245"/>
      <c r="O56" s="200">
        <v>4538384.9625</v>
      </c>
      <c r="P56" s="199"/>
      <c r="Q56" s="199"/>
      <c r="R56" s="19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46" t="s">
        <v>1043</v>
      </c>
      <c r="E58" s="245"/>
      <c r="F58" s="245"/>
      <c r="G58" s="245"/>
      <c r="H58" s="245"/>
      <c r="I58" s="245"/>
      <c r="J58" s="245"/>
      <c r="K58" s="245"/>
      <c r="L58" s="245"/>
      <c r="M58" s="245"/>
      <c r="N58" s="245"/>
      <c r="O58" s="200">
        <v>39037586.96</v>
      </c>
      <c r="P58" s="199"/>
      <c r="Q58" s="199"/>
      <c r="R58" s="19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46" t="s">
        <v>1038</v>
      </c>
      <c r="E60" s="245"/>
      <c r="F60" s="245"/>
      <c r="G60" s="245"/>
      <c r="H60" s="245"/>
      <c r="I60" s="245"/>
      <c r="J60" s="245"/>
      <c r="K60" s="245"/>
      <c r="L60" s="245"/>
      <c r="M60" s="245"/>
      <c r="N60" s="245"/>
      <c r="O60" s="250" t="s">
        <v>86</v>
      </c>
      <c r="P60" s="199"/>
      <c r="Q60" s="199"/>
      <c r="R60" s="19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98" t="s">
        <v>1044</v>
      </c>
      <c r="C62" s="199"/>
      <c r="D62" s="199"/>
      <c r="E62" s="199"/>
      <c r="F62" s="199"/>
      <c r="G62" s="199"/>
      <c r="H62" s="199"/>
      <c r="I62" s="199"/>
      <c r="J62" s="199"/>
      <c r="K62" s="199"/>
      <c r="L62" s="199"/>
      <c r="M62" s="199"/>
      <c r="N62" s="199"/>
      <c r="O62" s="200">
        <v>18760274</v>
      </c>
      <c r="P62" s="199"/>
      <c r="Q62" s="199"/>
      <c r="R62" s="199"/>
      <c r="S62" s="228" t="s">
        <v>1045</v>
      </c>
      <c r="T62" s="229"/>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98" t="s">
        <v>1047</v>
      </c>
      <c r="C64" s="199"/>
      <c r="D64" s="199"/>
      <c r="E64" s="199"/>
      <c r="F64" s="199"/>
      <c r="G64" s="199"/>
      <c r="H64" s="199"/>
      <c r="I64" s="199"/>
      <c r="J64" s="199"/>
      <c r="K64" s="199"/>
      <c r="L64" s="199"/>
      <c r="M64" s="199"/>
      <c r="N64" s="199"/>
      <c r="O64" s="200">
        <v>41736460.625812925</v>
      </c>
      <c r="P64" s="199"/>
      <c r="Q64" s="199"/>
      <c r="R64" s="199"/>
      <c r="S64" s="228" t="s">
        <v>1046</v>
      </c>
      <c r="T64" s="229"/>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98" t="s">
        <v>1048</v>
      </c>
      <c r="C66" s="199"/>
      <c r="D66" s="199"/>
      <c r="E66" s="199"/>
      <c r="F66" s="199"/>
      <c r="G66" s="199"/>
      <c r="H66" s="199"/>
      <c r="I66" s="199"/>
      <c r="J66" s="199"/>
      <c r="K66" s="199"/>
      <c r="L66" s="199"/>
      <c r="M66" s="199"/>
      <c r="N66" s="199"/>
      <c r="O66" s="200">
        <v>1000000000</v>
      </c>
      <c r="P66" s="199"/>
      <c r="Q66" s="199"/>
      <c r="R66" s="199"/>
      <c r="S66" s="228" t="s">
        <v>1049</v>
      </c>
      <c r="T66" s="229"/>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98" t="s">
        <v>1050</v>
      </c>
      <c r="C68" s="199"/>
      <c r="D68" s="199"/>
      <c r="E68" s="199"/>
      <c r="F68" s="199"/>
      <c r="G68" s="199"/>
      <c r="H68" s="199"/>
      <c r="I68" s="199"/>
      <c r="J68" s="199"/>
      <c r="K68" s="199"/>
      <c r="L68" s="199"/>
      <c r="M68" s="199"/>
      <c r="N68" s="199"/>
      <c r="O68" s="200">
        <v>579333449.1866888</v>
      </c>
      <c r="P68" s="199"/>
      <c r="Q68" s="199"/>
      <c r="R68" s="19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51" t="s">
        <v>1052</v>
      </c>
      <c r="C70" s="252"/>
      <c r="D70" s="252"/>
      <c r="E70" s="252"/>
      <c r="F70" s="252"/>
      <c r="G70" s="253"/>
      <c r="H70" s="1"/>
      <c r="I70" s="1"/>
      <c r="J70" s="1"/>
      <c r="K70" s="256" t="s">
        <v>1051</v>
      </c>
      <c r="L70" s="257"/>
      <c r="M70" s="257"/>
      <c r="N70" s="257"/>
      <c r="O70" s="257"/>
      <c r="P70" s="257"/>
      <c r="Q70" s="257"/>
      <c r="R70" s="258"/>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195" t="s">
        <v>1053</v>
      </c>
      <c r="C72" s="196"/>
      <c r="D72" s="196"/>
      <c r="E72" s="196"/>
      <c r="F72" s="196"/>
      <c r="G72" s="196"/>
      <c r="H72" s="196"/>
      <c r="I72" s="196"/>
      <c r="J72" s="196"/>
      <c r="K72" s="196"/>
      <c r="L72" s="196"/>
      <c r="M72" s="196"/>
      <c r="N72" s="196"/>
      <c r="O72" s="196"/>
      <c r="P72" s="196"/>
      <c r="Q72" s="196"/>
      <c r="R72" s="197"/>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98" t="s">
        <v>1054</v>
      </c>
      <c r="C74" s="199"/>
      <c r="D74" s="199"/>
      <c r="E74" s="199"/>
      <c r="F74" s="199"/>
      <c r="G74" s="199"/>
      <c r="H74" s="199"/>
      <c r="I74" s="199"/>
      <c r="J74" s="199"/>
      <c r="K74" s="199"/>
      <c r="L74" s="199"/>
      <c r="M74" s="199"/>
      <c r="N74" s="267">
        <v>101549800.12250018</v>
      </c>
      <c r="O74" s="215"/>
      <c r="P74" s="215"/>
      <c r="Q74" s="215"/>
      <c r="R74" s="215"/>
      <c r="S74" s="228" t="s">
        <v>1055</v>
      </c>
      <c r="T74" s="229"/>
      <c r="U74" s="1"/>
    </row>
    <row r="75" spans="2:21" ht="7.5" customHeight="1">
      <c r="B75" s="1"/>
      <c r="C75" s="1"/>
      <c r="D75" s="1"/>
      <c r="E75" s="1"/>
      <c r="F75" s="1"/>
      <c r="G75" s="1"/>
      <c r="H75" s="1"/>
      <c r="I75" s="1"/>
      <c r="J75" s="1"/>
      <c r="K75" s="1"/>
      <c r="L75" s="1"/>
      <c r="M75" s="1"/>
      <c r="N75" s="1"/>
      <c r="O75" s="1"/>
      <c r="P75" s="1"/>
      <c r="Q75" s="1"/>
      <c r="R75" s="1"/>
      <c r="S75" s="229"/>
      <c r="T75" s="229"/>
      <c r="U75" s="1"/>
    </row>
    <row r="76" spans="2:21" ht="15" customHeight="1">
      <c r="B76" s="198" t="s">
        <v>1056</v>
      </c>
      <c r="C76" s="199"/>
      <c r="D76" s="199"/>
      <c r="E76" s="199"/>
      <c r="F76" s="199"/>
      <c r="G76" s="199"/>
      <c r="H76" s="199"/>
      <c r="I76" s="199"/>
      <c r="J76" s="199"/>
      <c r="K76" s="199"/>
      <c r="L76" s="199"/>
      <c r="M76" s="199"/>
      <c r="N76" s="199"/>
      <c r="O76" s="243">
        <v>-4231305.807529502</v>
      </c>
      <c r="P76" s="217"/>
      <c r="Q76" s="217"/>
      <c r="R76" s="217"/>
      <c r="S76" s="228" t="s">
        <v>1057</v>
      </c>
      <c r="T76" s="229"/>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98" t="s">
        <v>1058</v>
      </c>
      <c r="C78" s="199"/>
      <c r="D78" s="199"/>
      <c r="E78" s="199"/>
      <c r="F78" s="199"/>
      <c r="G78" s="199"/>
      <c r="H78" s="199"/>
      <c r="I78" s="199"/>
      <c r="J78" s="199"/>
      <c r="K78" s="199"/>
      <c r="L78" s="199"/>
      <c r="M78" s="199"/>
      <c r="N78" s="199"/>
      <c r="O78" s="1"/>
      <c r="P78" s="1"/>
      <c r="Q78" s="268">
        <v>97318494.31497067</v>
      </c>
      <c r="R78" s="217"/>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51" t="s">
        <v>1059</v>
      </c>
      <c r="C80" s="252"/>
      <c r="D80" s="252"/>
      <c r="E80" s="252"/>
      <c r="F80" s="252"/>
      <c r="G80" s="253"/>
      <c r="H80" s="1"/>
      <c r="I80" s="1"/>
      <c r="J80" s="1"/>
      <c r="K80" s="256" t="s">
        <v>1051</v>
      </c>
      <c r="L80" s="257"/>
      <c r="M80" s="257"/>
      <c r="N80" s="257"/>
      <c r="O80" s="257"/>
      <c r="P80" s="257"/>
      <c r="Q80" s="257"/>
      <c r="R80" s="258"/>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54"/>
      <c r="C82" s="255"/>
      <c r="D82" s="255"/>
      <c r="E82" s="255"/>
      <c r="F82" s="255"/>
      <c r="G82" s="255"/>
      <c r="H82" s="255"/>
      <c r="I82" s="255"/>
      <c r="J82" s="255"/>
      <c r="K82" s="255"/>
      <c r="L82" s="255"/>
      <c r="M82" s="255"/>
      <c r="N82" s="255"/>
      <c r="O82" s="255"/>
      <c r="P82" s="255"/>
      <c r="Q82" s="255"/>
      <c r="R82" s="255"/>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98" t="s">
        <v>1060</v>
      </c>
      <c r="C84" s="199"/>
      <c r="D84" s="199"/>
      <c r="E84" s="199"/>
      <c r="F84" s="199"/>
      <c r="G84" s="199"/>
      <c r="H84" s="199"/>
      <c r="I84" s="199"/>
      <c r="J84" s="199"/>
      <c r="K84" s="199"/>
      <c r="L84" s="199"/>
      <c r="M84" s="199"/>
      <c r="N84" s="1"/>
      <c r="O84" s="200">
        <v>4538384.9625</v>
      </c>
      <c r="P84" s="199"/>
      <c r="Q84" s="199"/>
      <c r="R84" s="199"/>
      <c r="S84" s="228" t="s">
        <v>1061</v>
      </c>
      <c r="T84" s="229"/>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98" t="s">
        <v>1062</v>
      </c>
      <c r="C86" s="199"/>
      <c r="D86" s="199"/>
      <c r="E86" s="199"/>
      <c r="F86" s="199"/>
      <c r="G86" s="199"/>
      <c r="H86" s="199"/>
      <c r="I86" s="199"/>
      <c r="J86" s="199"/>
      <c r="K86" s="199"/>
      <c r="L86" s="199"/>
      <c r="M86" s="199"/>
      <c r="N86" s="1"/>
      <c r="O86" s="19"/>
      <c r="P86" s="243">
        <v>0</v>
      </c>
      <c r="Q86" s="217"/>
      <c r="R86" s="217"/>
      <c r="S86" s="228" t="s">
        <v>1063</v>
      </c>
      <c r="T86" s="229"/>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98" t="s">
        <v>1064</v>
      </c>
      <c r="C88" s="199"/>
      <c r="D88" s="199"/>
      <c r="E88" s="199"/>
      <c r="F88" s="199"/>
      <c r="G88" s="199"/>
      <c r="H88" s="199"/>
      <c r="I88" s="199"/>
      <c r="J88" s="199"/>
      <c r="K88" s="199"/>
      <c r="L88" s="199"/>
      <c r="M88" s="199"/>
      <c r="O88" s="19"/>
      <c r="P88" s="243">
        <v>4538384.9625</v>
      </c>
      <c r="Q88" s="217"/>
      <c r="R88" s="217"/>
      <c r="S88" s="228" t="s">
        <v>1065</v>
      </c>
      <c r="T88" s="229"/>
    </row>
  </sheetData>
  <sheetProtection/>
  <mergeCells count="116">
    <mergeCell ref="B38:G38"/>
    <mergeCell ref="H38:I38"/>
    <mergeCell ref="J38:R38"/>
    <mergeCell ref="N74:R74"/>
    <mergeCell ref="O76:R76"/>
    <mergeCell ref="Q78:R78"/>
    <mergeCell ref="B68:N68"/>
    <mergeCell ref="O68:R68"/>
    <mergeCell ref="K70:R70"/>
    <mergeCell ref="B70:G70"/>
    <mergeCell ref="J35:R35"/>
    <mergeCell ref="B36:G36"/>
    <mergeCell ref="H36:I36"/>
    <mergeCell ref="J36:R36"/>
    <mergeCell ref="B37:G37"/>
    <mergeCell ref="H37:I37"/>
    <mergeCell ref="J37:R37"/>
    <mergeCell ref="B26:G26"/>
    <mergeCell ref="H26:I26"/>
    <mergeCell ref="J26:R26"/>
    <mergeCell ref="B34:G34"/>
    <mergeCell ref="H34:I34"/>
    <mergeCell ref="J34:R34"/>
    <mergeCell ref="H23:I23"/>
    <mergeCell ref="J23:R23"/>
    <mergeCell ref="B24:J24"/>
    <mergeCell ref="K24:L24"/>
    <mergeCell ref="M24:R24"/>
    <mergeCell ref="B25:G25"/>
    <mergeCell ref="H25:I25"/>
    <mergeCell ref="J25:R25"/>
    <mergeCell ref="B84:M84"/>
    <mergeCell ref="O84:R84"/>
    <mergeCell ref="S84:T84"/>
    <mergeCell ref="B86:M86"/>
    <mergeCell ref="S86:T86"/>
    <mergeCell ref="B88:M88"/>
    <mergeCell ref="S88:T88"/>
    <mergeCell ref="P86:R86"/>
    <mergeCell ref="P88:R88"/>
    <mergeCell ref="B76:N76"/>
    <mergeCell ref="S76:T76"/>
    <mergeCell ref="B78:N78"/>
    <mergeCell ref="B80:G80"/>
    <mergeCell ref="B82:R82"/>
    <mergeCell ref="K80:R80"/>
    <mergeCell ref="B72:R72"/>
    <mergeCell ref="B74:M74"/>
    <mergeCell ref="S62:T62"/>
    <mergeCell ref="S64:T64"/>
    <mergeCell ref="B64:N64"/>
    <mergeCell ref="O64:R64"/>
    <mergeCell ref="O66:R66"/>
    <mergeCell ref="B66:N66"/>
    <mergeCell ref="S66:T66"/>
    <mergeCell ref="S74:T75"/>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L46"/>
    <mergeCell ref="D48:N48"/>
    <mergeCell ref="O48:R48"/>
    <mergeCell ref="D50:N50"/>
    <mergeCell ref="O50:R50"/>
    <mergeCell ref="S32:T32"/>
    <mergeCell ref="L32:R32"/>
    <mergeCell ref="B32:H32"/>
    <mergeCell ref="S36:U38"/>
    <mergeCell ref="B40:R40"/>
    <mergeCell ref="S42:T42"/>
    <mergeCell ref="B42:M42"/>
    <mergeCell ref="O42:R42"/>
    <mergeCell ref="B35:G35"/>
    <mergeCell ref="H35:I35"/>
    <mergeCell ref="S22:T22"/>
    <mergeCell ref="S24:U26"/>
    <mergeCell ref="B28:R28"/>
    <mergeCell ref="B30:H30"/>
    <mergeCell ref="S30:T30"/>
    <mergeCell ref="L30:R30"/>
    <mergeCell ref="B22:G22"/>
    <mergeCell ref="H22:I22"/>
    <mergeCell ref="J22:R22"/>
    <mergeCell ref="B23:G23"/>
    <mergeCell ref="B16:H16"/>
    <mergeCell ref="L16:R16"/>
    <mergeCell ref="S16:T16"/>
    <mergeCell ref="B18:H18"/>
    <mergeCell ref="J18:R18"/>
    <mergeCell ref="B20:R20"/>
    <mergeCell ref="S12:T12"/>
    <mergeCell ref="B12:H12"/>
    <mergeCell ref="J12:R12"/>
    <mergeCell ref="B14:H14"/>
    <mergeCell ref="S14:T14"/>
    <mergeCell ref="L14:R14"/>
    <mergeCell ref="F2:Q2"/>
    <mergeCell ref="B4:R4"/>
    <mergeCell ref="B6:F6"/>
    <mergeCell ref="B8:R8"/>
    <mergeCell ref="B10:H10"/>
    <mergeCell ref="J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Potvin Danielle</dc:creator>
  <cp:keywords/>
  <dc:description/>
  <cp:lastModifiedBy>Potvin Danielle</cp:lastModifiedBy>
  <cp:lastPrinted>2017-04-12T15:24:34Z</cp:lastPrinted>
  <dcterms:modified xsi:type="dcterms:W3CDTF">2017-04-12T15:24:56Z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