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Introduction" sheetId="1" r:id="rId1"/>
    <sheet name="A. HTT General" sheetId="2" r:id="rId2"/>
    <sheet name="B1. HTT Mortgage Assets" sheetId="3" r:id="rId3"/>
    <sheet name="C. HTT Harmonised Glossary" sheetId="4" r:id="rId4"/>
    <sheet name="Disclaimer"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9" sheetId="13" state="hidden" r:id="rId13"/>
    <sheet name="_Hidden10" sheetId="14" state="hidden" r:id="rId14"/>
    <sheet name="_Hidden11" sheetId="15" state="hidden" r:id="rId15"/>
    <sheet name="_Hidden12" sheetId="16" state="hidden" r:id="rId16"/>
    <sheet name="_Hidden13" sheetId="17" state="hidden" r:id="rId17"/>
    <sheet name="_Hidden14" sheetId="18" state="hidden" r:id="rId18"/>
    <sheet name="_Hidden15" sheetId="19" state="hidden" r:id="rId19"/>
    <sheet name="_Hidden16" sheetId="20" state="hidden" r:id="rId20"/>
    <sheet name="_Hidden17" sheetId="21" state="hidden" r:id="rId21"/>
    <sheet name="_Hidden18" sheetId="22" state="hidden" r:id="rId22"/>
    <sheet name="_Hidden19" sheetId="23" state="hidden" r:id="rId23"/>
    <sheet name="_Hidden20" sheetId="24" state="hidden" r:id="rId24"/>
    <sheet name="_Hidden21" sheetId="25" state="hidden" r:id="rId25"/>
    <sheet name="_Hidden22" sheetId="26" state="hidden" r:id="rId26"/>
    <sheet name="_Hidden23" sheetId="27" state="hidden" r:id="rId27"/>
    <sheet name="D8. Performance" sheetId="28" r:id="rId28"/>
    <sheet name="_Hidden25" sheetId="29" state="hidden" r:id="rId29"/>
    <sheet name="D9. Amortisation" sheetId="30" r:id="rId30"/>
    <sheet name="D10. Amortisation Graph " sheetId="31" r:id="rId31"/>
    <sheet name="_Hidden28" sheetId="32" state="hidden" r:id="rId32"/>
  </sheets>
  <externalReferences>
    <externalReference r:id="rId35"/>
  </externalReference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30">'D10. Amortisation Graph '!$B$1:$B$2</definedName>
    <definedName name="_xlnm.Print_Area" localSheetId="4">'Disclaimer'!$A$1:$A$170</definedName>
    <definedName name="_xlnm.Print_Area" localSheetId="0">'Introduction'!$B$2:$J$52</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'D2. Covered Bond Series'!$B$1:$T$15</definedName>
    <definedName name="Print_Area_23">'D8. Performance'!$B$2:$K$17</definedName>
    <definedName name="Print_Area_25">'D9. Amortisation'!$B$1:$N$572</definedName>
    <definedName name="Print_Area_29">#REF!</definedName>
    <definedName name="Print_Area_3">'D3. Ratings'!$B$2:$G$16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'D4. Tests Royal Decree'!$B$1:$U$88</definedName>
    <definedName name="Print_Area_40">#REF!</definedName>
    <definedName name="Print_Area_41">#REF!</definedName>
    <definedName name="Print_Area_42">#REF!</definedName>
    <definedName name="Print_Area_43">#REF!</definedName>
    <definedName name="Print_Area_44">#REF!</definedName>
    <definedName name="Print_Area_5">'D5. Cover Pool Summary'!$B$1:$O$51</definedName>
    <definedName name="Print_Area_6">'D6. Stratification Tables'!$B$2:$AH$268</definedName>
    <definedName name="Print_Area_7">'D7. Stratification Graphs'!$A$2:$Q$53</definedName>
    <definedName name="Print_Area_8">#REF!</definedName>
    <definedName name="Print_Area_9">#REF!</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<sst xmlns="http://schemas.openxmlformats.org/spreadsheetml/2006/main" count="2870" uniqueCount="2088">
  <si>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</si>
  <si>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</si>
  <si>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</si>
  <si>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</si>
  <si>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</si>
  <si>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</si>
  <si>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</si>
  <si>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</si>
  <si>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</si>
  <si>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</si>
  <si>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</si>
  <si>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</si>
  <si>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</si>
  <si>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</si>
  <si>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</si>
  <si>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</si>
  <si>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</si>
  <si>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</si>
  <si>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</si>
  <si>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</si>
  <si>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</si>
  <si>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</si>
  <si>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</si>
  <si>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</si>
  <si>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</si>
  <si>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</si>
  <si>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</si>
  <si>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</si>
  <si>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</si>
  <si>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</si>
  <si>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</si>
  <si>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</si>
  <si>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</si>
  <si>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</si>
  <si>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</si>
  <si>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</si>
  <si>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</si>
  <si>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</si>
  <si>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</si>
  <si>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</si>
  <si>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</si>
  <si>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</si>
  <si>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</si>
  <si>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</si>
  <si>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</si>
  <si>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</si>
  <si>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</si>
  <si>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</si>
  <si>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</si>
  <si>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</si>
  <si>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</si>
  <si>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</si>
  <si>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</si>
  <si>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</si>
  <si>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</si>
  <si>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</si>
  <si>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</si>
  <si>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</si>
  <si>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</si>
  <si>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</si>
  <si>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</si>
  <si>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</si>
  <si>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</si>
  <si>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</si>
  <si>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</si>
  <si>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</si>
  <si>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</si>
  <si>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</si>
  <si>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</si>
  <si>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</si>
  <si>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</si>
  <si>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</si>
  <si>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</si>
  <si>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</si>
  <si>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</si>
  <si>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</si>
  <si>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</si>
  <si>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</si>
  <si>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</si>
  <si>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</si>
  <si>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</si>
  <si>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</si>
  <si>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</si>
  <si>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</si>
  <si>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</si>
  <si>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</si>
  <si>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</si>
  <si>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</si>
  <si>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</si>
  <si>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</si>
  <si>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</si>
  <si>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</si>
  <si>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</si>
  <si>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</si>
  <si>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</si>
  <si>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</si>
  <si>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</si>
  <si>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</si>
  <si>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</si>
  <si>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</si>
  <si>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</si>
  <si>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</si>
  <si>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</si>
  <si>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</si>
  <si>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</si>
  <si>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</si>
  <si>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</si>
  <si>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</si>
  <si>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</si>
  <si>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</si>
  <si>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</si>
  <si>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</si>
  <si>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</si>
  <si>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</si>
  <si>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</si>
  <si>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</si>
  <si>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</si>
  <si>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</si>
  <si>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</si>
  <si>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</si>
  <si>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</si>
  <si>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</si>
  <si>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</si>
  <si>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</si>
  <si>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</si>
  <si>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</si>
  <si>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</si>
  <si>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</si>
  <si>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</si>
  <si>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</si>
  <si>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</si>
  <si>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</si>
  <si>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</si>
  <si>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</si>
  <si>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</si>
  <si>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</si>
  <si>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</si>
  <si>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</si>
  <si>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</si>
  <si>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</si>
  <si>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</si>
  <si>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</si>
  <si>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</si>
  <si>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</si>
  <si>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</si>
  <si>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</si>
  <si>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</si>
  <si>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</si>
  <si>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</si>
  <si>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</si>
  <si>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</si>
  <si>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</si>
  <si>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</si>
  <si>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</si>
  <si>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</si>
  <si>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</si>
  <si>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</si>
  <si>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</si>
  <si>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</si>
  <si>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</si>
  <si>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</si>
  <si>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</si>
  <si>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</si>
  <si>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</si>
  <si>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</si>
  <si>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</si>
  <si>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</si>
  <si>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</si>
  <si>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</si>
  <si>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</si>
  <si>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</si>
  <si>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</si>
  <si>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</si>
  <si>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</si>
  <si>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</si>
  <si>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</si>
  <si>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</si>
  <si>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</si>
  <si>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</si>
  <si>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</si>
  <si>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</si>
  <si>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</si>
  <si>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</si>
  <si>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</si>
  <si>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</si>
  <si>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</si>
  <si>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</si>
  <si>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</si>
  <si>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</si>
  <si>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</si>
  <si>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</si>
  <si>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</si>
  <si>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</si>
  <si>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</si>
  <si>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</si>
  <si>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</si>
  <si>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</si>
  <si>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</si>
  <si>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</si>
  <si>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</si>
  <si>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</si>
  <si>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</si>
  <si>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</si>
  <si>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</si>
  <si>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</si>
  <si>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</si>
  <si>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</si>
  <si>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</si>
  <si>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</si>
  <si>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</si>
  <si>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</si>
  <si>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</si>
  <si>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</si>
  <si>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</si>
  <si>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</si>
  <si>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</si>
  <si>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</si>
  <si>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</si>
  <si>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</si>
  <si>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</si>
  <si>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</si>
  <si>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</si>
  <si>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</si>
  <si>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</si>
  <si>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</si>
  <si>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</si>
  <si>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</si>
  <si>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</si>
  <si>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</si>
  <si>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</si>
  <si>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</si>
  <si>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</si>
  <si>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</si>
  <si>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</si>
  <si>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</si>
  <si>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</si>
  <si>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</si>
  <si>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</si>
  <si>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</si>
  <si>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</si>
  <si>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</si>
  <si>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</si>
  <si>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</si>
  <si>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</si>
  <si>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</si>
  <si>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</si>
  <si>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</si>
  <si>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</si>
  <si>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</si>
  <si>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</si>
  <si>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</si>
  <si>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</si>
  <si>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</si>
  <si>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</si>
  <si>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</si>
  <si>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</si>
  <si>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</si>
  <si>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</si>
  <si>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</si>
  <si>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</si>
  <si>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</si>
  <si>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</si>
  <si>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</si>
  <si>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</si>
  <si>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</si>
  <si>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</si>
  <si>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</si>
  <si>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</si>
  <si>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</si>
  <si>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</si>
  <si>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</si>
  <si>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</si>
  <si>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</si>
  <si>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</si>
  <si>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</si>
  <si>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</si>
  <si>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</si>
  <si>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</si>
  <si>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</si>
  <si>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</si>
  <si>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</si>
  <si>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</si>
  <si>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</si>
  <si>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</si>
  <si>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</si>
  <si>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</si>
  <si>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</si>
  <si>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</si>
  <si>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</si>
  <si>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</si>
  <si>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</si>
  <si>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</si>
  <si>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</si>
  <si>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</si>
  <si>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</si>
  <si>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</si>
  <si>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</si>
  <si>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</si>
  <si>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</si>
  <si>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</si>
  <si>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</si>
  <si>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</si>
  <si>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</si>
  <si>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</si>
  <si>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</si>
  <si>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</si>
  <si>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</si>
  <si>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</si>
  <si>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</si>
  <si>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</si>
  <si>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</si>
  <si>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</si>
  <si>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</si>
  <si>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</si>
  <si>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</si>
  <si>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</si>
  <si>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</si>
  <si>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</si>
  <si>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</si>
  <si>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</si>
  <si>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</si>
  <si>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</si>
  <si>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</si>
  <si>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</si>
  <si>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</si>
  <si>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</si>
  <si>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</si>
  <si>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</si>
  <si>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</si>
  <si>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</si>
  <si>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</si>
  <si>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</si>
  <si>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</si>
  <si>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</si>
  <si>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</si>
  <si>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</si>
  <si>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</si>
  <si>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</si>
  <si>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</si>
  <si>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</si>
  <si>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</si>
  <si>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</si>
  <si>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</si>
  <si>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</si>
  <si>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</si>
  <si>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</si>
  <si>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</si>
  <si>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</si>
  <si>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</si>
  <si>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</si>
  <si>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</si>
  <si>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</si>
  <si>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</si>
  <si>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</si>
  <si>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</si>
  <si>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</si>
  <si>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</si>
  <si>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</si>
  <si>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</si>
  <si>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</si>
  <si>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</si>
  <si>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</si>
  <si>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</si>
  <si>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</si>
  <si>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</si>
  <si>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</si>
  <si>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</si>
  <si>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</si>
  <si>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</si>
  <si>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</si>
  <si>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</si>
  <si>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</si>
  <si>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</si>
  <si>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</si>
  <si>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</si>
  <si>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</si>
  <si>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</si>
  <si>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</si>
  <si>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</si>
  <si>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</si>
  <si>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</si>
  <si>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</si>
  <si>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</si>
  <si>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</si>
  <si>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</si>
  <si>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</si>
  <si>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</si>
  <si>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</si>
  <si>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</si>
  <si>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</si>
  <si>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</si>
  <si>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</si>
  <si>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</si>
  <si>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</si>
  <si>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</si>
  <si>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</si>
  <si>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</si>
  <si>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</si>
  <si>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</si>
  <si>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</si>
  <si>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</si>
  <si>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</si>
  <si>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</si>
  <si>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</si>
  <si>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</si>
  <si>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</si>
  <si>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</si>
  <si>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</si>
  <si>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</si>
  <si>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</si>
  <si>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</si>
  <si>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</si>
  <si>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</si>
  <si>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</si>
  <si>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</si>
  <si>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</si>
  <si>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</si>
  <si>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</si>
  <si>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</si>
  <si>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</si>
  <si>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</si>
  <si>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</si>
  <si>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</si>
  <si>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</si>
  <si>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</si>
  <si>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</si>
  <si>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</si>
  <si>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</si>
  <si>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</si>
  <si>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</si>
  <si>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</si>
  <si>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</si>
  <si>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</si>
  <si>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</si>
  <si>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</si>
  <si>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</si>
  <si>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</si>
  <si>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</si>
  <si>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</si>
  <si>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</si>
  <si>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</si>
  <si>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</si>
  <si>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</si>
  <si>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</si>
  <si>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</si>
  <si>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</si>
  <si>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</si>
  <si>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</si>
  <si>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</si>
  <si>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</si>
  <si>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</si>
  <si>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</si>
  <si>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</si>
  <si>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</si>
  <si>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</si>
  <si>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</si>
  <si>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</si>
  <si>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</si>
  <si>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</si>
  <si>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</si>
  <si>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</si>
  <si>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</si>
  <si>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</si>
  <si>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</si>
  <si>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</si>
  <si>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</si>
  <si>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</si>
  <si>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</si>
  <si>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</si>
  <si>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</si>
  <si>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</si>
  <si>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</si>
  <si>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</si>
  <si>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</si>
  <si>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</si>
  <si>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</si>
  <si>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</si>
  <si>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</si>
  <si>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</si>
  <si>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</si>
  <si>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</si>
  <si>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</si>
  <si>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</si>
  <si>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</si>
  <si>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</si>
  <si>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</si>
  <si>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</si>
  <si>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</si>
  <si>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</si>
  <si>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</si>
  <si>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</si>
  <si>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</si>
  <si>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</si>
  <si>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</si>
  <si>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</si>
  <si>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</si>
  <si>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</si>
  <si>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</si>
  <si>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</si>
  <si>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</si>
  <si>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</si>
  <si>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</si>
  <si>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</si>
  <si>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</si>
  <si>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</si>
  <si>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</si>
  <si>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</si>
  <si>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</si>
  <si>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</si>
  <si>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</si>
  <si>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</si>
  <si>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</si>
  <si>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</si>
  <si>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</si>
  <si>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</si>
  <si>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</si>
  <si>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</si>
  <si>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</si>
  <si>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</si>
  <si>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</si>
  <si>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</si>
  <si>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</si>
  <si>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</si>
  <si>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</si>
  <si>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</si>
  <si>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</si>
  <si>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</si>
  <si>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</si>
  <si>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</si>
  <si>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</si>
  <si>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</si>
  <si>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</si>
  <si>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</si>
  <si>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</si>
  <si>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</si>
  <si>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</si>
  <si>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</si>
  <si>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</si>
  <si>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</si>
  <si>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</si>
  <si>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</si>
  <si>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</si>
  <si>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</si>
  <si>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</si>
  <si>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</si>
  <si>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</si>
  <si>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</si>
  <si>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</si>
  <si>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</si>
  <si>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</si>
  <si>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</si>
  <si>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</si>
  <si>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</si>
  <si>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</si>
  <si>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</si>
  <si>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</si>
  <si>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</si>
  <si>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</si>
  <si>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</si>
  <si>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</si>
  <si>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</si>
  <si>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</si>
  <si>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</si>
  <si>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</si>
  <si>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</si>
  <si>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</si>
  <si>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</si>
  <si>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</si>
  <si>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</si>
  <si>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</si>
  <si>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</si>
  <si>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</si>
  <si>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</si>
  <si>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</si>
  <si>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</si>
  <si>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</si>
  <si>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</si>
  <si>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</si>
  <si>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</si>
  <si>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</si>
  <si>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</si>
  <si>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</si>
  <si>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</si>
  <si>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</si>
  <si>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</si>
  <si>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</si>
  <si>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</si>
  <si>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</si>
  <si>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</si>
  <si>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</si>
  <si>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</si>
  <si>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</si>
  <si>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</si>
  <si>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</si>
  <si>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</si>
  <si>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</si>
  <si>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</si>
  <si>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</si>
  <si>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</si>
  <si>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</si>
  <si>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</si>
  <si>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</si>
  <si>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</si>
  <si>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</si>
  <si>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</si>
  <si>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</si>
  <si>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</si>
  <si>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</si>
  <si>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</si>
  <si>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</si>
  <si>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</si>
  <si>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</si>
  <si>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</si>
  <si>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</si>
  <si>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</si>
  <si>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</si>
  <si>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</si>
  <si>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</si>
  <si>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</si>
  <si>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</si>
  <si>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</si>
  <si>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</si>
  <si>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</si>
  <si>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</si>
  <si>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</si>
  <si>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</si>
  <si>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</si>
  <si>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</si>
  <si>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</si>
  <si>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</si>
  <si>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</si>
  <si>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</si>
  <si>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</si>
  <si>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</si>
  <si>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</si>
  <si>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</si>
  <si>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</si>
  <si>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</si>
  <si>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</si>
  <si>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</si>
  <si>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</si>
  <si>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</si>
  <si>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</si>
  <si>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</si>
  <si>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</si>
  <si>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</si>
  <si>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</si>
  <si>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</si>
  <si>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</si>
  <si>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</si>
  <si>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</si>
  <si>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</si>
  <si>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</si>
  <si>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</si>
  <si>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</si>
  <si>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</si>
  <si>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</si>
  <si>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</si>
  <si>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</si>
  <si>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</si>
  <si>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</si>
  <si>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</si>
  <si>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</si>
  <si>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</si>
  <si>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</si>
  <si>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</si>
  <si>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</si>
  <si>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</si>
  <si>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</si>
  <si>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</si>
  <si>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</si>
  <si>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</si>
  <si>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</si>
  <si>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</si>
  <si>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</si>
  <si>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</si>
  <si>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</si>
  <si>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</si>
  <si>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</si>
  <si>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</si>
  <si>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</si>
  <si>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</si>
  <si>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</si>
  <si>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</si>
  <si>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</si>
  <si>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</si>
  <si>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</si>
  <si>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</si>
  <si>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</si>
  <si>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</si>
  <si>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</si>
  <si>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</si>
  <si>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</si>
  <si>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</si>
  <si>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</si>
  <si>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</si>
  <si>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</si>
  <si>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</si>
  <si>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</si>
  <si>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</si>
  <si>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</si>
  <si>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</si>
  <si>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</si>
  <si>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</si>
  <si>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</si>
  <si>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</si>
  <si>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</si>
  <si>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</si>
  <si>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</si>
  <si>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</si>
  <si>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</si>
  <si>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</si>
  <si>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</si>
  <si>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</si>
  <si>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</si>
  <si>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</si>
  <si>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</si>
  <si>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</si>
  <si>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</si>
  <si>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</si>
  <si>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</si>
  <si>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</si>
  <si>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</si>
  <si>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</si>
  <si>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</si>
  <si>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</si>
  <si>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</si>
  <si>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</si>
  <si>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</si>
  <si>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</si>
  <si>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</si>
  <si>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</si>
  <si>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</si>
  <si>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</si>
  <si>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</si>
  <si>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</si>
  <si>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</si>
  <si>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</si>
  <si>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</si>
  <si>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</si>
  <si>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</si>
  <si>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</si>
  <si>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</si>
  <si>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</si>
  <si>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</si>
  <si>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</si>
  <si>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</si>
  <si>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</si>
  <si>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</si>
  <si>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</si>
  <si>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</si>
  <si>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</si>
  <si>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</si>
  <si>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</si>
  <si>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</si>
  <si>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</si>
  <si>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</si>
  <si>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</si>
  <si>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</si>
  <si>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</si>
  <si>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</si>
  <si>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</si>
  <si>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</si>
  <si>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</si>
  <si>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</si>
  <si>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</si>
  <si>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</si>
  <si>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</si>
  <si>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</si>
  <si>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</si>
  <si>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</si>
  <si>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</si>
  <si>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</si>
  <si>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</si>
  <si>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</si>
  <si>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</si>
  <si>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</si>
  <si>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</si>
  <si>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</si>
  <si>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</si>
  <si>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</si>
  <si>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</si>
  <si>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</si>
  <si>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</si>
  <si>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</si>
  <si>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</si>
  <si>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</si>
  <si>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</si>
  <si>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</si>
  <si>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</si>
  <si>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</si>
  <si>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</si>
  <si>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</si>
  <si>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</si>
  <si>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</si>
  <si>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</si>
  <si>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</si>
  <si>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</si>
  <si>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</si>
  <si>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</si>
  <si>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</si>
  <si>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</si>
  <si>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</si>
  <si>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</si>
  <si>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</si>
  <si>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</si>
  <si>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</si>
  <si>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</si>
  <si>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</si>
  <si>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</si>
  <si>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</si>
  <si>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</si>
  <si>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</si>
  <si>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</si>
  <si>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</si>
  <si>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</si>
  <si>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</si>
  <si>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</si>
  <si>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</si>
  <si>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</si>
  <si>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</si>
  <si>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</si>
  <si>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</si>
  <si>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</si>
  <si>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</si>
  <si>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</si>
  <si>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</si>
  <si>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</si>
  <si>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</si>
  <si>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</si>
  <si>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</si>
  <si>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</si>
  <si>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</si>
  <si>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</si>
  <si>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</si>
  <si>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</si>
  <si>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</si>
  <si>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</si>
  <si>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</si>
  <si>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</si>
  <si>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</si>
  <si>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</si>
  <si>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</si>
  <si>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</si>
  <si>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</si>
  <si>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</si>
  <si>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</si>
  <si>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</si>
  <si>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</si>
  <si>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</si>
  <si>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</si>
  <si>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</si>
  <si>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</si>
  <si>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</si>
  <si>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</si>
  <si>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</si>
  <si>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</si>
  <si>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</si>
  <si>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</si>
  <si>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</si>
  <si>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</si>
  <si>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</si>
  <si>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</si>
  <si>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</si>
  <si>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</si>
  <si>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</si>
  <si>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</si>
  <si>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</si>
  <si>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</si>
  <si>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</si>
  <si>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</si>
  <si>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</si>
  <si>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</si>
  <si>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</si>
  <si>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</si>
  <si>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</si>
  <si>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</si>
  <si>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</si>
  <si>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</si>
  <si>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Extended Maturity Date</t>
  </si>
  <si>
    <t>24/10/2024</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</si>
  <si>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</si>
  <si>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</si>
  <si>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</si>
  <si>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</si>
  <si>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</si>
  <si>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</si>
  <si>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</si>
  <si>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</si>
  <si>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</si>
  <si>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</si>
  <si>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</si>
  <si>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</si>
  <si>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</si>
  <si>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</si>
  <si>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</si>
  <si>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</si>
  <si>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</si>
  <si>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</si>
  <si>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</si>
  <si>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</si>
  <si>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</si>
  <si>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</si>
  <si>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</si>
  <si>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</si>
  <si>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</si>
  <si>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</si>
  <si>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</si>
  <si>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</si>
  <si>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</si>
  <si>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</si>
  <si>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</si>
  <si>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</si>
  <si>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</si>
  <si>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</si>
  <si>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</si>
  <si>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</si>
  <si>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</si>
  <si>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</si>
  <si>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</si>
  <si>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</si>
  <si>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</si>
  <si>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</si>
  <si>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</si>
  <si>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</si>
  <si>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</si>
  <si>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</si>
  <si>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</si>
  <si>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</si>
  <si>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</si>
  <si>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</si>
  <si>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</si>
  <si>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</si>
  <si>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</si>
  <si>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</si>
  <si>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</si>
  <si>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</si>
  <si>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</si>
  <si>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</si>
  <si>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</si>
  <si>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</si>
  <si>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</si>
  <si>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</si>
  <si>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</si>
  <si>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</si>
  <si>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</si>
  <si>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</si>
  <si>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</si>
  <si>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</si>
  <si>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</si>
  <si>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</si>
  <si>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</si>
  <si>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</si>
  <si>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</si>
  <si>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</si>
  <si>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</si>
  <si>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</si>
  <si>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</si>
  <si>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</si>
  <si>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</si>
  <si>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</si>
  <si>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</si>
  <si>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</si>
  <si>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</si>
  <si>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</si>
  <si>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</si>
  <si>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</si>
  <si>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</si>
  <si>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</si>
  <si>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</si>
  <si>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</si>
  <si>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</si>
  <si>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</si>
  <si>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</si>
  <si>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</si>
  <si>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</si>
  <si>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</si>
  <si>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</si>
  <si>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</si>
  <si>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</si>
  <si>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</si>
  <si>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</si>
  <si>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</si>
  <si>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</si>
  <si>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</si>
  <si>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</si>
  <si>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</si>
  <si>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</si>
  <si>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</si>
  <si>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</si>
  <si>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</si>
  <si>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</si>
  <si>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</si>
  <si>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</si>
  <si>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</si>
  <si>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</si>
  <si>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</si>
  <si>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</si>
  <si>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</si>
  <si>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</si>
  <si>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</si>
  <si>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</si>
  <si>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</si>
  <si>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</si>
  <si>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</si>
  <si>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</si>
  <si>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</si>
  <si>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</si>
  <si>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</si>
  <si>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</si>
  <si>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</si>
  <si>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</si>
  <si>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</si>
  <si>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</si>
  <si>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</si>
  <si>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</si>
  <si>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</si>
  <si>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</si>
  <si>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</si>
  <si>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</si>
  <si>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</si>
  <si>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</si>
  <si>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</si>
  <si>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</si>
  <si>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</si>
  <si>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</si>
  <si>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</si>
  <si>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</si>
  <si>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</si>
  <si>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</si>
  <si>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</si>
  <si>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</si>
  <si>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</si>
  <si>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&lt;0</t>
  </si>
  <si>
    <t>&gt;14 and &lt;=15</t>
  </si>
  <si>
    <t>&gt;15 and &lt;=16</t>
  </si>
  <si>
    <t>&gt;16 and &lt;=17</t>
  </si>
  <si>
    <t>&gt;17 and &lt;=18</t>
  </si>
  <si>
    <t>&gt;18 and &lt;=19</t>
  </si>
  <si>
    <t>&gt;19 and &lt;=20</t>
  </si>
  <si>
    <t>&gt;20 and &lt;=21</t>
  </si>
  <si>
    <t>&gt;21 and &lt;=22</t>
  </si>
  <si>
    <t>&gt;22 and &lt;=23</t>
  </si>
  <si>
    <t>&gt;23 and &lt;=24</t>
  </si>
  <si>
    <t>&gt;24 and &lt;=25</t>
  </si>
  <si>
    <t>&gt;25 and &lt;=26</t>
  </si>
  <si>
    <t>&gt;26 and &lt;=27</t>
  </si>
  <si>
    <t>&gt;27 and &lt;=28</t>
  </si>
  <si>
    <t>&gt;28 and &lt;=29</t>
  </si>
  <si>
    <t>&gt;29 and &lt;=30</t>
  </si>
  <si>
    <t>&gt;30 and &lt;=31</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</si>
  <si>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</si>
  <si>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</si>
  <si>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</si>
  <si>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</si>
  <si>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</si>
  <si>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</si>
  <si>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</si>
  <si>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</si>
  <si>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</si>
  <si>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</si>
  <si>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</si>
  <si>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</si>
  <si>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</si>
  <si>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</si>
  <si>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</si>
  <si>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</si>
  <si>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</si>
  <si>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</si>
  <si>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</si>
  <si>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</si>
  <si>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</si>
  <si>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</si>
  <si>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</si>
  <si>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</si>
  <si>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2017</t>
  </si>
  <si>
    <t>2018</t>
  </si>
  <si>
    <t>2019</t>
  </si>
  <si>
    <t>2020</t>
  </si>
  <si>
    <t>2021</t>
  </si>
  <si>
    <t>2022</t>
  </si>
  <si>
    <t>2023</t>
  </si>
  <si>
    <t>2024</t>
  </si>
  <si>
    <t>2025</t>
  </si>
  <si>
    <t>2026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</si>
  <si>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</si>
  <si>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</si>
  <si>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</si>
  <si>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</si>
  <si>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</si>
  <si>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</si>
  <si>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</si>
  <si>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</si>
  <si>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</si>
  <si>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</si>
  <si>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</si>
  <si>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</si>
  <si>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</si>
  <si>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</si>
  <si>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</si>
  <si>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</si>
  <si>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</si>
  <si>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</si>
  <si>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</si>
  <si>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</si>
  <si>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</si>
  <si>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</si>
  <si>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</si>
  <si>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</si>
  <si>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</si>
  <si>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</si>
  <si>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</si>
  <si>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</si>
  <si>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</si>
  <si>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</si>
  <si>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</si>
  <si>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</si>
  <si>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</si>
  <si>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</si>
  <si>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</si>
  <si>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</si>
  <si>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</si>
  <si>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</si>
  <si>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Cover Pool Performance</t>
  </si>
  <si>
    <t xml:space="preserve">1. Delinquencies (at cut-off date)
</t>
  </si>
  <si>
    <t>Performing</t>
  </si>
  <si>
    <t>60 - 90 Days</t>
  </si>
  <si>
    <t>&gt; 90 Days</t>
  </si>
  <si>
    <t>Amortisation</t>
  </si>
  <si>
    <t>TIME</t>
  </si>
  <si>
    <t>LIABILITIES</t>
  </si>
  <si>
    <t>COVER LOAN ASSETS</t>
  </si>
  <si>
    <t>Cutt-off</t>
  </si>
  <si>
    <t>Maturity</t>
  </si>
  <si>
    <t>Month</t>
  </si>
  <si>
    <t>Days</t>
  </si>
  <si>
    <t>Covered bonds</t>
  </si>
  <si>
    <t>CPR 0%</t>
  </si>
  <si>
    <t>CPR 2%</t>
  </si>
  <si>
    <t>CPR 5%</t>
  </si>
  <si>
    <t>CPR 10%</t>
  </si>
  <si>
    <t>1/03/2017</t>
  </si>
  <si>
    <t>1/04/2017</t>
  </si>
  <si>
    <t>1/05/2017</t>
  </si>
  <si>
    <t>1/06/2017</t>
  </si>
  <si>
    <t>1/07/2017</t>
  </si>
  <si>
    <t>1/08/2017</t>
  </si>
  <si>
    <t>1/09/2017</t>
  </si>
  <si>
    <t>1/10/2017</t>
  </si>
  <si>
    <t>1/11/2017</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</si>
  <si>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</si>
  <si>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</si>
  <si>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</si>
  <si>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</si>
  <si>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</si>
  <si>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</si>
  <si>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</si>
  <si>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</si>
  <si>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</si>
  <si>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</si>
  <si>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</si>
  <si>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</si>
  <si>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</si>
  <si>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</si>
  <si>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</si>
  <si>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</si>
  <si>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</si>
  <si>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</si>
  <si>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</si>
  <si>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</si>
  <si>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</si>
  <si>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</si>
  <si>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</si>
  <si>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</si>
  <si>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</si>
  <si>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</si>
  <si>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</si>
  <si>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</si>
  <si>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</si>
  <si>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</si>
  <si>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</si>
  <si>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</si>
  <si>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</si>
  <si>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</si>
  <si>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</si>
  <si>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</si>
  <si>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</si>
  <si>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</si>
  <si>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</si>
  <si>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</si>
  <si>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</si>
  <si>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</si>
  <si>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</si>
  <si>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</si>
  <si>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</si>
  <si>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</si>
  <si>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</si>
  <si>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</si>
  <si>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</si>
  <si>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</si>
  <si>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</si>
  <si>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</si>
  <si>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</si>
  <si>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</si>
  <si>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</si>
  <si>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</si>
  <si>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</si>
  <si>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</si>
  <si>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</si>
  <si>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</si>
  <si>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</si>
  <si>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</si>
  <si>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</si>
  <si>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</si>
  <si>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</si>
  <si>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</si>
  <si>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</si>
  <si>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</si>
  <si>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</si>
  <si>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</si>
  <si>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</si>
  <si>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</si>
  <si>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</si>
  <si>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</si>
  <si>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</si>
  <si>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</si>
  <si>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</si>
  <si>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</si>
  <si>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</si>
  <si>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</si>
  <si>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</si>
  <si>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</si>
  <si>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</si>
  <si>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</si>
  <si>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</si>
  <si>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</si>
  <si>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</si>
  <si>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</si>
  <si>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</si>
  <si>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</si>
  <si>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</si>
  <si>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</si>
  <si>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</si>
  <si>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</si>
  <si>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</si>
  <si>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</si>
  <si>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</si>
  <si>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</si>
  <si>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</si>
  <si>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</si>
  <si>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</si>
  <si>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</si>
  <si>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</si>
  <si>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</si>
  <si>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</si>
  <si>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</si>
  <si>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</si>
  <si>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</si>
  <si>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</si>
  <si>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</si>
  <si>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</si>
  <si>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</si>
  <si>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</si>
  <si>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</si>
  <si>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</si>
  <si>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</si>
  <si>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</si>
  <si>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</si>
  <si>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</si>
  <si>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</si>
  <si>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</si>
  <si>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</si>
  <si>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</si>
  <si>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</si>
  <si>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</si>
  <si>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</si>
  <si>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</si>
  <si>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</si>
  <si>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</si>
  <si>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</si>
  <si>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</si>
  <si>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</si>
  <si>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</si>
  <si>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</si>
  <si>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</si>
  <si>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</si>
  <si>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</si>
  <si>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</si>
  <si>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</si>
  <si>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</si>
  <si>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</si>
  <si>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</si>
  <si>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</si>
  <si>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</si>
  <si>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</si>
  <si>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</si>
  <si>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</si>
  <si>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</si>
  <si>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</si>
  <si>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</si>
  <si>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</si>
  <si>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</si>
  <si>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</si>
  <si>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</si>
  <si>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</si>
  <si>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</si>
  <si>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</si>
  <si>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</si>
  <si>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</si>
  <si>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</si>
  <si>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</si>
  <si>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</si>
  <si>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</si>
  <si>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</si>
  <si>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</si>
  <si>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</si>
  <si>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</si>
  <si>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</si>
  <si>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</si>
  <si>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</si>
  <si>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</si>
  <si>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</si>
  <si>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</si>
  <si>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</si>
  <si>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</si>
  <si>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</si>
  <si>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</si>
  <si>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</si>
  <si>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</si>
  <si>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</si>
  <si>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</si>
  <si>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</si>
  <si>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</si>
  <si>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</si>
  <si>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</si>
  <si>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</si>
  <si>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</si>
  <si>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</si>
  <si>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</si>
  <si>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</si>
  <si>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</si>
  <si>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</si>
  <si>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</si>
  <si>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</si>
  <si>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</si>
  <si>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</si>
  <si>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</si>
  <si>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</si>
  <si>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</si>
  <si>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</si>
  <si>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</si>
  <si>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</si>
  <si>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</si>
  <si>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</si>
  <si>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</si>
  <si>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</si>
  <si>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</si>
  <si>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</si>
  <si>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</si>
  <si>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</si>
  <si>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</si>
  <si>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</si>
  <si>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</si>
  <si>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</si>
  <si>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</si>
  <si>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</si>
  <si>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</si>
  <si>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</si>
  <si>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</si>
  <si>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</si>
  <si>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</si>
  <si>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</si>
  <si>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</si>
  <si>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</si>
  <si>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</si>
  <si>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</si>
  <si>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</si>
  <si>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</si>
  <si>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</si>
  <si>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</si>
  <si>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</si>
  <si>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</si>
  <si>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</si>
  <si>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</si>
  <si>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</si>
  <si>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</si>
  <si>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</si>
  <si>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</si>
  <si>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</si>
  <si>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</si>
  <si>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</si>
  <si>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</si>
  <si>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</si>
  <si>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</si>
  <si>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</si>
  <si>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</si>
  <si>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</si>
  <si>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</si>
  <si>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</si>
  <si>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</si>
  <si>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</si>
  <si>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</si>
  <si>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</si>
  <si>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</si>
  <si>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</si>
  <si>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</si>
  <si>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</si>
  <si>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</si>
  <si>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</si>
  <si>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</si>
  <si>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</si>
  <si>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</si>
  <si>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</si>
  <si>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</si>
  <si>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</si>
  <si>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</si>
  <si>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</si>
  <si>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</si>
  <si>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</si>
  <si>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</si>
  <si>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</si>
  <si>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</si>
  <si>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</si>
  <si>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</si>
  <si>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</si>
  <si>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</si>
  <si>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</si>
  <si>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</si>
  <si>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</si>
  <si>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</si>
  <si>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</si>
  <si>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</si>
  <si>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</si>
  <si>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</si>
  <si>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</si>
  <si>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</si>
  <si>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</si>
  <si>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</si>
  <si>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</si>
  <si>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</si>
  <si>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</si>
  <si>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</si>
  <si>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</si>
  <si>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</si>
  <si>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</si>
  <si>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</si>
  <si>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</si>
  <si>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</si>
  <si>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</si>
  <si>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</si>
  <si>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</si>
  <si>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</si>
  <si>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</si>
  <si>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</si>
  <si>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</si>
  <si>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</si>
  <si>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</si>
  <si>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</si>
  <si>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</si>
  <si>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</si>
  <si>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</si>
  <si>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</si>
  <si>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</si>
  <si>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</si>
  <si>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</si>
  <si>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</si>
  <si>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</si>
  <si>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</si>
  <si>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</si>
  <si>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</si>
  <si>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</si>
  <si>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</si>
  <si>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</si>
  <si>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</si>
  <si>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</si>
  <si>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</si>
  <si>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</si>
  <si>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</si>
  <si>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</si>
  <si>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</si>
  <si>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</si>
  <si>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</si>
  <si>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</si>
  <si>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</si>
  <si>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</si>
  <si>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</si>
  <si>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</si>
  <si>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</si>
  <si>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</si>
  <si>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</si>
  <si>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</si>
  <si>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</si>
  <si>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</si>
  <si>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</si>
  <si>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</si>
  <si>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</si>
  <si>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</si>
  <si>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</si>
  <si>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</si>
  <si>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</si>
  <si>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</si>
  <si>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</si>
  <si>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</si>
  <si>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</si>
  <si>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</si>
  <si>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</si>
  <si>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</si>
  <si>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</si>
  <si>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</si>
  <si>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</si>
  <si>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</si>
  <si>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</si>
  <si>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</si>
  <si>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</si>
  <si>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</si>
  <si>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</si>
  <si>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</si>
  <si>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</si>
  <si>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</si>
  <si>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</si>
  <si>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</si>
  <si>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</si>
  <si>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</si>
  <si>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</si>
  <si>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</si>
  <si>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</si>
  <si>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</si>
  <si>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</si>
  <si>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</si>
  <si>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</si>
  <si>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</si>
  <si>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</si>
  <si>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</si>
  <si>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</si>
  <si>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</si>
  <si>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</si>
  <si>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</si>
  <si>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</si>
  <si>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</si>
  <si>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</si>
  <si>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</si>
  <si>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</si>
  <si>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</si>
  <si>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</si>
  <si>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</si>
  <si>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</si>
  <si>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</si>
  <si>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</si>
  <si>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</si>
  <si>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</si>
  <si>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</si>
  <si>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</si>
  <si>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</si>
  <si>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</si>
  <si>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</si>
  <si>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</si>
  <si>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</si>
  <si>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</si>
  <si>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</si>
  <si>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</si>
  <si>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</si>
  <si>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</si>
  <si>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</si>
  <si>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</si>
  <si>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</si>
  <si>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</si>
  <si>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</si>
  <si>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</si>
  <si>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</si>
  <si>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</si>
  <si>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</si>
  <si>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</si>
  <si>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</si>
  <si>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</si>
  <si>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</si>
  <si>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</si>
  <si>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</si>
  <si>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</si>
  <si>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</si>
  <si>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</si>
  <si>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</si>
  <si>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</si>
  <si>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</si>
  <si>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</si>
  <si>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</si>
  <si>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</si>
  <si>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</si>
  <si>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</si>
  <si>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</si>
  <si>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</si>
  <si>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</si>
  <si>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</si>
  <si>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</si>
  <si>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</si>
  <si>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</si>
  <si>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</si>
  <si>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</si>
  <si>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</si>
  <si>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</si>
  <si>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</si>
  <si>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</si>
  <si>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</si>
  <si>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</si>
  <si>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</si>
  <si>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</si>
  <si>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</si>
  <si>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</si>
  <si>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</si>
  <si>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</si>
  <si>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</si>
  <si>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</si>
  <si>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</si>
  <si>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</si>
  <si>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</si>
  <si>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</si>
  <si>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</si>
  <si>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</si>
  <si>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</si>
  <si>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</si>
  <si>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</si>
  <si>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</si>
  <si>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</si>
  <si>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1/04/2057</t>
  </si>
  <si>
    <t>1/05/2057</t>
  </si>
  <si>
    <t>1/06/2057</t>
  </si>
  <si>
    <t>1/07/2057</t>
  </si>
  <si>
    <t>1/08/2057</t>
  </si>
  <si>
    <t>1/09/2057</t>
  </si>
  <si>
    <t>1/10/2057</t>
  </si>
  <si>
    <t>1/11/2057</t>
  </si>
  <si>
    <t>1/12/2057</t>
  </si>
  <si>
    <t>1/01/2058</t>
  </si>
  <si>
    <t>1/02/2058</t>
  </si>
  <si>
    <t>1/03/2058</t>
  </si>
  <si>
    <t>1/04/2058</t>
  </si>
  <si>
    <t>1/05/2058</t>
  </si>
  <si>
    <t>1/06/2058</t>
  </si>
  <si>
    <t>1/07/2058</t>
  </si>
  <si>
    <t>1/08/2058</t>
  </si>
  <si>
    <t>1/09/2058</t>
  </si>
  <si>
    <t>1/10/2058</t>
  </si>
  <si>
    <t>1/11/2058</t>
  </si>
  <si>
    <t>1/12/2058</t>
  </si>
  <si>
    <t>1/01/2059</t>
  </si>
  <si>
    <t>1/02/2059</t>
  </si>
  <si>
    <t>1/03/2059</t>
  </si>
  <si>
    <t>1/04/2059</t>
  </si>
  <si>
    <t>1/05/2059</t>
  </si>
  <si>
    <t>1/06/2059</t>
  </si>
  <si>
    <t>1/07/2059</t>
  </si>
  <si>
    <t>1/08/2059</t>
  </si>
  <si>
    <t>1/09/2059</t>
  </si>
  <si>
    <t>1/10/2059</t>
  </si>
  <si>
    <t>1/11/2059</t>
  </si>
  <si>
    <t>1/12/2059</t>
  </si>
  <si>
    <t>1/01/2060</t>
  </si>
  <si>
    <t>1/02/2060</t>
  </si>
  <si>
    <t>1/03/2060</t>
  </si>
  <si>
    <t>1/04/2060</t>
  </si>
  <si>
    <t>1/05/2060</t>
  </si>
  <si>
    <t>1/06/2060</t>
  </si>
  <si>
    <t>1/07/2060</t>
  </si>
  <si>
    <t>1/08/2060</t>
  </si>
  <si>
    <t>1/09/2060</t>
  </si>
  <si>
    <t>1/10/2060</t>
  </si>
  <si>
    <t>1/11/2060</t>
  </si>
  <si>
    <t>1/12/2060</t>
  </si>
  <si>
    <t>1/01/2061</t>
  </si>
  <si>
    <t>1/02/2061</t>
  </si>
  <si>
    <t>1/03/2061</t>
  </si>
  <si>
    <t>1/04/2061</t>
  </si>
  <si>
    <t>1/05/2061</t>
  </si>
  <si>
    <t>1/06/2061</t>
  </si>
  <si>
    <t>1/07/2061</t>
  </si>
  <si>
    <t>1/08/2061</t>
  </si>
  <si>
    <t>1/09/2061</t>
  </si>
  <si>
    <t>1/10/2061</t>
  </si>
  <si>
    <t>1/11/2061</t>
  </si>
  <si>
    <t>1/12/2061</t>
  </si>
  <si>
    <t>1/01/2062</t>
  </si>
  <si>
    <t>1/02/2062</t>
  </si>
  <si>
    <t>1/03/2062</t>
  </si>
  <si>
    <t>1/04/2062</t>
  </si>
  <si>
    <t>1/05/2062</t>
  </si>
  <si>
    <t>1/06/2062</t>
  </si>
  <si>
    <t>1/07/2062</t>
  </si>
  <si>
    <t>1/08/2062</t>
  </si>
  <si>
    <t>1/09/2062</t>
  </si>
  <si>
    <t>1/10/2062</t>
  </si>
  <si>
    <t>1/11/2062</t>
  </si>
  <si>
    <t>1/12/2062</t>
  </si>
  <si>
    <t>1/01/2063</t>
  </si>
  <si>
    <t>1/02/2063</t>
  </si>
  <si>
    <t>1/03/2063</t>
  </si>
  <si>
    <t>1/04/2063</t>
  </si>
  <si>
    <t>1/05/2063</t>
  </si>
  <si>
    <t>1/06/2063</t>
  </si>
  <si>
    <t>1/07/2063</t>
  </si>
  <si>
    <t>1/08/2063</t>
  </si>
  <si>
    <t>1/09/2063</t>
  </si>
  <si>
    <t>1/10/2063</t>
  </si>
  <si>
    <t>1/11/2063</t>
  </si>
  <si>
    <t>1/12/2063</t>
  </si>
  <si>
    <t>1/01/2064</t>
  </si>
  <si>
    <t>1/02/2064</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</si>
  <si>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</si>
  <si>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</si>
  <si>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</si>
  <si>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</si>
  <si>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</si>
  <si>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</si>
  <si>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</si>
  <si>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</si>
  <si>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</si>
  <si>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</si>
  <si>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</si>
  <si>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</si>
  <si>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</si>
  <si>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</si>
  <si>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</si>
  <si>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</si>
  <si>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</si>
  <si>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</si>
  <si>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</si>
  <si>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</si>
  <si>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</si>
  <si>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</si>
  <si>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</si>
  <si>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2. Regulatory Summary</t>
  </si>
  <si>
    <t>`</t>
  </si>
  <si>
    <t>4. References to Capital Requirements Regulation (CRR) 129(7)</t>
  </si>
  <si>
    <t>G.1.1.1</t>
  </si>
  <si>
    <t>BNP Paribas Fortis NV/SA</t>
  </si>
  <si>
    <t>G.1.1.3</t>
  </si>
  <si>
    <t>Contact</t>
  </si>
  <si>
    <t>almt-coveredbond@bnpparibasfortis.com</t>
  </si>
  <si>
    <t>Parent Name</t>
  </si>
  <si>
    <t>BNP Paribas SA</t>
  </si>
  <si>
    <t>OG.1.1.3</t>
  </si>
  <si>
    <t>OG.1.1.6</t>
  </si>
  <si>
    <t>OG.1.1.7</t>
  </si>
  <si>
    <t>OG.1.1.8</t>
  </si>
  <si>
    <t>G.2.1.3</t>
  </si>
  <si>
    <t xml:space="preserve">https://www.coveredbondlabel.com/issuer/131/ </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</si>
  <si>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</si>
  <si>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</si>
  <si>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</si>
  <si>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</si>
  <si>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</si>
  <si>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</si>
  <si>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</si>
  <si>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</si>
  <si>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</si>
  <si>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</si>
  <si>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</si>
  <si>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</si>
  <si>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G.3.4.9</t>
  </si>
  <si>
    <t>OG.3.4.1</t>
  </si>
  <si>
    <t>OG.3.4.2</t>
  </si>
  <si>
    <t>OG.3.4.3</t>
  </si>
  <si>
    <t>o/w 0.5-1 y</t>
  </si>
  <si>
    <t>OG.3.4.4</t>
  </si>
  <si>
    <t>OG.3.4.5</t>
  </si>
  <si>
    <t>o/w 1.5-2 y</t>
  </si>
  <si>
    <t>OG.3.4.6</t>
  </si>
  <si>
    <t>OG.3.4.7</t>
  </si>
  <si>
    <t>OG.3.4.8</t>
  </si>
  <si>
    <t>OG.3.4.9</t>
  </si>
  <si>
    <t>OG.3.4.10</t>
  </si>
  <si>
    <t xml:space="preserve">Initial Maturity  </t>
  </si>
  <si>
    <t xml:space="preserve">% Total Initial Maturity </t>
  </si>
  <si>
    <t xml:space="preserve"> USD</t>
  </si>
  <si>
    <t xml:space="preserve"> GBP</t>
  </si>
  <si>
    <t xml:space="preserve"> CHF</t>
  </si>
  <si>
    <t xml:space="preserve"> AUD</t>
  </si>
  <si>
    <t xml:space="preserve"> CAD</t>
  </si>
  <si>
    <t>OG.3.7.5</t>
  </si>
  <si>
    <t>OG.3.10.2</t>
  </si>
  <si>
    <t xml:space="preserve">11. Liquid Assets </t>
  </si>
  <si>
    <t xml:space="preserve">12. Bond List </t>
  </si>
  <si>
    <t xml:space="preserve">Bond list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</si>
  <si>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</si>
  <si>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</si>
  <si>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</si>
  <si>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</si>
  <si>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</si>
  <si>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</si>
  <si>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</si>
  <si>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</si>
  <si>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</si>
  <si>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</si>
  <si>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</si>
  <si>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</si>
  <si>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</si>
  <si>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[For completion]</t>
  </si>
  <si>
    <t>NPV Test (passed/failed)</t>
  </si>
  <si>
    <t>Interest Covereage Test (passe/failed)</t>
  </si>
  <si>
    <t xml:space="preserve">Servicer </t>
  </si>
  <si>
    <t>Paying Agent</t>
  </si>
  <si>
    <t>OM.7.1.11</t>
  </si>
  <si>
    <t>M.7.2.1</t>
  </si>
  <si>
    <t>Optional information eg, Number of borrowers</t>
  </si>
  <si>
    <t>OM.7.7.1</t>
  </si>
  <si>
    <t>OM.7.7.2</t>
  </si>
  <si>
    <t>OM.7.7.3</t>
  </si>
  <si>
    <t>OM.7.7.4</t>
  </si>
  <si>
    <t>OM.7.7.5</t>
  </si>
  <si>
    <t>OM.7.7.6</t>
  </si>
  <si>
    <t>≥  12 - ≤ 24 months</t>
  </si>
  <si>
    <t>≥ 24 - ≤ 36 months</t>
  </si>
  <si>
    <t>≥ 36 - ≤ 60 months</t>
  </si>
  <si>
    <t>≥ 60 months</t>
  </si>
  <si>
    <t>% NPLs</t>
  </si>
  <si>
    <t>M.7A.12.1</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</si>
  <si>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</si>
  <si>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</si>
  <si>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</si>
  <si>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</si>
  <si>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</si>
  <si>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</si>
  <si>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</si>
  <si>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</si>
  <si>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</si>
  <si>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</si>
  <si>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</si>
  <si>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</si>
  <si>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</si>
  <si>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</si>
  <si>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</si>
  <si>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</si>
  <si>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</si>
  <si>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</si>
  <si>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</si>
  <si>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</si>
  <si>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</si>
  <si>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</si>
  <si>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</si>
  <si>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</si>
  <si>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</si>
  <si>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</si>
  <si>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</si>
  <si>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</si>
  <si>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</si>
  <si>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</si>
  <si>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</si>
  <si>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</si>
  <si>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</si>
  <si>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</si>
  <si>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</si>
  <si>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</si>
  <si>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</si>
  <si>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</si>
  <si>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</si>
  <si>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</si>
  <si>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</si>
  <si>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</si>
  <si>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</si>
  <si>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</si>
  <si>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</si>
  <si>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</si>
  <si>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</si>
  <si>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</si>
  <si>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</si>
  <si>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</si>
  <si>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</si>
  <si>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</si>
  <si>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</si>
  <si>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</si>
  <si>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</si>
  <si>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</si>
  <si>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</si>
  <si>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</si>
  <si>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</si>
  <si>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</si>
  <si>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</si>
  <si>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</si>
  <si>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</si>
  <si>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</si>
  <si>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</si>
  <si>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</si>
  <si>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</si>
  <si>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</si>
  <si>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</si>
  <si>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</si>
  <si>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</si>
  <si>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</si>
  <si>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</si>
  <si>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</si>
  <si>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</si>
  <si>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</si>
  <si>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</si>
  <si>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</si>
  <si>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</si>
  <si>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</si>
  <si>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</si>
  <si>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</si>
  <si>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</si>
  <si>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</si>
  <si>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</si>
  <si>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</si>
  <si>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</si>
  <si>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</si>
  <si>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</si>
  <si>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</si>
  <si>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</si>
  <si>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</si>
  <si>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</si>
  <si>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</si>
  <si>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</si>
  <si>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</si>
  <si>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</si>
  <si>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</si>
  <si>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</si>
  <si>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</si>
  <si>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</si>
  <si>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</si>
  <si>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</si>
  <si>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</si>
  <si>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</si>
  <si>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</si>
  <si>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</si>
  <si>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</si>
  <si>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</si>
  <si>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</si>
  <si>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</si>
  <si>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</si>
  <si>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</si>
  <si>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</si>
  <si>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</si>
  <si>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</si>
  <si>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</si>
  <si>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</si>
  <si>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</si>
  <si>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</si>
  <si>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</si>
  <si>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</si>
  <si>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</si>
  <si>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</si>
  <si>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</si>
  <si>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</si>
  <si>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</si>
  <si>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</si>
  <si>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</si>
  <si>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</si>
  <si>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</si>
  <si>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</si>
  <si>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</si>
  <si>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</si>
  <si>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</si>
  <si>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</si>
  <si>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</si>
  <si>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</si>
  <si>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</si>
  <si>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</si>
  <si>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</si>
  <si>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</si>
  <si>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</si>
  <si>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</si>
  <si>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</si>
  <si>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</si>
  <si>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</si>
  <si>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</si>
  <si>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</si>
  <si>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</si>
  <si>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</si>
  <si>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</si>
  <si>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</si>
  <si>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</si>
  <si>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</si>
  <si>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</si>
  <si>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</si>
  <si>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</si>
  <si>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</si>
  <si>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</si>
  <si>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</si>
  <si>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</si>
  <si>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</si>
  <si>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</si>
  <si>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</si>
  <si>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</si>
  <si>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</si>
  <si>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</si>
  <si>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</si>
  <si>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</si>
  <si>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</si>
  <si>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</si>
  <si>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</si>
  <si>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</si>
  <si>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</si>
  <si>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</si>
  <si>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</si>
  <si>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</si>
  <si>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</si>
  <si>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</si>
  <si>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</si>
  <si>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</si>
  <si>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</si>
  <si>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</si>
  <si>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</si>
  <si>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</si>
  <si>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</si>
  <si>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</si>
  <si>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</si>
  <si>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</si>
  <si>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</si>
  <si>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</si>
  <si>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</si>
  <si>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</si>
  <si>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</si>
  <si>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</si>
  <si>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</si>
  <si>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</si>
  <si>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</si>
  <si>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</si>
  <si>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</si>
  <si>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</si>
  <si>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</si>
  <si>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</si>
  <si>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</si>
  <si>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</si>
  <si>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</si>
  <si>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</si>
  <si>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</si>
  <si>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</si>
  <si>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</si>
  <si>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</si>
  <si>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</si>
  <si>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</si>
  <si>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</si>
  <si>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</si>
  <si>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</si>
  <si>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</si>
  <si>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</si>
  <si>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</si>
  <si>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</si>
  <si>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</si>
  <si>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</si>
  <si>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</si>
  <si>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</si>
  <si>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</si>
  <si>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</si>
  <si>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</si>
  <si>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</si>
  <si>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</si>
  <si>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</si>
  <si>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</si>
  <si>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</si>
  <si>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</si>
  <si>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</si>
  <si>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</si>
  <si>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</si>
  <si>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</si>
  <si>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</si>
  <si>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</si>
  <si>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</si>
  <si>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</si>
  <si>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</si>
  <si>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</si>
  <si>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</si>
  <si>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</si>
  <si>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</si>
  <si>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</si>
  <si>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</si>
  <si>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</si>
  <si>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</si>
  <si>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</si>
  <si>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</si>
  <si>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</si>
  <si>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</si>
  <si>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 10 Billion Mortgage Pandbrieven Programme</t>
  </si>
  <si>
    <t>Reporting Date</t>
  </si>
  <si>
    <t>Contact Details:</t>
  </si>
  <si>
    <t>General Email Address and Website</t>
  </si>
  <si>
    <t>Head Asset Based Funding</t>
  </si>
  <si>
    <t>MEESTER Oscar</t>
  </si>
  <si>
    <t>+ 32 2 565 32 91</t>
  </si>
  <si>
    <t>oscar.meester@bnpparibasfortis.com</t>
  </si>
  <si>
    <t>Asset Based Funding</t>
  </si>
  <si>
    <t>VANTOMME BART</t>
  </si>
  <si>
    <t>+ 32 2 565 30 67</t>
  </si>
  <si>
    <t>bart.vantomme@bnpparibasfortis.com</t>
  </si>
  <si>
    <t>WYSEUR Filiep</t>
  </si>
  <si>
    <t>+ 32 2 565 82 31</t>
  </si>
  <si>
    <t>filiep.wyseur@bnpparibasfortis.com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</si>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</sst>
</file>

<file path=xl/styles.xml><?xml version="1.0" encoding="utf-8"?>
<styleSheet xmlns="http://schemas.openxmlformats.org/spreadsheetml/2006/main">
  <numFmts count="23">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00%"/>
    <numFmt numFmtId="178" formatCode="_ * #,##0.00_ ;_ * \-#,##0.00_ ;_ * &quot;-&quot;??_ ;_ @_ "/>
  </numFmts>
  <fonts count="136">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0"/>
      <color indexed="9"/>
      <name val="Arial"/>
      <family val="0"/>
    </font>
    <font>
      <sz val="8.25"/>
      <color indexed="9"/>
      <name val="Tahoma"/>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5"/>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sz val="9"/>
      <color indexed="9"/>
      <name val="Calibri"/>
      <family val="2"/>
    </font>
    <font>
      <b/>
      <sz val="14"/>
      <color indexed="9"/>
      <name val="Calibri"/>
      <family val="2"/>
    </font>
    <font>
      <b/>
      <sz val="24"/>
      <color indexed="9"/>
      <name val="Calibri"/>
      <family val="2"/>
    </font>
    <font>
      <b/>
      <sz val="10"/>
      <name val="Calibri"/>
      <family val="2"/>
    </font>
    <font>
      <b/>
      <sz val="20"/>
      <color indexed="9"/>
      <name val="Calibri"/>
      <family val="2"/>
    </font>
    <font>
      <b/>
      <sz val="16"/>
      <color indexed="9"/>
      <name val="Calibri"/>
      <family val="2"/>
    </font>
    <font>
      <sz val="10"/>
      <name val="Calibri"/>
      <family val="2"/>
    </font>
    <font>
      <sz val="11"/>
      <name val="Calibri"/>
      <family val="2"/>
    </font>
    <font>
      <b/>
      <sz val="14"/>
      <color indexed="8"/>
      <name val="Calibri"/>
      <family val="2"/>
    </font>
    <font>
      <b/>
      <u val="single"/>
      <sz val="11"/>
      <color indexed="16"/>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5"/>
      <color indexed="63"/>
      <name val="Calibri"/>
      <family val="2"/>
    </font>
    <font>
      <b/>
      <sz val="14"/>
      <name val="Calibri"/>
      <family val="2"/>
    </font>
    <font>
      <sz val="13"/>
      <color indexed="9"/>
      <name val="Calibri"/>
      <family val="2"/>
    </font>
    <font>
      <u val="single"/>
      <sz val="10"/>
      <color indexed="15"/>
      <name val="Arial"/>
      <family val="2"/>
    </font>
    <font>
      <u val="single"/>
      <sz val="11"/>
      <color indexed="9"/>
      <name val="Calibri"/>
      <family val="2"/>
    </font>
    <font>
      <u val="single"/>
      <sz val="10"/>
      <color indexed="36"/>
      <name val="Arial"/>
      <family val="0"/>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rgb="FFFF000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2"/>
      <color rgb="FFFFFFFF"/>
      <name val="Arial"/>
      <family val="2"/>
    </font>
    <font>
      <sz val="10"/>
      <color rgb="FFFFFFFF"/>
      <name val="Arial"/>
      <family val="2"/>
    </font>
    <font>
      <b/>
      <sz val="12"/>
      <color rgb="FF00915A"/>
      <name val="Arial"/>
      <family val="2"/>
    </font>
    <font>
      <u val="single"/>
      <sz val="10"/>
      <color rgb="FFFFFFFF"/>
      <name val="Arial"/>
      <family val="2"/>
    </font>
    <font>
      <b/>
      <sz val="10"/>
      <color rgb="FFC0C0C0"/>
      <name val="Arial"/>
      <family val="2"/>
    </font>
    <font>
      <u val="single"/>
      <sz val="11"/>
      <color theme="1"/>
      <name val="Calibri"/>
      <family val="2"/>
    </font>
    <font>
      <u val="single"/>
      <sz val="10"/>
      <color rgb="FF0000FF"/>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FFFFFF"/>
        <bgColor indexed="64"/>
      </patternFill>
    </fill>
    <fill>
      <patternFill patternType="solid">
        <fgColor rgb="FF00915A"/>
        <bgColor indexed="64"/>
      </patternFill>
    </fill>
    <fill>
      <patternFill patternType="solid">
        <fgColor rgb="FFC0C0C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000000"/>
      </left>
      <right style="thin">
        <color rgb="FF000000"/>
      </right>
      <top style="thin">
        <color rgb="FF000000"/>
      </top>
      <bottom style="thin">
        <color rgb="FF000000"/>
      </bottom>
    </border>
    <border>
      <left>
        <color indexed="9"/>
      </left>
      <right>
        <color indexed="9"/>
      </right>
      <top style="thin">
        <color rgb="FF000000"/>
      </top>
      <bottom style="thin">
        <color rgb="FF000000"/>
      </bottom>
    </border>
    <border>
      <left>
        <color indexed="9"/>
      </left>
      <right style="thin">
        <color rgb="FF000000"/>
      </right>
      <top style="thin">
        <color rgb="FF000000"/>
      </top>
      <bottom style="thin">
        <color rgb="FF000000"/>
      </bottom>
    </border>
    <border>
      <left/>
      <right/>
      <top style="thin">
        <color rgb="FF000000"/>
      </top>
      <bottom style="thin"/>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color indexed="63"/>
      </top>
      <bottom style="thin">
        <color indexed="9"/>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93"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9" fontId="93" fillId="0" borderId="0" applyFont="0" applyFill="0" applyBorder="0" applyAlignment="0" applyProtection="0"/>
    <xf numFmtId="0" fontId="0" fillId="0" borderId="0">
      <alignment horizontal="left" wrapText="1"/>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316">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3"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11" xfId="0" applyNumberFormat="1" applyFont="1" applyFill="1" applyBorder="1" applyAlignment="1">
      <alignment horizontal="right" vertical="center" wrapText="1"/>
    </xf>
    <xf numFmtId="4" fontId="0" fillId="33" borderId="0" xfId="0" applyNumberFormat="1" applyFont="1" applyFill="1" applyBorder="1" applyAlignment="1">
      <alignment horizontal="right" vertical="center" wrapText="1"/>
    </xf>
    <xf numFmtId="173" fontId="11" fillId="37" borderId="10" xfId="0" applyNumberFormat="1" applyFont="1" applyFill="1" applyBorder="1" applyAlignment="1">
      <alignment horizontal="center" vertical="center"/>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2" fontId="9" fillId="33" borderId="0" xfId="0" applyNumberFormat="1" applyFont="1" applyFill="1" applyBorder="1" applyAlignment="1">
      <alignment horizontal="left" vertical="center"/>
    </xf>
    <xf numFmtId="172"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2" fillId="0" borderId="0" xfId="58" applyFont="1" applyBorder="1">
      <alignment/>
      <protection/>
    </xf>
    <xf numFmtId="0" fontId="93" fillId="0" borderId="0" xfId="58" applyFont="1">
      <alignment/>
      <protection/>
    </xf>
    <xf numFmtId="0" fontId="112" fillId="0" borderId="12" xfId="58" applyFont="1" applyBorder="1">
      <alignment/>
      <protection/>
    </xf>
    <xf numFmtId="0" fontId="112" fillId="0" borderId="13" xfId="58" applyFont="1" applyBorder="1">
      <alignment/>
      <protection/>
    </xf>
    <xf numFmtId="0" fontId="112" fillId="0" borderId="14" xfId="58" applyFont="1" applyBorder="1">
      <alignment/>
      <protection/>
    </xf>
    <xf numFmtId="0" fontId="112" fillId="0" borderId="15" xfId="58" applyFont="1" applyBorder="1">
      <alignment/>
      <protection/>
    </xf>
    <xf numFmtId="0" fontId="112" fillId="0" borderId="16" xfId="58" applyFont="1" applyBorder="1">
      <alignment/>
      <protection/>
    </xf>
    <xf numFmtId="0" fontId="113" fillId="0" borderId="0" xfId="58" applyFont="1" applyBorder="1" applyAlignment="1">
      <alignment horizontal="center"/>
      <protection/>
    </xf>
    <xf numFmtId="0" fontId="114" fillId="0" borderId="0" xfId="58" applyFont="1" applyBorder="1" applyAlignment="1">
      <alignment horizontal="center" vertical="center"/>
      <protection/>
    </xf>
    <xf numFmtId="17" fontId="67" fillId="0" borderId="0" xfId="58" applyNumberFormat="1" applyFont="1" applyBorder="1" applyAlignment="1">
      <alignment horizontal="center"/>
      <protection/>
    </xf>
    <xf numFmtId="0" fontId="115" fillId="0" borderId="0" xfId="58" applyFont="1" applyBorder="1" applyAlignment="1">
      <alignment horizontal="center" vertical="center"/>
      <protection/>
    </xf>
    <xf numFmtId="0" fontId="116" fillId="0" borderId="0" xfId="58" applyFont="1" applyBorder="1" applyAlignment="1">
      <alignment horizontal="center" vertical="center"/>
      <protection/>
    </xf>
    <xf numFmtId="0" fontId="67" fillId="0" borderId="0" xfId="58" applyFont="1" applyBorder="1" applyAlignment="1">
      <alignment horizontal="center"/>
      <protection/>
    </xf>
    <xf numFmtId="0" fontId="70" fillId="0" borderId="0" xfId="58" applyFont="1" applyBorder="1">
      <alignment/>
      <protection/>
    </xf>
    <xf numFmtId="0" fontId="93" fillId="0" borderId="0" xfId="58" applyFont="1" applyBorder="1" applyAlignment="1">
      <alignment/>
      <protection/>
    </xf>
    <xf numFmtId="0" fontId="94" fillId="0" borderId="0" xfId="54" applyFont="1" applyBorder="1" applyAlignment="1">
      <alignment/>
    </xf>
    <xf numFmtId="0" fontId="93" fillId="0" borderId="15" xfId="58" applyFont="1" applyBorder="1">
      <alignment/>
      <protection/>
    </xf>
    <xf numFmtId="0" fontId="93" fillId="0" borderId="0" xfId="58" applyFont="1" applyBorder="1">
      <alignment/>
      <protection/>
    </xf>
    <xf numFmtId="0" fontId="93" fillId="0" borderId="16" xfId="58" applyFont="1" applyBorder="1">
      <alignment/>
      <protection/>
    </xf>
    <xf numFmtId="0" fontId="93" fillId="0" borderId="17" xfId="58" applyFont="1" applyBorder="1">
      <alignment/>
      <protection/>
    </xf>
    <xf numFmtId="0" fontId="93" fillId="0" borderId="18" xfId="58" applyFont="1" applyBorder="1">
      <alignment/>
      <protection/>
    </xf>
    <xf numFmtId="0" fontId="93" fillId="0" borderId="19" xfId="58" applyFont="1" applyBorder="1">
      <alignment/>
      <protection/>
    </xf>
    <xf numFmtId="0" fontId="93" fillId="0" borderId="0" xfId="58">
      <alignment/>
      <protection/>
    </xf>
    <xf numFmtId="0" fontId="114" fillId="0" borderId="0" xfId="58" applyFont="1" applyBorder="1" applyAlignment="1">
      <alignment horizontal="left" vertical="center"/>
      <protection/>
    </xf>
    <xf numFmtId="0" fontId="93" fillId="0" borderId="0" xfId="58" applyFont="1" applyFill="1" applyBorder="1" applyAlignment="1">
      <alignment horizontal="center" vertical="center" wrapText="1"/>
      <protection/>
    </xf>
    <xf numFmtId="0" fontId="110" fillId="0" borderId="0" xfId="58" applyFont="1" applyFill="1" applyBorder="1" applyAlignment="1">
      <alignment horizontal="center" vertical="center" wrapText="1"/>
      <protection/>
    </xf>
    <xf numFmtId="0" fontId="93" fillId="0" borderId="20" xfId="58" applyFont="1" applyFill="1" applyBorder="1" applyAlignment="1">
      <alignment horizontal="center" vertical="center" wrapText="1"/>
      <protection/>
    </xf>
    <xf numFmtId="0" fontId="71" fillId="0" borderId="0" xfId="58" applyFont="1" applyFill="1" applyBorder="1" applyAlignment="1">
      <alignment horizontal="center" vertical="center" wrapText="1"/>
      <protection/>
    </xf>
    <xf numFmtId="0" fontId="117" fillId="0" borderId="0" xfId="58" applyFont="1" applyFill="1" applyBorder="1" applyAlignment="1">
      <alignment vertical="center" wrapText="1"/>
      <protection/>
    </xf>
    <xf numFmtId="0" fontId="117" fillId="38" borderId="0" xfId="58" applyFont="1" applyFill="1" applyBorder="1" applyAlignment="1">
      <alignment horizontal="center" vertical="center" wrapText="1"/>
      <protection/>
    </xf>
    <xf numFmtId="0" fontId="71" fillId="0" borderId="21" xfId="58" applyFont="1" applyFill="1" applyBorder="1" applyAlignment="1">
      <alignment horizontal="center" vertical="center" wrapText="1"/>
      <protection/>
    </xf>
    <xf numFmtId="0" fontId="118" fillId="0" borderId="0" xfId="58" applyFont="1" applyFill="1" applyBorder="1" applyAlignment="1">
      <alignment horizontal="center" vertical="center" wrapText="1"/>
      <protection/>
    </xf>
    <xf numFmtId="0" fontId="117" fillId="0" borderId="0" xfId="58" applyFont="1" applyFill="1" applyBorder="1" applyAlignment="1">
      <alignment horizontal="center" vertical="center" wrapText="1"/>
      <protection/>
    </xf>
    <xf numFmtId="0" fontId="117" fillId="39" borderId="22" xfId="58" applyFont="1" applyFill="1" applyBorder="1" applyAlignment="1">
      <alignment horizontal="center" vertical="center" wrapText="1"/>
      <protection/>
    </xf>
    <xf numFmtId="0" fontId="74" fillId="0" borderId="0" xfId="58" applyFont="1" applyFill="1" applyBorder="1" applyAlignment="1">
      <alignment horizontal="center" vertical="center" wrapText="1"/>
      <protection/>
    </xf>
    <xf numFmtId="0" fontId="104" fillId="0" borderId="23" xfId="54" applyFill="1" applyBorder="1" applyAlignment="1" quotePrefix="1">
      <alignment horizontal="center" vertical="center" wrapText="1"/>
    </xf>
    <xf numFmtId="0" fontId="104" fillId="0" borderId="23" xfId="54" applyFill="1" applyBorder="1" applyAlignment="1">
      <alignment horizontal="center" vertical="center" wrapText="1"/>
    </xf>
    <xf numFmtId="0" fontId="104" fillId="0" borderId="24" xfId="54" applyFill="1" applyBorder="1" applyAlignment="1" quotePrefix="1">
      <alignment horizontal="center" vertical="center" wrapText="1"/>
    </xf>
    <xf numFmtId="0" fontId="104" fillId="0" borderId="0" xfId="54" applyFill="1" applyBorder="1" applyAlignment="1" quotePrefix="1">
      <alignment horizontal="center" vertical="center" wrapText="1"/>
    </xf>
    <xf numFmtId="0" fontId="117" fillId="39" borderId="0" xfId="58" applyFont="1" applyFill="1" applyBorder="1" applyAlignment="1">
      <alignment horizontal="center" vertical="center" wrapText="1"/>
      <protection/>
    </xf>
    <xf numFmtId="0" fontId="74" fillId="39" borderId="0" xfId="58" applyFont="1" applyFill="1" applyBorder="1" applyAlignment="1">
      <alignment horizontal="center" vertical="center" wrapText="1"/>
      <protection/>
    </xf>
    <xf numFmtId="0" fontId="93" fillId="39" borderId="0" xfId="58" applyFont="1" applyFill="1" applyBorder="1" applyAlignment="1">
      <alignment horizontal="center" vertical="center" wrapText="1"/>
      <protection/>
    </xf>
    <xf numFmtId="0" fontId="75" fillId="0" borderId="0" xfId="58" applyFont="1" applyFill="1" applyBorder="1" applyAlignment="1">
      <alignment horizontal="center" vertical="center" wrapText="1"/>
      <protection/>
    </xf>
    <xf numFmtId="0" fontId="104" fillId="0" borderId="0" xfId="54" applyFill="1" applyBorder="1" applyAlignment="1">
      <alignment horizontal="center" vertical="center" wrapText="1"/>
    </xf>
    <xf numFmtId="14" fontId="71" fillId="0" borderId="0" xfId="58" applyNumberFormat="1"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19" fillId="0" borderId="0" xfId="54" applyFont="1" applyFill="1" applyBorder="1" applyAlignment="1" quotePrefix="1">
      <alignment horizontal="center" vertical="center" wrapText="1"/>
    </xf>
    <xf numFmtId="0" fontId="71" fillId="0" borderId="0" xfId="58" applyFont="1" applyFill="1" applyBorder="1" applyAlignment="1" quotePrefix="1">
      <alignment horizontal="center" vertical="center" wrapText="1"/>
      <protection/>
    </xf>
    <xf numFmtId="0" fontId="75" fillId="0" borderId="0" xfId="58" applyFont="1" applyFill="1" applyBorder="1" applyAlignment="1" quotePrefix="1">
      <alignment horizontal="center" vertical="center" wrapText="1"/>
      <protection/>
    </xf>
    <xf numFmtId="3" fontId="71" fillId="0" borderId="0" xfId="58" applyNumberFormat="1" applyFont="1" applyFill="1" applyBorder="1" applyAlignment="1">
      <alignment horizontal="center" vertical="center" wrapText="1"/>
      <protection/>
    </xf>
    <xf numFmtId="0" fontId="75" fillId="19" borderId="0" xfId="58" applyFont="1" applyFill="1" applyBorder="1" applyAlignment="1">
      <alignment horizontal="center" vertical="center" wrapText="1"/>
      <protection/>
    </xf>
    <xf numFmtId="0" fontId="78" fillId="19" borderId="0" xfId="58" applyFont="1" applyFill="1" applyBorder="1" applyAlignment="1" quotePrefix="1">
      <alignment horizontal="center" vertical="center" wrapText="1"/>
      <protection/>
    </xf>
    <xf numFmtId="0" fontId="74" fillId="19" borderId="0" xfId="58" applyFont="1" applyFill="1" applyBorder="1" applyAlignment="1">
      <alignment horizontal="center" vertical="center" wrapText="1"/>
      <protection/>
    </xf>
    <xf numFmtId="0" fontId="110" fillId="19" borderId="0" xfId="58" applyFont="1" applyFill="1" applyBorder="1" applyAlignment="1">
      <alignment horizontal="center" vertical="center" wrapText="1"/>
      <protection/>
    </xf>
    <xf numFmtId="4" fontId="71" fillId="0" borderId="0" xfId="58" applyNumberFormat="1" applyFont="1" applyFill="1" applyBorder="1" applyAlignment="1">
      <alignment horizontal="center" vertical="center" wrapText="1"/>
      <protection/>
    </xf>
    <xf numFmtId="0" fontId="76" fillId="0" borderId="0" xfId="58" applyFont="1" applyFill="1" applyBorder="1" applyAlignment="1" quotePrefix="1">
      <alignment horizontal="center" vertical="center" wrapText="1"/>
      <protection/>
    </xf>
    <xf numFmtId="0" fontId="75" fillId="19" borderId="0" xfId="58" applyFont="1" applyFill="1" applyBorder="1" applyAlignment="1" quotePrefix="1">
      <alignment horizontal="center" vertical="center" wrapText="1"/>
      <protection/>
    </xf>
    <xf numFmtId="0" fontId="71" fillId="40" borderId="0" xfId="58" applyFont="1" applyFill="1" applyBorder="1" applyAlignment="1" quotePrefix="1">
      <alignment horizontal="center" vertical="center" wrapText="1"/>
      <protection/>
    </xf>
    <xf numFmtId="9" fontId="71" fillId="0" borderId="0" xfId="66" applyFont="1" applyFill="1" applyBorder="1" applyAlignment="1">
      <alignment horizontal="center" vertical="center" wrapText="1"/>
    </xf>
    <xf numFmtId="3" fontId="71" fillId="0" borderId="0" xfId="58" applyNumberFormat="1" applyFont="1" applyFill="1" applyBorder="1" applyAlignment="1" quotePrefix="1">
      <alignment horizontal="center" vertical="center" wrapText="1"/>
      <protection/>
    </xf>
    <xf numFmtId="10" fontId="71" fillId="0" borderId="0" xfId="66" applyNumberFormat="1" applyFont="1" applyFill="1" applyBorder="1" applyAlignment="1">
      <alignment horizontal="center" vertical="center" wrapText="1"/>
    </xf>
    <xf numFmtId="10" fontId="71" fillId="0" borderId="0" xfId="58" applyNumberFormat="1" applyFont="1" applyFill="1" applyBorder="1" applyAlignment="1" quotePrefix="1">
      <alignment horizontal="center" vertical="center" wrapText="1"/>
      <protection/>
    </xf>
    <xf numFmtId="0" fontId="71" fillId="0" borderId="0" xfId="58" applyFont="1" applyFill="1" applyBorder="1" applyAlignment="1" quotePrefix="1">
      <alignment horizontal="right" vertical="center" wrapText="1"/>
      <protection/>
    </xf>
    <xf numFmtId="0" fontId="76" fillId="0" borderId="0" xfId="58" applyFont="1" applyFill="1" applyBorder="1" applyAlignment="1">
      <alignment horizontal="right" vertical="center" wrapText="1"/>
      <protection/>
    </xf>
    <xf numFmtId="0" fontId="120" fillId="0" borderId="0" xfId="58" applyFont="1" applyFill="1" applyBorder="1" applyAlignment="1">
      <alignment horizontal="center" vertical="center" wrapText="1"/>
      <protection/>
    </xf>
    <xf numFmtId="9" fontId="71" fillId="0" borderId="0" xfId="66" applyFont="1" applyFill="1" applyBorder="1" applyAlignment="1" quotePrefix="1">
      <alignment horizontal="center" vertical="center" wrapText="1"/>
    </xf>
    <xf numFmtId="0" fontId="121" fillId="19" borderId="0" xfId="58" applyFont="1" applyFill="1" applyBorder="1" applyAlignment="1">
      <alignment horizontal="center" vertical="center" wrapText="1"/>
      <protection/>
    </xf>
    <xf numFmtId="2" fontId="71" fillId="0" borderId="0" xfId="58" applyNumberFormat="1" applyFont="1" applyFill="1" applyBorder="1" applyAlignment="1">
      <alignment horizontal="center" vertical="center" wrapText="1"/>
      <protection/>
    </xf>
    <xf numFmtId="0" fontId="110" fillId="0" borderId="0" xfId="58" applyFont="1" applyFill="1" applyBorder="1" applyAlignment="1" quotePrefix="1">
      <alignment horizontal="center" vertical="center" wrapText="1"/>
      <protection/>
    </xf>
    <xf numFmtId="0" fontId="93" fillId="0" borderId="0" xfId="58" applyFont="1" applyFill="1" applyBorder="1" applyAlignment="1" quotePrefix="1">
      <alignment horizontal="center" vertical="center" wrapText="1"/>
      <protection/>
    </xf>
    <xf numFmtId="0" fontId="93" fillId="0" borderId="0" xfId="58" applyFont="1" applyFill="1" applyBorder="1" applyAlignment="1" quotePrefix="1">
      <alignment horizontal="right" vertical="center" wrapText="1"/>
      <protection/>
    </xf>
    <xf numFmtId="0" fontId="122" fillId="0" borderId="0" xfId="58" applyFont="1" applyFill="1" applyBorder="1" applyAlignment="1" quotePrefix="1">
      <alignment horizontal="right" vertical="center" wrapText="1"/>
      <protection/>
    </xf>
    <xf numFmtId="0" fontId="0" fillId="0" borderId="0" xfId="58" applyFont="1" applyFill="1" applyBorder="1" applyAlignment="1">
      <alignment horizontal="center" vertical="center" wrapText="1"/>
      <protection/>
    </xf>
    <xf numFmtId="9" fontId="93" fillId="0" borderId="0" xfId="66" applyFont="1" applyFill="1" applyBorder="1" applyAlignment="1" quotePrefix="1">
      <alignment horizontal="center" vertical="center" wrapText="1"/>
    </xf>
    <xf numFmtId="0" fontId="93" fillId="0" borderId="0" xfId="58" applyFont="1" applyFill="1" applyBorder="1" applyAlignment="1">
      <alignment horizontal="right" vertical="center" wrapText="1"/>
      <protection/>
    </xf>
    <xf numFmtId="0" fontId="76" fillId="0" borderId="0" xfId="58" applyFont="1" applyFill="1" applyBorder="1" applyAlignment="1" quotePrefix="1">
      <alignment horizontal="right" vertical="center" wrapText="1"/>
      <protection/>
    </xf>
    <xf numFmtId="0" fontId="93" fillId="0" borderId="0" xfId="58" applyFill="1" applyAlignment="1">
      <alignment horizontal="center"/>
      <protection/>
    </xf>
    <xf numFmtId="0" fontId="93" fillId="0" borderId="0" xfId="58" applyFill="1">
      <alignment/>
      <protection/>
    </xf>
    <xf numFmtId="0" fontId="81" fillId="0" borderId="0" xfId="58" applyFont="1" applyFill="1" applyBorder="1" applyAlignment="1">
      <alignment horizontal="left" vertical="center"/>
      <protection/>
    </xf>
    <xf numFmtId="0" fontId="81" fillId="0" borderId="0" xfId="58"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0" fontId="123" fillId="0" borderId="0" xfId="58" applyFont="1" applyFill="1" applyBorder="1" applyAlignment="1">
      <alignment horizontal="center" vertical="center" wrapText="1"/>
      <protection/>
    </xf>
    <xf numFmtId="0" fontId="104" fillId="0" borderId="0" xfId="54" applyAlignment="1">
      <alignment horizontal="center"/>
    </xf>
    <xf numFmtId="0" fontId="104" fillId="0" borderId="23" xfId="54" applyFill="1" applyBorder="1" applyAlignment="1" quotePrefix="1">
      <alignment horizontal="right" vertical="center" wrapText="1"/>
    </xf>
    <xf numFmtId="0" fontId="104" fillId="0" borderId="24" xfId="54" applyFill="1" applyBorder="1" applyAlignment="1" quotePrefix="1">
      <alignment horizontal="right" vertical="center" wrapText="1"/>
    </xf>
    <xf numFmtId="0" fontId="71" fillId="0" borderId="0" xfId="58" applyFont="1" applyFill="1" applyBorder="1" applyAlignment="1">
      <alignment horizontal="right" vertical="center" wrapText="1"/>
      <protection/>
    </xf>
    <xf numFmtId="10" fontId="71" fillId="0" borderId="0" xfId="58" applyNumberFormat="1" applyFont="1" applyFill="1" applyBorder="1" applyAlignment="1">
      <alignment horizontal="center" vertical="center" wrapText="1"/>
      <protection/>
    </xf>
    <xf numFmtId="0" fontId="84" fillId="0" borderId="0" xfId="58" applyFont="1" applyFill="1" applyBorder="1" applyAlignment="1">
      <alignment horizontal="center" vertical="center" wrapText="1"/>
      <protection/>
    </xf>
    <xf numFmtId="9" fontId="84" fillId="0" borderId="0" xfId="66" applyFont="1" applyFill="1" applyBorder="1" applyAlignment="1">
      <alignment horizontal="center" vertical="center" wrapText="1"/>
    </xf>
    <xf numFmtId="9" fontId="71" fillId="0" borderId="0" xfId="66" applyNumberFormat="1" applyFont="1" applyFill="1" applyBorder="1" applyAlignment="1">
      <alignment horizontal="center" vertical="center" wrapText="1"/>
    </xf>
    <xf numFmtId="10" fontId="71" fillId="0" borderId="0" xfId="66" applyNumberFormat="1" applyFont="1" applyFill="1" applyBorder="1" applyAlignment="1" quotePrefix="1">
      <alignment horizontal="center" vertical="center" wrapText="1"/>
    </xf>
    <xf numFmtId="177" fontId="71" fillId="0" borderId="0" xfId="66" applyNumberFormat="1" applyFont="1" applyFill="1" applyBorder="1" applyAlignment="1">
      <alignment horizontal="center" vertical="center" wrapText="1"/>
    </xf>
    <xf numFmtId="177" fontId="93" fillId="0" borderId="0" xfId="58" applyNumberFormat="1" applyFont="1" applyFill="1" applyBorder="1" applyAlignment="1">
      <alignment horizontal="center" vertical="center" wrapText="1"/>
      <protection/>
    </xf>
    <xf numFmtId="177" fontId="71" fillId="0" borderId="0" xfId="58" applyNumberFormat="1" applyFont="1" applyFill="1" applyBorder="1" applyAlignment="1">
      <alignment horizontal="center" vertical="center" wrapText="1"/>
      <protection/>
    </xf>
    <xf numFmtId="0" fontId="75" fillId="41" borderId="0" xfId="58" applyFont="1" applyFill="1" applyBorder="1" applyAlignment="1">
      <alignment horizontal="center" vertical="center" wrapText="1"/>
      <protection/>
    </xf>
    <xf numFmtId="0" fontId="124" fillId="41" borderId="0" xfId="58" applyFont="1" applyFill="1" applyBorder="1" applyAlignment="1" quotePrefix="1">
      <alignment horizontal="center" vertical="center" wrapText="1"/>
      <protection/>
    </xf>
    <xf numFmtId="0" fontId="110" fillId="41" borderId="0" xfId="58" applyFont="1" applyFill="1" applyBorder="1" applyAlignment="1">
      <alignment horizontal="center" vertical="center" wrapText="1"/>
      <protection/>
    </xf>
    <xf numFmtId="0" fontId="78" fillId="0" borderId="0" xfId="58" applyFont="1" applyFill="1" applyBorder="1" applyAlignment="1" quotePrefix="1">
      <alignment horizontal="center" vertical="center" wrapText="1"/>
      <protection/>
    </xf>
    <xf numFmtId="2" fontId="71" fillId="0" borderId="0" xfId="58" applyNumberFormat="1" applyFont="1" applyFill="1" applyBorder="1" applyAlignment="1" quotePrefix="1">
      <alignment horizontal="center" vertical="center" wrapText="1"/>
      <protection/>
    </xf>
    <xf numFmtId="0" fontId="93" fillId="0" borderId="0" xfId="58" applyFont="1" applyFill="1" applyBorder="1" applyAlignment="1">
      <alignment horizontal="left" vertical="center"/>
      <protection/>
    </xf>
    <xf numFmtId="0" fontId="93" fillId="0" borderId="0" xfId="58" applyFont="1" applyFill="1" applyBorder="1" applyAlignment="1">
      <alignment horizontal="left" vertical="center" wrapText="1"/>
      <protection/>
    </xf>
    <xf numFmtId="0" fontId="97" fillId="39" borderId="0" xfId="58" applyFont="1" applyFill="1" applyBorder="1" applyAlignment="1">
      <alignment horizontal="center" vertical="center" wrapText="1"/>
      <protection/>
    </xf>
    <xf numFmtId="0" fontId="93" fillId="0" borderId="0" xfId="58" applyAlignment="1">
      <alignment horizontal="center"/>
      <protection/>
    </xf>
    <xf numFmtId="0" fontId="74" fillId="0" borderId="0" xfId="58" applyFont="1" applyFill="1" applyBorder="1" applyAlignment="1" quotePrefix="1">
      <alignment horizontal="center" vertical="center" wrapText="1"/>
      <protection/>
    </xf>
    <xf numFmtId="0" fontId="71" fillId="42" borderId="0" xfId="58" applyFont="1" applyFill="1" applyBorder="1" applyAlignment="1" quotePrefix="1">
      <alignment horizontal="center" vertical="center" wrapText="1"/>
      <protection/>
    </xf>
    <xf numFmtId="0" fontId="125" fillId="0" borderId="0" xfId="58" applyFont="1" applyAlignment="1">
      <alignment horizontal="center" vertical="center"/>
      <protection/>
    </xf>
    <xf numFmtId="0" fontId="126" fillId="0" borderId="0" xfId="58" applyFont="1" applyAlignment="1">
      <alignment vertical="center" wrapText="1"/>
      <protection/>
    </xf>
    <xf numFmtId="0" fontId="87" fillId="0" borderId="0" xfId="58" applyFont="1" applyAlignment="1">
      <alignment horizontal="left" vertical="center" wrapText="1"/>
      <protection/>
    </xf>
    <xf numFmtId="0" fontId="127" fillId="0" borderId="0" xfId="58" applyFont="1" applyFill="1" applyAlignment="1">
      <alignment wrapText="1"/>
      <protection/>
    </xf>
    <xf numFmtId="0" fontId="126" fillId="0" borderId="0" xfId="58" applyFont="1" applyAlignment="1">
      <alignment horizontal="left" vertical="center" wrapText="1"/>
      <protection/>
    </xf>
    <xf numFmtId="0" fontId="43" fillId="0" borderId="0" xfId="58" applyFont="1" applyAlignment="1">
      <alignment vertical="center" wrapText="1"/>
      <protection/>
    </xf>
    <xf numFmtId="0" fontId="44" fillId="0" borderId="0" xfId="58" applyFont="1" applyAlignment="1">
      <alignment horizontal="left" vertical="center" wrapText="1"/>
      <protection/>
    </xf>
    <xf numFmtId="0" fontId="44" fillId="0" borderId="0" xfId="58" applyFont="1" applyAlignment="1">
      <alignment wrapText="1"/>
      <protection/>
    </xf>
    <xf numFmtId="0" fontId="127" fillId="0" borderId="0" xfId="58" applyFont="1" applyAlignment="1">
      <alignment vertical="center" wrapText="1"/>
      <protection/>
    </xf>
    <xf numFmtId="0" fontId="128" fillId="0" borderId="0" xfId="58" applyFont="1" applyAlignment="1">
      <alignment vertical="center" wrapText="1"/>
      <protection/>
    </xf>
    <xf numFmtId="0" fontId="127" fillId="0" borderId="0" xfId="58" applyFont="1" applyAlignment="1">
      <alignment wrapText="1"/>
      <protection/>
    </xf>
    <xf numFmtId="0" fontId="44" fillId="0" borderId="0" xfId="58" applyFont="1" applyAlignment="1">
      <alignment vertical="center" wrapText="1"/>
      <protection/>
    </xf>
    <xf numFmtId="0" fontId="44" fillId="0" borderId="0" xfId="58" applyFont="1" applyFill="1" applyAlignment="1">
      <alignment wrapText="1"/>
      <protection/>
    </xf>
    <xf numFmtId="0" fontId="93" fillId="0" borderId="0" xfId="58" applyBorder="1">
      <alignment/>
      <protection/>
    </xf>
    <xf numFmtId="0" fontId="0" fillId="0" borderId="0" xfId="58" applyNumberFormat="1" applyFont="1" applyFill="1" applyBorder="1" applyAlignment="1">
      <alignment/>
      <protection/>
    </xf>
    <xf numFmtId="0" fontId="2" fillId="43" borderId="0" xfId="58" applyNumberFormat="1" applyFont="1" applyFill="1" applyBorder="1" applyAlignment="1">
      <alignment horizontal="left" vertical="center"/>
      <protection/>
    </xf>
    <xf numFmtId="0" fontId="129" fillId="43" borderId="0" xfId="58" applyNumberFormat="1" applyFont="1" applyFill="1" applyBorder="1" applyAlignment="1">
      <alignment vertical="center"/>
      <protection/>
    </xf>
    <xf numFmtId="0" fontId="0" fillId="44" borderId="0" xfId="58" applyNumberFormat="1" applyFont="1" applyFill="1" applyBorder="1" applyAlignment="1">
      <alignment horizontal="left" vertical="center"/>
      <protection/>
    </xf>
    <xf numFmtId="0" fontId="130" fillId="44" borderId="0" xfId="58" applyNumberFormat="1" applyFont="1" applyFill="1" applyBorder="1" applyAlignment="1">
      <alignment vertical="center"/>
      <protection/>
    </xf>
    <xf numFmtId="0" fontId="94" fillId="39" borderId="0" xfId="54" applyFont="1" applyFill="1" applyBorder="1" applyAlignment="1">
      <alignment horizontal="center"/>
    </xf>
    <xf numFmtId="0" fontId="94" fillId="0" borderId="0" xfId="54" applyFont="1" applyBorder="1" applyAlignment="1">
      <alignment/>
    </xf>
    <xf numFmtId="0" fontId="94" fillId="38" borderId="0" xfId="54" applyFont="1" applyFill="1" applyBorder="1" applyAlignment="1">
      <alignment horizontal="center"/>
    </xf>
    <xf numFmtId="0" fontId="129" fillId="45" borderId="0" xfId="58" applyNumberFormat="1" applyFont="1" applyFill="1" applyBorder="1" applyAlignment="1">
      <alignment horizontal="left" vertical="center"/>
      <protection/>
    </xf>
    <xf numFmtId="0" fontId="131" fillId="45" borderId="0" xfId="58" applyNumberFormat="1" applyFont="1" applyFill="1" applyBorder="1" applyAlignment="1">
      <alignment vertical="center"/>
      <protection/>
    </xf>
    <xf numFmtId="0" fontId="2" fillId="43" borderId="25" xfId="58" applyNumberFormat="1" applyFont="1" applyFill="1" applyBorder="1" applyAlignment="1">
      <alignment horizontal="left" vertical="center"/>
      <protection/>
    </xf>
    <xf numFmtId="0" fontId="129" fillId="43" borderId="26" xfId="58" applyNumberFormat="1" applyFont="1" applyFill="1" applyBorder="1" applyAlignment="1">
      <alignment vertical="center"/>
      <protection/>
    </xf>
    <xf numFmtId="0" fontId="129" fillId="43" borderId="27" xfId="58" applyNumberFormat="1" applyFont="1" applyFill="1" applyBorder="1" applyAlignment="1">
      <alignment vertical="center"/>
      <protection/>
    </xf>
    <xf numFmtId="0" fontId="6" fillId="43" borderId="0" xfId="58" applyNumberFormat="1" applyFont="1" applyFill="1" applyBorder="1" applyAlignment="1">
      <alignment horizontal="left" vertical="center"/>
      <protection/>
    </xf>
    <xf numFmtId="0" fontId="132" fillId="43" borderId="0" xfId="58" applyNumberFormat="1" applyFont="1" applyFill="1" applyBorder="1" applyAlignment="1">
      <alignment vertical="center"/>
      <protection/>
    </xf>
    <xf numFmtId="172" fontId="0" fillId="44" borderId="0" xfId="58" applyNumberFormat="1" applyFont="1" applyFill="1" applyBorder="1" applyAlignment="1">
      <alignment horizontal="left" vertical="center"/>
      <protection/>
    </xf>
    <xf numFmtId="0" fontId="130" fillId="44" borderId="0" xfId="58" applyNumberFormat="1" applyFont="1" applyFill="1" applyBorder="1" applyAlignment="1">
      <alignment vertical="center"/>
      <protection/>
    </xf>
    <xf numFmtId="0" fontId="93" fillId="0" borderId="0" xfId="58" applyAlignment="1">
      <alignment/>
      <protection/>
    </xf>
    <xf numFmtId="0" fontId="5" fillId="46" borderId="28" xfId="58" applyNumberFormat="1" applyFont="1" applyFill="1" applyBorder="1" applyAlignment="1">
      <alignment horizontal="left" vertical="center"/>
      <protection/>
    </xf>
    <xf numFmtId="0" fontId="133" fillId="46" borderId="28" xfId="58" applyNumberFormat="1" applyFont="1" applyFill="1" applyBorder="1" applyAlignment="1">
      <alignment vertical="center"/>
      <protection/>
    </xf>
    <xf numFmtId="0" fontId="5" fillId="46" borderId="28" xfId="58" applyNumberFormat="1" applyFont="1" applyFill="1" applyBorder="1" applyAlignment="1">
      <alignment horizontal="center" vertical="center"/>
      <protection/>
    </xf>
    <xf numFmtId="0" fontId="5" fillId="46" borderId="26" xfId="58" applyNumberFormat="1" applyFont="1" applyFill="1" applyBorder="1" applyAlignment="1">
      <alignment horizontal="center" vertical="center"/>
      <protection/>
    </xf>
    <xf numFmtId="0" fontId="133" fillId="46" borderId="26" xfId="58" applyNumberFormat="1" applyFont="1" applyFill="1" applyBorder="1" applyAlignment="1">
      <alignment vertical="center"/>
      <protection/>
    </xf>
    <xf numFmtId="0" fontId="104" fillId="44" borderId="0" xfId="54" applyNumberFormat="1" applyFont="1" applyFill="1" applyBorder="1" applyAlignment="1">
      <alignment horizontal="left" vertical="center"/>
    </xf>
    <xf numFmtId="0" fontId="132" fillId="44" borderId="0" xfId="58" applyNumberFormat="1" applyFont="1" applyFill="1" applyBorder="1" applyAlignment="1">
      <alignment vertical="center"/>
      <protection/>
    </xf>
    <xf numFmtId="0" fontId="134" fillId="0" borderId="0" xfId="58" applyFont="1" applyBorder="1" applyAlignment="1">
      <alignment vertical="center"/>
      <protection/>
    </xf>
    <xf numFmtId="0" fontId="0" fillId="44" borderId="0" xfId="58" applyNumberFormat="1" applyFont="1" applyFill="1" applyBorder="1" applyAlignment="1">
      <alignment horizontal="left" vertical="center"/>
      <protection/>
    </xf>
    <xf numFmtId="0" fontId="104" fillId="44" borderId="0" xfId="54" applyNumberFormat="1" applyFill="1" applyBorder="1" applyAlignment="1">
      <alignment horizontal="left" vertical="center"/>
    </xf>
    <xf numFmtId="0" fontId="93" fillId="0" borderId="0" xfId="58" applyBorder="1" applyAlignment="1">
      <alignment vertical="center"/>
      <protection/>
    </xf>
    <xf numFmtId="0" fontId="5" fillId="46" borderId="26" xfId="58" applyNumberFormat="1" applyFont="1" applyFill="1" applyBorder="1" applyAlignment="1">
      <alignment horizontal="left" vertical="center"/>
      <protection/>
    </xf>
    <xf numFmtId="0" fontId="135" fillId="44" borderId="0" xfId="58" applyNumberFormat="1" applyFont="1" applyFill="1" applyBorder="1" applyAlignment="1">
      <alignment horizontal="left" vertical="center"/>
      <protection/>
    </xf>
    <xf numFmtId="0" fontId="0" fillId="44" borderId="0" xfId="58" applyNumberFormat="1" applyFont="1" applyFill="1" applyBorder="1" applyAlignment="1" quotePrefix="1">
      <alignment horizontal="left" vertical="center"/>
      <protection/>
    </xf>
    <xf numFmtId="3" fontId="0" fillId="36" borderId="0" xfId="0" applyNumberFormat="1" applyFont="1" applyFill="1" applyBorder="1" applyAlignment="1">
      <alignment horizontal="right" vertical="center"/>
    </xf>
    <xf numFmtId="0" fontId="8" fillId="36" borderId="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1" fillId="47" borderId="0" xfId="0" applyNumberFormat="1" applyFont="1" applyFill="1" applyBorder="1" applyAlignment="1">
      <alignment horizontal="left" vertical="center"/>
    </xf>
    <xf numFmtId="0" fontId="7" fillId="47" borderId="0" xfId="0" applyNumberFormat="1" applyFont="1" applyFill="1" applyBorder="1" applyAlignment="1">
      <alignment vertical="center"/>
    </xf>
    <xf numFmtId="0" fontId="2" fillId="36" borderId="29"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3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2"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5" fillId="36" borderId="29"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30" xfId="0" applyNumberFormat="1" applyFont="1" applyFill="1" applyBorder="1" applyAlignment="1">
      <alignment vertical="center"/>
    </xf>
    <xf numFmtId="0" fontId="0" fillId="33" borderId="31" xfId="0" applyNumberFormat="1" applyFont="1" applyFill="1" applyBorder="1" applyAlignment="1">
      <alignment horizontal="left" vertical="center"/>
    </xf>
    <xf numFmtId="0" fontId="8" fillId="33" borderId="32" xfId="0" applyNumberFormat="1" applyFont="1" applyFill="1" applyBorder="1" applyAlignment="1">
      <alignment vertical="center"/>
    </xf>
    <xf numFmtId="0" fontId="8" fillId="33" borderId="33"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8" borderId="31" xfId="0" applyNumberFormat="1" applyFont="1" applyFill="1" applyBorder="1" applyAlignment="1">
      <alignment horizontal="center" vertical="center"/>
    </xf>
    <xf numFmtId="0" fontId="23" fillId="48" borderId="32" xfId="0" applyNumberFormat="1" applyFont="1" applyFill="1" applyBorder="1" applyAlignment="1">
      <alignment vertical="center"/>
    </xf>
    <xf numFmtId="0" fontId="23" fillId="48" borderId="33"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3" fillId="49" borderId="31" xfId="0" applyNumberFormat="1" applyFont="1" applyFill="1" applyBorder="1" applyAlignment="1">
      <alignment horizontal="center" vertical="center"/>
    </xf>
    <xf numFmtId="0" fontId="23" fillId="49" borderId="32" xfId="0" applyNumberFormat="1" applyFont="1" applyFill="1" applyBorder="1" applyAlignment="1">
      <alignment vertical="center"/>
    </xf>
    <xf numFmtId="0" fontId="23" fillId="49" borderId="33" xfId="0" applyNumberFormat="1" applyFont="1" applyFill="1" applyBorder="1" applyAlignment="1">
      <alignment vertical="center"/>
    </xf>
    <xf numFmtId="0" fontId="0" fillId="36" borderId="31" xfId="0" applyNumberFormat="1" applyFont="1" applyFill="1" applyBorder="1" applyAlignment="1">
      <alignment horizontal="left" vertical="center"/>
    </xf>
    <xf numFmtId="0" fontId="8" fillId="36" borderId="32" xfId="0" applyNumberFormat="1" applyFont="1" applyFill="1" applyBorder="1" applyAlignment="1">
      <alignment vertical="center"/>
    </xf>
    <xf numFmtId="0" fontId="8" fillId="36" borderId="33" xfId="0" applyNumberFormat="1" applyFont="1" applyFill="1" applyBorder="1" applyAlignment="1">
      <alignment vertical="center"/>
    </xf>
    <xf numFmtId="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left" vertical="center"/>
    </xf>
    <xf numFmtId="173" fontId="0" fillId="33"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0" fontId="2" fillId="36" borderId="34" xfId="0" applyNumberFormat="1" applyFont="1" applyFill="1" applyBorder="1" applyAlignment="1">
      <alignment horizontal="center" vertical="center"/>
    </xf>
    <xf numFmtId="0" fontId="1" fillId="36" borderId="34"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2"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5" xfId="0" applyNumberFormat="1" applyFont="1" applyFill="1" applyBorder="1" applyAlignment="1">
      <alignment horizontal="center" vertical="center"/>
    </xf>
    <xf numFmtId="0" fontId="1" fillId="36" borderId="36" xfId="0" applyNumberFormat="1" applyFont="1" applyFill="1" applyBorder="1" applyAlignment="1">
      <alignment vertical="center"/>
    </xf>
    <xf numFmtId="0" fontId="1" fillId="36" borderId="37" xfId="0" applyNumberFormat="1" applyFont="1" applyFill="1" applyBorder="1" applyAlignment="1">
      <alignment vertical="center"/>
    </xf>
    <xf numFmtId="0" fontId="4" fillId="50" borderId="31" xfId="0" applyNumberFormat="1" applyFont="1" applyFill="1" applyBorder="1" applyAlignment="1">
      <alignment horizontal="center" vertical="center" wrapText="1"/>
    </xf>
    <xf numFmtId="0" fontId="21" fillId="50" borderId="38" xfId="0" applyNumberFormat="1" applyFont="1" applyFill="1" applyBorder="1" applyAlignment="1">
      <alignment vertical="center"/>
    </xf>
    <xf numFmtId="0" fontId="21" fillId="50" borderId="39" xfId="0" applyNumberFormat="1" applyFont="1" applyFill="1" applyBorder="1" applyAlignment="1">
      <alignment vertical="center"/>
    </xf>
    <xf numFmtId="0" fontId="21" fillId="50" borderId="40" xfId="0" applyNumberFormat="1" applyFont="1" applyFill="1" applyBorder="1" applyAlignment="1">
      <alignment vertical="center"/>
    </xf>
    <xf numFmtId="0" fontId="21" fillId="50" borderId="0" xfId="0" applyNumberFormat="1" applyFont="1" applyFill="1" applyBorder="1" applyAlignment="1">
      <alignment vertical="center"/>
    </xf>
    <xf numFmtId="0" fontId="21" fillId="50" borderId="41" xfId="0" applyNumberFormat="1" applyFont="1" applyFill="1" applyBorder="1" applyAlignment="1">
      <alignment vertical="center"/>
    </xf>
    <xf numFmtId="0" fontId="21" fillId="50" borderId="42" xfId="0" applyNumberFormat="1" applyFont="1" applyFill="1" applyBorder="1" applyAlignment="1">
      <alignment vertical="center"/>
    </xf>
    <xf numFmtId="0" fontId="21" fillId="50" borderId="34" xfId="0" applyNumberFormat="1" applyFont="1" applyFill="1" applyBorder="1" applyAlignment="1">
      <alignment vertical="center"/>
    </xf>
    <xf numFmtId="0" fontId="21" fillId="50" borderId="43"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0" fillId="51" borderId="44" xfId="0" applyNumberFormat="1" applyFont="1" applyFill="1" applyBorder="1" applyAlignment="1">
      <alignment horizontal="left" vertical="center"/>
    </xf>
    <xf numFmtId="0" fontId="9" fillId="51" borderId="45" xfId="0" applyNumberFormat="1" applyFont="1" applyFill="1" applyBorder="1" applyAlignment="1">
      <alignment vertical="center"/>
    </xf>
    <xf numFmtId="0" fontId="10" fillId="51" borderId="44" xfId="0" applyNumberFormat="1" applyFont="1" applyFill="1" applyBorder="1" applyAlignment="1">
      <alignment horizontal="left" vertical="center" wrapText="1"/>
    </xf>
    <xf numFmtId="173" fontId="10" fillId="33" borderId="0" xfId="0" applyNumberFormat="1" applyFont="1" applyFill="1" applyBorder="1" applyAlignment="1">
      <alignment horizontal="center" vertical="center"/>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51" borderId="46" xfId="0" applyNumberFormat="1" applyFont="1" applyFill="1" applyBorder="1" applyAlignment="1">
      <alignment horizontal="left" vertical="center"/>
    </xf>
    <xf numFmtId="0" fontId="9" fillId="51" borderId="47" xfId="0" applyNumberFormat="1" applyFont="1" applyFill="1" applyBorder="1" applyAlignment="1">
      <alignment vertical="center"/>
    </xf>
    <xf numFmtId="0" fontId="10" fillId="33" borderId="11" xfId="0" applyNumberFormat="1" applyFont="1" applyFill="1" applyBorder="1" applyAlignment="1">
      <alignment horizontal="center" vertical="center"/>
    </xf>
    <xf numFmtId="0" fontId="9" fillId="33" borderId="11"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0" fillId="33" borderId="48" xfId="0" applyNumberFormat="1" applyFont="1" applyFill="1" applyBorder="1" applyAlignment="1">
      <alignment horizontal="left" vertical="center"/>
    </xf>
    <xf numFmtId="0" fontId="8" fillId="33" borderId="48" xfId="0" applyNumberFormat="1" applyFont="1" applyFill="1" applyBorder="1" applyAlignment="1">
      <alignment vertical="center"/>
    </xf>
    <xf numFmtId="2" fontId="0" fillId="33" borderId="48"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172" fontId="0" fillId="33" borderId="0" xfId="0" applyNumberFormat="1" applyFont="1" applyFill="1" applyBorder="1" applyAlignment="1">
      <alignment horizontal="left" vertical="center"/>
    </xf>
    <xf numFmtId="0" fontId="0" fillId="33" borderId="11" xfId="0" applyNumberFormat="1" applyFont="1" applyFill="1" applyBorder="1" applyAlignment="1">
      <alignment horizontal="left" vertical="center" wrapText="1"/>
    </xf>
    <xf numFmtId="0" fontId="8" fillId="33" borderId="11" xfId="0" applyNumberFormat="1" applyFont="1" applyFill="1" applyBorder="1" applyAlignment="1">
      <alignment vertical="center"/>
    </xf>
    <xf numFmtId="0" fontId="0" fillId="33" borderId="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0" fontId="11"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3"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left" vertical="center"/>
    </xf>
    <xf numFmtId="0" fontId="11"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5" fillId="36" borderId="29" xfId="0" applyNumberFormat="1" applyFont="1" applyFill="1" applyBorder="1" applyAlignment="1">
      <alignment horizontal="left" vertical="top" wrapText="1"/>
    </xf>
    <xf numFmtId="3" fontId="10"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52" borderId="29" xfId="0" applyNumberFormat="1" applyFont="1" applyFill="1" applyBorder="1" applyAlignment="1">
      <alignment horizontal="center" vertical="center"/>
    </xf>
    <xf numFmtId="0" fontId="32" fillId="52" borderId="10" xfId="0" applyNumberFormat="1" applyFont="1" applyFill="1" applyBorder="1" applyAlignment="1">
      <alignment vertical="center"/>
    </xf>
    <xf numFmtId="0" fontId="32" fillId="52" borderId="30" xfId="0" applyNumberFormat="1" applyFont="1" applyFill="1" applyBorder="1" applyAlignment="1">
      <alignment vertical="center"/>
    </xf>
    <xf numFmtId="0" fontId="33" fillId="53" borderId="29" xfId="0" applyNumberFormat="1" applyFont="1" applyFill="1" applyBorder="1" applyAlignment="1">
      <alignment horizontal="center" vertical="center"/>
    </xf>
    <xf numFmtId="0" fontId="34" fillId="53" borderId="10" xfId="0" applyNumberFormat="1" applyFont="1" applyFill="1" applyBorder="1" applyAlignment="1">
      <alignment vertical="center"/>
    </xf>
    <xf numFmtId="0" fontId="34" fillId="53" borderId="30" xfId="0" applyNumberFormat="1" applyFont="1" applyFill="1" applyBorder="1" applyAlignment="1">
      <alignment vertical="center"/>
    </xf>
    <xf numFmtId="0" fontId="33" fillId="54" borderId="29" xfId="0" applyNumberFormat="1" applyFont="1" applyFill="1" applyBorder="1" applyAlignment="1">
      <alignment horizontal="center" vertical="center"/>
    </xf>
    <xf numFmtId="0" fontId="35" fillId="54" borderId="10" xfId="0" applyNumberFormat="1" applyFont="1" applyFill="1" applyBorder="1" applyAlignment="1">
      <alignment vertical="center"/>
    </xf>
    <xf numFmtId="0" fontId="35" fillId="54" borderId="30" xfId="0" applyNumberFormat="1" applyFont="1" applyFill="1" applyBorder="1" applyAlignment="1">
      <alignment vertical="center"/>
    </xf>
    <xf numFmtId="176" fontId="0" fillId="33" borderId="0" xfId="0" applyNumberFormat="1" applyFont="1" applyFill="1" applyBorder="1" applyAlignment="1">
      <alignment horizontal="lef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_Hidden9!$B$1:$B$1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_Hidden9!$A$2:$A$13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_Hidden9!$B$2:$B$13</c:f>
              <c:numCache>
                <c:ptCount val="12"/>
                <c:pt idx="0">
                  <c:v>225435.45</c:v>
                </c:pt>
                <c:pt idx="1">
                  <c:v>28971542.069999993</c:v>
                </c:pt>
                <c:pt idx="2">
                  <c:v>41318952.66</c:v>
                </c:pt>
                <c:pt idx="3">
                  <c:v>69802231.92999999</c:v>
                </c:pt>
                <c:pt idx="4">
                  <c:v>76504701.00999995</c:v>
                </c:pt>
                <c:pt idx="5">
                  <c:v>85285927.88000017</c:v>
                </c:pt>
                <c:pt idx="6">
                  <c:v>100652159.17000003</c:v>
                </c:pt>
                <c:pt idx="7">
                  <c:v>139221094.64999995</c:v>
                </c:pt>
                <c:pt idx="8">
                  <c:v>174065088.70999998</c:v>
                </c:pt>
                <c:pt idx="9">
                  <c:v>189984730.02000007</c:v>
                </c:pt>
                <c:pt idx="10">
                  <c:v>202339893.79999977</c:v>
                </c:pt>
                <c:pt idx="11">
                  <c:v>236837754.5299999</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
          <c:y val="0.415"/>
          <c:w val="0.1105"/>
          <c:h val="0.33075"/>
        </c:manualLayout>
      </c:layout>
      <c:pieChart>
        <c:varyColors val="1"/>
        <c:ser>
          <c:idx val="0"/>
          <c:order val="0"/>
          <c:tx>
            <c:strRef>
              <c:f>_Hidden18!$B$1:$B$1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_Hidden18!$A$2:$A$2</c:f>
              <c:strCache>
                <c:ptCount val="1"/>
                <c:pt idx="0">
                  <c:v>Monthly</c:v>
                </c:pt>
              </c:strCache>
            </c:strRef>
          </c:cat>
          <c:val>
            <c:numRef>
              <c:f>_Hidden18!$B$2:$B$2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_Hidden19!$B$1:$B$1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_Hidden19!$A$2:$A$4</c:f>
              <c:strCache>
                <c:ptCount val="3"/>
                <c:pt idx="0">
                  <c:v>Linear</c:v>
                </c:pt>
                <c:pt idx="1">
                  <c:v>Interest only</c:v>
                </c:pt>
                <c:pt idx="2">
                  <c:v>Annuity</c:v>
                </c:pt>
              </c:strCache>
            </c:strRef>
          </c:cat>
          <c:val>
            <c:numRef>
              <c:f>_Hidden19!$B$2:$B$4</c:f>
              <c:numCache>
                <c:ptCount val="3"/>
                <c:pt idx="0">
                  <c:v>34517340.83</c:v>
                </c:pt>
                <c:pt idx="1">
                  <c:v>22958634.830000006</c:v>
                </c:pt>
                <c:pt idx="2">
                  <c:v>1287733536.220005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_Hidden20!$A$2:$A$15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_Hidden20!$B$2:$B$15</c:f>
              <c:numCache>
                <c:ptCount val="14"/>
                <c:pt idx="0">
                  <c:v>0</c:v>
                </c:pt>
                <c:pt idx="1">
                  <c:v>0.005428505229489797</c:v>
                </c:pt>
                <c:pt idx="2">
                  <c:v>0.02928435550157938</c:v>
                </c:pt>
                <c:pt idx="3">
                  <c:v>0.05326699779267703</c:v>
                </c:pt>
                <c:pt idx="4">
                  <c:v>0.07981400088373555</c:v>
                </c:pt>
                <c:pt idx="5">
                  <c:v>0.1025036196534867</c:v>
                </c:pt>
                <c:pt idx="6">
                  <c:v>0.12236739603480011</c:v>
                </c:pt>
                <c:pt idx="7">
                  <c:v>0.13105284445515164</c:v>
                </c:pt>
                <c:pt idx="8">
                  <c:v>0.1437266570467475</c:v>
                </c:pt>
                <c:pt idx="9">
                  <c:v>0.1351291793989453</c:v>
                </c:pt>
                <c:pt idx="10">
                  <c:v>0.177296494496744</c:v>
                </c:pt>
                <c:pt idx="11">
                  <c:v>0.015638265418299088</c:v>
                </c:pt>
                <c:pt idx="12">
                  <c:v>0.00244973455130755</c:v>
                </c:pt>
                <c:pt idx="13">
                  <c:v>0.0020419495370361564</c:v>
                </c:pt>
              </c:numCache>
            </c:numRef>
          </c:val>
        </c:ser>
        <c:gapWidth val="80"/>
        <c:axId val="11718900"/>
        <c:axId val="38361237"/>
      </c:barChart>
      <c:catAx>
        <c:axId val="1171890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8361237"/>
        <c:crosses val="autoZero"/>
        <c:auto val="1"/>
        <c:lblOffset val="100"/>
        <c:tickLblSkip val="1"/>
        <c:noMultiLvlLbl val="0"/>
      </c:catAx>
      <c:valAx>
        <c:axId val="3836123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7189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_Hidden21!$B$2:$B$15</c:f>
              <c:numCache>
                <c:ptCount val="14"/>
                <c:pt idx="0">
                  <c:v>0.003018778728619529</c:v>
                </c:pt>
                <c:pt idx="1">
                  <c:v>0.011041418670346848</c:v>
                </c:pt>
                <c:pt idx="2">
                  <c:v>0.025093869580823526</c:v>
                </c:pt>
                <c:pt idx="3">
                  <c:v>0.043390587246462275</c:v>
                </c:pt>
                <c:pt idx="4">
                  <c:v>0.3350804029924291</c:v>
                </c:pt>
                <c:pt idx="5">
                  <c:v>0.015576257724134486</c:v>
                </c:pt>
                <c:pt idx="6">
                  <c:v>0.022521757728027905</c:v>
                </c:pt>
                <c:pt idx="7">
                  <c:v>0.047563728478681566</c:v>
                </c:pt>
                <c:pt idx="8">
                  <c:v>0.08437945689319924</c:v>
                </c:pt>
                <c:pt idx="9">
                  <c:v>0.09373736255683617</c:v>
                </c:pt>
                <c:pt idx="10">
                  <c:v>0.17001236994702554</c:v>
                </c:pt>
                <c:pt idx="11">
                  <c:v>0.06061954763168105</c:v>
                </c:pt>
                <c:pt idx="12">
                  <c:v>0.02463770118877702</c:v>
                </c:pt>
                <c:pt idx="13">
                  <c:v>0.06332676063295575</c:v>
                </c:pt>
              </c:numCache>
            </c:numRef>
          </c:val>
        </c:ser>
        <c:gapWidth val="80"/>
        <c:axId val="9706814"/>
        <c:axId val="20252463"/>
      </c:barChart>
      <c:catAx>
        <c:axId val="970681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0252463"/>
        <c:crosses val="autoZero"/>
        <c:auto val="1"/>
        <c:lblOffset val="100"/>
        <c:tickLblSkip val="1"/>
        <c:noMultiLvlLbl val="0"/>
      </c:catAx>
      <c:valAx>
        <c:axId val="202524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70681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_Hidden22!$B$1:$B$1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strCache>
            </c:strRef>
          </c:cat>
          <c:val>
            <c:numRef>
              <c:f>_Hidden22!$B$2:$B$18</c:f>
              <c:numCache>
                <c:ptCount val="17"/>
                <c:pt idx="0">
                  <c:v>0.003115551996166577</c:v>
                </c:pt>
                <c:pt idx="1">
                  <c:v>0.009084126213857822</c:v>
                </c:pt>
                <c:pt idx="2">
                  <c:v>0.01190216282936026</c:v>
                </c:pt>
                <c:pt idx="3">
                  <c:v>0.039134163537416375</c:v>
                </c:pt>
                <c:pt idx="4">
                  <c:v>0.16420732760898338</c:v>
                </c:pt>
                <c:pt idx="5">
                  <c:v>0.0909455585167715</c:v>
                </c:pt>
                <c:pt idx="6">
                  <c:v>0.0997313999084834</c:v>
                </c:pt>
                <c:pt idx="7">
                  <c:v>0.0522543844800515</c:v>
                </c:pt>
                <c:pt idx="8">
                  <c:v>0.07796669174857573</c:v>
                </c:pt>
                <c:pt idx="9">
                  <c:v>0.17825955293378198</c:v>
                </c:pt>
                <c:pt idx="10">
                  <c:v>0.021448075957831745</c:v>
                </c:pt>
                <c:pt idx="11">
                  <c:v>0.029662654283669324</c:v>
                </c:pt>
                <c:pt idx="12">
                  <c:v>0.204726658440821</c:v>
                </c:pt>
                <c:pt idx="13">
                  <c:v>0.011621006721958508</c:v>
                </c:pt>
                <c:pt idx="14">
                  <c:v>0.0013600640003229535</c:v>
                </c:pt>
                <c:pt idx="15">
                  <c:v>0.004271855431626344</c:v>
                </c:pt>
                <c:pt idx="16">
                  <c:v>0.00030876539032163186</c:v>
                </c:pt>
              </c:numCache>
            </c:numRef>
          </c:val>
        </c:ser>
        <c:gapWidth val="80"/>
        <c:axId val="48054440"/>
        <c:axId val="29836777"/>
      </c:barChart>
      <c:catAx>
        <c:axId val="4805444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9836777"/>
        <c:crosses val="autoZero"/>
        <c:auto val="1"/>
        <c:lblOffset val="100"/>
        <c:tickLblSkip val="1"/>
        <c:noMultiLvlLbl val="0"/>
      </c:catAx>
      <c:valAx>
        <c:axId val="2983677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05444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_Hidden23!$A$2:$A$7</c:f>
              <c:strCache>
                <c:ptCount val="6"/>
                <c:pt idx="0">
                  <c:v>Fixed To Maturity</c:v>
                </c:pt>
                <c:pt idx="1">
                  <c:v>&gt;=0 and &lt;=1</c:v>
                </c:pt>
                <c:pt idx="2">
                  <c:v>&gt;1 and &lt;=2</c:v>
                </c:pt>
                <c:pt idx="3">
                  <c:v>&gt;2 and &lt;=3</c:v>
                </c:pt>
                <c:pt idx="4">
                  <c:v>&gt;3 and &lt;=4</c:v>
                </c:pt>
                <c:pt idx="5">
                  <c:v>&gt;4 and &lt;=5</c:v>
                </c:pt>
              </c:strCache>
            </c:strRef>
          </c:cat>
          <c:val>
            <c:numRef>
              <c:f>_Hidden23!$B$2:$B$7</c:f>
              <c:numCache>
                <c:ptCount val="6"/>
                <c:pt idx="0">
                  <c:v>0.9393254729994202</c:v>
                </c:pt>
                <c:pt idx="1">
                  <c:v>0.02321125184906166</c:v>
                </c:pt>
                <c:pt idx="2">
                  <c:v>0.02629233451566248</c:v>
                </c:pt>
                <c:pt idx="3">
                  <c:v>0.0013018517075102443</c:v>
                </c:pt>
                <c:pt idx="4">
                  <c:v>0.0045858333111090145</c:v>
                </c:pt>
                <c:pt idx="5">
                  <c:v>0.005283255617236515</c:v>
                </c:pt>
              </c:numCache>
            </c:numRef>
          </c:val>
        </c:ser>
        <c:gapWidth val="80"/>
        <c:axId val="95538"/>
        <c:axId val="859843"/>
      </c:barChart>
      <c:catAx>
        <c:axId val="9553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59843"/>
        <c:crosses val="autoZero"/>
        <c:auto val="1"/>
        <c:lblOffset val="100"/>
        <c:tickLblSkip val="1"/>
        <c:noMultiLvlLbl val="0"/>
      </c:catAx>
      <c:valAx>
        <c:axId val="85984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553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_Hidden25!$B$1:$B$1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_Hidden25!$A$2:$A$3</c:f>
              <c:strCache>
                <c:ptCount val="2"/>
                <c:pt idx="0">
                  <c:v>0 - 30 Days</c:v>
                </c:pt>
                <c:pt idx="1">
                  <c:v>30 - 60 Days</c:v>
                </c:pt>
              </c:strCache>
            </c:strRef>
          </c:cat>
          <c:val>
            <c:numRef>
              <c:f>_Hidden25!$B$2:$B$3</c:f>
              <c:numCache>
                <c:ptCount val="2"/>
                <c:pt idx="0">
                  <c:v>1644743.2699999996</c:v>
                </c:pt>
                <c:pt idx="1">
                  <c:v>104120.52</c:v>
                </c:pt>
              </c:numCache>
            </c:numRef>
          </c:val>
        </c:ser>
        <c:ser>
          <c:idx val="1"/>
          <c:order val="1"/>
          <c:tx>
            <c:strRef>
              <c:f>_Hidden25!$C$1:$C$1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_Hidden25!$A$2:$A$3</c:f>
              <c:strCache>
                <c:ptCount val="2"/>
                <c:pt idx="0">
                  <c:v>0 - 30 Days</c:v>
                </c:pt>
                <c:pt idx="1">
                  <c:v>30 - 60 Days</c:v>
                </c:pt>
              </c:strCache>
            </c:strRef>
          </c:cat>
          <c:val>
            <c:numRef>
              <c:f>_Hidden25!$C$2:$C$3</c:f>
              <c:numCache>
                <c:ptCount val="2"/>
                <c:pt idx="0">
                  <c:v>13</c:v>
                </c:pt>
                <c:pt idx="1">
                  <c:v>1</c:v>
                </c:pt>
              </c:numCache>
            </c:numRef>
          </c:val>
        </c:ser>
        <c:gapWidth val="100"/>
        <c:axId val="7738588"/>
        <c:axId val="2538429"/>
      </c:barChart>
      <c:catAx>
        <c:axId val="7738588"/>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538429"/>
        <c:crosses val="autoZero"/>
        <c:auto val="1"/>
        <c:lblOffset val="100"/>
        <c:tickLblSkip val="1"/>
        <c:noMultiLvlLbl val="0"/>
      </c:catAx>
      <c:valAx>
        <c:axId val="253842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73858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09"/>
        </c:manualLayout>
      </c:layout>
      <c:spPr>
        <a:noFill/>
        <a:ln w="3175">
          <a:solidFill>
            <a:srgbClr val="000000"/>
          </a:solidFill>
        </a:ln>
      </c:spPr>
    </c:title>
    <c:plotArea>
      <c:layout>
        <c:manualLayout>
          <c:xMode val="edge"/>
          <c:yMode val="edge"/>
          <c:x val="0.00875"/>
          <c:y val="0.1465"/>
          <c:w val="0.9825"/>
          <c:h val="0.837"/>
        </c:manualLayout>
      </c:layout>
      <c:areaChart>
        <c:grouping val="standard"/>
        <c:varyColors val="0"/>
        <c:ser>
          <c:idx val="0"/>
          <c:order val="0"/>
          <c:tx>
            <c:strRef>
              <c:f>_Hidden28!$B$1:$B$1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_Hidden28!$A$2:$A$565</c:f>
              <c:strCache>
                <c:ptCount val="564"/>
                <c:pt idx="0">
                  <c:v>1/03/2017</c:v>
                </c:pt>
                <c:pt idx="1">
                  <c:v>1/04/2017</c:v>
                </c:pt>
                <c:pt idx="2">
                  <c:v>1/05/2017</c:v>
                </c:pt>
                <c:pt idx="3">
                  <c:v>1/06/2017</c:v>
                </c:pt>
                <c:pt idx="4">
                  <c:v>1/07/2017</c:v>
                </c:pt>
                <c:pt idx="5">
                  <c:v>1/08/2017</c:v>
                </c:pt>
                <c:pt idx="6">
                  <c:v>1/09/2017</c:v>
                </c:pt>
                <c:pt idx="7">
                  <c:v>1/10/2017</c:v>
                </c:pt>
                <c:pt idx="8">
                  <c:v>1/11/2017</c:v>
                </c:pt>
                <c:pt idx="9">
                  <c:v>1/12/2017</c:v>
                </c:pt>
                <c:pt idx="10">
                  <c:v>1/01/2018</c:v>
                </c:pt>
                <c:pt idx="11">
                  <c:v>1/02/2018</c:v>
                </c:pt>
                <c:pt idx="12">
                  <c:v>1/03/2018</c:v>
                </c:pt>
                <c:pt idx="13">
                  <c:v>1/04/2018</c:v>
                </c:pt>
                <c:pt idx="14">
                  <c:v>1/05/2018</c:v>
                </c:pt>
                <c:pt idx="15">
                  <c:v>1/06/2018</c:v>
                </c:pt>
                <c:pt idx="16">
                  <c:v>1/07/2018</c:v>
                </c:pt>
                <c:pt idx="17">
                  <c:v>1/08/2018</c:v>
                </c:pt>
                <c:pt idx="18">
                  <c:v>1/09/2018</c:v>
                </c:pt>
                <c:pt idx="19">
                  <c:v>1/10/2018</c:v>
                </c:pt>
                <c:pt idx="20">
                  <c:v>1/11/2018</c:v>
                </c:pt>
                <c:pt idx="21">
                  <c:v>1/12/2018</c:v>
                </c:pt>
                <c:pt idx="22">
                  <c:v>1/01/2019</c:v>
                </c:pt>
                <c:pt idx="23">
                  <c:v>1/02/2019</c:v>
                </c:pt>
                <c:pt idx="24">
                  <c:v>1/03/2019</c:v>
                </c:pt>
                <c:pt idx="25">
                  <c:v>1/04/2019</c:v>
                </c:pt>
                <c:pt idx="26">
                  <c:v>1/05/2019</c:v>
                </c:pt>
                <c:pt idx="27">
                  <c:v>1/06/2019</c:v>
                </c:pt>
                <c:pt idx="28">
                  <c:v>1/07/2019</c:v>
                </c:pt>
                <c:pt idx="29">
                  <c:v>1/08/2019</c:v>
                </c:pt>
                <c:pt idx="30">
                  <c:v>1/09/2019</c:v>
                </c:pt>
                <c:pt idx="31">
                  <c:v>1/10/2019</c:v>
                </c:pt>
                <c:pt idx="32">
                  <c:v>1/11/2019</c:v>
                </c:pt>
                <c:pt idx="33">
                  <c:v>1/12/2019</c:v>
                </c:pt>
                <c:pt idx="34">
                  <c:v>1/01/2020</c:v>
                </c:pt>
                <c:pt idx="35">
                  <c:v>1/02/2020</c:v>
                </c:pt>
                <c:pt idx="36">
                  <c:v>1/03/2020</c:v>
                </c:pt>
                <c:pt idx="37">
                  <c:v>1/04/2020</c:v>
                </c:pt>
                <c:pt idx="38">
                  <c:v>1/05/2020</c:v>
                </c:pt>
                <c:pt idx="39">
                  <c:v>1/06/2020</c:v>
                </c:pt>
                <c:pt idx="40">
                  <c:v>1/07/2020</c:v>
                </c:pt>
                <c:pt idx="41">
                  <c:v>1/08/2020</c:v>
                </c:pt>
                <c:pt idx="42">
                  <c:v>1/09/2020</c:v>
                </c:pt>
                <c:pt idx="43">
                  <c:v>1/10/2020</c:v>
                </c:pt>
                <c:pt idx="44">
                  <c:v>1/11/2020</c:v>
                </c:pt>
                <c:pt idx="45">
                  <c:v>1/12/2020</c:v>
                </c:pt>
                <c:pt idx="46">
                  <c:v>1/01/2021</c:v>
                </c:pt>
                <c:pt idx="47">
                  <c:v>1/02/2021</c:v>
                </c:pt>
                <c:pt idx="48">
                  <c:v>1/03/2021</c:v>
                </c:pt>
                <c:pt idx="49">
                  <c:v>1/04/2021</c:v>
                </c:pt>
                <c:pt idx="50">
                  <c:v>1/05/2021</c:v>
                </c:pt>
                <c:pt idx="51">
                  <c:v>1/06/2021</c:v>
                </c:pt>
                <c:pt idx="52">
                  <c:v>1/07/2021</c:v>
                </c:pt>
                <c:pt idx="53">
                  <c:v>1/08/2021</c:v>
                </c:pt>
                <c:pt idx="54">
                  <c:v>1/09/2021</c:v>
                </c:pt>
                <c:pt idx="55">
                  <c:v>1/10/2021</c:v>
                </c:pt>
                <c:pt idx="56">
                  <c:v>1/11/2021</c:v>
                </c:pt>
                <c:pt idx="57">
                  <c:v>1/12/2021</c:v>
                </c:pt>
                <c:pt idx="58">
                  <c:v>1/01/2022</c:v>
                </c:pt>
                <c:pt idx="59">
                  <c:v>1/02/2022</c:v>
                </c:pt>
                <c:pt idx="60">
                  <c:v>1/03/2022</c:v>
                </c:pt>
                <c:pt idx="61">
                  <c:v>1/04/2022</c:v>
                </c:pt>
                <c:pt idx="62">
                  <c:v>1/05/2022</c:v>
                </c:pt>
                <c:pt idx="63">
                  <c:v>1/06/2022</c:v>
                </c:pt>
                <c:pt idx="64">
                  <c:v>1/07/2022</c:v>
                </c:pt>
                <c:pt idx="65">
                  <c:v>1/08/2022</c:v>
                </c:pt>
                <c:pt idx="66">
                  <c:v>1/09/2022</c:v>
                </c:pt>
                <c:pt idx="67">
                  <c:v>1/10/2022</c:v>
                </c:pt>
                <c:pt idx="68">
                  <c:v>1/11/2022</c:v>
                </c:pt>
                <c:pt idx="69">
                  <c:v>1/12/2022</c:v>
                </c:pt>
                <c:pt idx="70">
                  <c:v>1/01/2023</c:v>
                </c:pt>
                <c:pt idx="71">
                  <c:v>1/02/2023</c:v>
                </c:pt>
                <c:pt idx="72">
                  <c:v>1/03/2023</c:v>
                </c:pt>
                <c:pt idx="73">
                  <c:v>1/04/2023</c:v>
                </c:pt>
                <c:pt idx="74">
                  <c:v>1/05/2023</c:v>
                </c:pt>
                <c:pt idx="75">
                  <c:v>1/06/2023</c:v>
                </c:pt>
                <c:pt idx="76">
                  <c:v>1/07/2023</c:v>
                </c:pt>
                <c:pt idx="77">
                  <c:v>1/08/2023</c:v>
                </c:pt>
                <c:pt idx="78">
                  <c:v>1/09/2023</c:v>
                </c:pt>
                <c:pt idx="79">
                  <c:v>1/10/2023</c:v>
                </c:pt>
                <c:pt idx="80">
                  <c:v>1/11/2023</c:v>
                </c:pt>
                <c:pt idx="81">
                  <c:v>1/12/2023</c:v>
                </c:pt>
                <c:pt idx="82">
                  <c:v>1/01/2024</c:v>
                </c:pt>
                <c:pt idx="83">
                  <c:v>1/02/2024</c:v>
                </c:pt>
                <c:pt idx="84">
                  <c:v>1/03/2024</c:v>
                </c:pt>
                <c:pt idx="85">
                  <c:v>1/04/2024</c:v>
                </c:pt>
                <c:pt idx="86">
                  <c:v>1/05/2024</c:v>
                </c:pt>
                <c:pt idx="87">
                  <c:v>1/06/2024</c:v>
                </c:pt>
                <c:pt idx="88">
                  <c:v>1/07/2024</c:v>
                </c:pt>
                <c:pt idx="89">
                  <c:v>1/08/2024</c:v>
                </c:pt>
                <c:pt idx="90">
                  <c:v>1/09/2024</c:v>
                </c:pt>
                <c:pt idx="91">
                  <c:v>1/10/2024</c:v>
                </c:pt>
                <c:pt idx="92">
                  <c:v>1/11/2024</c:v>
                </c:pt>
                <c:pt idx="93">
                  <c:v>1/12/2024</c:v>
                </c:pt>
                <c:pt idx="94">
                  <c:v>1/01/2025</c:v>
                </c:pt>
                <c:pt idx="95">
                  <c:v>1/02/2025</c:v>
                </c:pt>
                <c:pt idx="96">
                  <c:v>1/03/2025</c:v>
                </c:pt>
                <c:pt idx="97">
                  <c:v>1/04/2025</c:v>
                </c:pt>
                <c:pt idx="98">
                  <c:v>1/05/2025</c:v>
                </c:pt>
                <c:pt idx="99">
                  <c:v>1/06/2025</c:v>
                </c:pt>
                <c:pt idx="100">
                  <c:v>1/07/2025</c:v>
                </c:pt>
                <c:pt idx="101">
                  <c:v>1/08/2025</c:v>
                </c:pt>
                <c:pt idx="102">
                  <c:v>1/09/2025</c:v>
                </c:pt>
                <c:pt idx="103">
                  <c:v>1/10/2025</c:v>
                </c:pt>
                <c:pt idx="104">
                  <c:v>1/11/2025</c:v>
                </c:pt>
                <c:pt idx="105">
                  <c:v>1/12/2025</c:v>
                </c:pt>
                <c:pt idx="106">
                  <c:v>1/01/2026</c:v>
                </c:pt>
                <c:pt idx="107">
                  <c:v>1/02/2026</c:v>
                </c:pt>
                <c:pt idx="108">
                  <c:v>1/03/2026</c:v>
                </c:pt>
                <c:pt idx="109">
                  <c:v>1/04/2026</c:v>
                </c:pt>
                <c:pt idx="110">
                  <c:v>1/05/2026</c:v>
                </c:pt>
                <c:pt idx="111">
                  <c:v>1/06/2026</c:v>
                </c:pt>
                <c:pt idx="112">
                  <c:v>1/07/2026</c:v>
                </c:pt>
                <c:pt idx="113">
                  <c:v>1/08/2026</c:v>
                </c:pt>
                <c:pt idx="114">
                  <c:v>1/09/2026</c:v>
                </c:pt>
                <c:pt idx="115">
                  <c:v>1/10/2026</c:v>
                </c:pt>
                <c:pt idx="116">
                  <c:v>1/11/2026</c:v>
                </c:pt>
                <c:pt idx="117">
                  <c:v>1/12/2026</c:v>
                </c:pt>
                <c:pt idx="118">
                  <c:v>1/01/2027</c:v>
                </c:pt>
                <c:pt idx="119">
                  <c:v>1/02/2027</c:v>
                </c:pt>
                <c:pt idx="120">
                  <c:v>1/03/2027</c:v>
                </c:pt>
                <c:pt idx="121">
                  <c:v>1/04/2027</c:v>
                </c:pt>
                <c:pt idx="122">
                  <c:v>1/05/2027</c:v>
                </c:pt>
                <c:pt idx="123">
                  <c:v>1/06/2027</c:v>
                </c:pt>
                <c:pt idx="124">
                  <c:v>1/07/2027</c:v>
                </c:pt>
                <c:pt idx="125">
                  <c:v>1/08/2027</c:v>
                </c:pt>
                <c:pt idx="126">
                  <c:v>1/09/2027</c:v>
                </c:pt>
                <c:pt idx="127">
                  <c:v>1/10/2027</c:v>
                </c:pt>
                <c:pt idx="128">
                  <c:v>1/11/2027</c:v>
                </c:pt>
                <c:pt idx="129">
                  <c:v>1/12/2027</c:v>
                </c:pt>
                <c:pt idx="130">
                  <c:v>1/01/2028</c:v>
                </c:pt>
                <c:pt idx="131">
                  <c:v>1/02/2028</c:v>
                </c:pt>
                <c:pt idx="132">
                  <c:v>1/03/2028</c:v>
                </c:pt>
                <c:pt idx="133">
                  <c:v>1/04/2028</c:v>
                </c:pt>
                <c:pt idx="134">
                  <c:v>1/05/2028</c:v>
                </c:pt>
                <c:pt idx="135">
                  <c:v>1/06/2028</c:v>
                </c:pt>
                <c:pt idx="136">
                  <c:v>1/07/2028</c:v>
                </c:pt>
                <c:pt idx="137">
                  <c:v>1/08/2028</c:v>
                </c:pt>
                <c:pt idx="138">
                  <c:v>1/09/2028</c:v>
                </c:pt>
                <c:pt idx="139">
                  <c:v>1/10/2028</c:v>
                </c:pt>
                <c:pt idx="140">
                  <c:v>1/11/2028</c:v>
                </c:pt>
                <c:pt idx="141">
                  <c:v>1/12/2028</c:v>
                </c:pt>
                <c:pt idx="142">
                  <c:v>1/01/2029</c:v>
                </c:pt>
                <c:pt idx="143">
                  <c:v>1/02/2029</c:v>
                </c:pt>
                <c:pt idx="144">
                  <c:v>1/03/2029</c:v>
                </c:pt>
                <c:pt idx="145">
                  <c:v>1/04/2029</c:v>
                </c:pt>
                <c:pt idx="146">
                  <c:v>1/05/2029</c:v>
                </c:pt>
                <c:pt idx="147">
                  <c:v>1/06/2029</c:v>
                </c:pt>
                <c:pt idx="148">
                  <c:v>1/07/2029</c:v>
                </c:pt>
                <c:pt idx="149">
                  <c:v>1/08/2029</c:v>
                </c:pt>
                <c:pt idx="150">
                  <c:v>1/09/2029</c:v>
                </c:pt>
                <c:pt idx="151">
                  <c:v>1/10/2029</c:v>
                </c:pt>
                <c:pt idx="152">
                  <c:v>1/11/2029</c:v>
                </c:pt>
                <c:pt idx="153">
                  <c:v>1/12/2029</c:v>
                </c:pt>
                <c:pt idx="154">
                  <c:v>1/01/2030</c:v>
                </c:pt>
                <c:pt idx="155">
                  <c:v>1/02/2030</c:v>
                </c:pt>
                <c:pt idx="156">
                  <c:v>1/03/2030</c:v>
                </c:pt>
                <c:pt idx="157">
                  <c:v>1/04/2030</c:v>
                </c:pt>
                <c:pt idx="158">
                  <c:v>1/05/2030</c:v>
                </c:pt>
                <c:pt idx="159">
                  <c:v>1/06/2030</c:v>
                </c:pt>
                <c:pt idx="160">
                  <c:v>1/07/2030</c:v>
                </c:pt>
                <c:pt idx="161">
                  <c:v>1/08/2030</c:v>
                </c:pt>
                <c:pt idx="162">
                  <c:v>1/09/2030</c:v>
                </c:pt>
                <c:pt idx="163">
                  <c:v>1/10/2030</c:v>
                </c:pt>
                <c:pt idx="164">
                  <c:v>1/11/2030</c:v>
                </c:pt>
                <c:pt idx="165">
                  <c:v>1/12/2030</c:v>
                </c:pt>
                <c:pt idx="166">
                  <c:v>1/01/2031</c:v>
                </c:pt>
                <c:pt idx="167">
                  <c:v>1/02/2031</c:v>
                </c:pt>
                <c:pt idx="168">
                  <c:v>1/03/2031</c:v>
                </c:pt>
                <c:pt idx="169">
                  <c:v>1/04/2031</c:v>
                </c:pt>
                <c:pt idx="170">
                  <c:v>1/05/2031</c:v>
                </c:pt>
                <c:pt idx="171">
                  <c:v>1/06/2031</c:v>
                </c:pt>
                <c:pt idx="172">
                  <c:v>1/07/2031</c:v>
                </c:pt>
                <c:pt idx="173">
                  <c:v>1/08/2031</c:v>
                </c:pt>
                <c:pt idx="174">
                  <c:v>1/09/2031</c:v>
                </c:pt>
                <c:pt idx="175">
                  <c:v>1/10/2031</c:v>
                </c:pt>
                <c:pt idx="176">
                  <c:v>1/11/2031</c:v>
                </c:pt>
                <c:pt idx="177">
                  <c:v>1/12/2031</c:v>
                </c:pt>
                <c:pt idx="178">
                  <c:v>1/01/2032</c:v>
                </c:pt>
                <c:pt idx="179">
                  <c:v>1/02/2032</c:v>
                </c:pt>
                <c:pt idx="180">
                  <c:v>1/03/2032</c:v>
                </c:pt>
                <c:pt idx="181">
                  <c:v>1/04/2032</c:v>
                </c:pt>
                <c:pt idx="182">
                  <c:v>1/05/2032</c:v>
                </c:pt>
                <c:pt idx="183">
                  <c:v>1/06/2032</c:v>
                </c:pt>
                <c:pt idx="184">
                  <c:v>1/07/2032</c:v>
                </c:pt>
                <c:pt idx="185">
                  <c:v>1/08/2032</c:v>
                </c:pt>
                <c:pt idx="186">
                  <c:v>1/09/2032</c:v>
                </c:pt>
                <c:pt idx="187">
                  <c:v>1/10/2032</c:v>
                </c:pt>
                <c:pt idx="188">
                  <c:v>1/11/2032</c:v>
                </c:pt>
                <c:pt idx="189">
                  <c:v>1/12/2032</c:v>
                </c:pt>
                <c:pt idx="190">
                  <c:v>1/01/2033</c:v>
                </c:pt>
                <c:pt idx="191">
                  <c:v>1/02/2033</c:v>
                </c:pt>
                <c:pt idx="192">
                  <c:v>1/03/2033</c:v>
                </c:pt>
                <c:pt idx="193">
                  <c:v>1/04/2033</c:v>
                </c:pt>
                <c:pt idx="194">
                  <c:v>1/05/2033</c:v>
                </c:pt>
                <c:pt idx="195">
                  <c:v>1/06/2033</c:v>
                </c:pt>
                <c:pt idx="196">
                  <c:v>1/07/2033</c:v>
                </c:pt>
                <c:pt idx="197">
                  <c:v>1/08/2033</c:v>
                </c:pt>
                <c:pt idx="198">
                  <c:v>1/09/2033</c:v>
                </c:pt>
                <c:pt idx="199">
                  <c:v>1/10/2033</c:v>
                </c:pt>
                <c:pt idx="200">
                  <c:v>1/11/2033</c:v>
                </c:pt>
                <c:pt idx="201">
                  <c:v>1/12/2033</c:v>
                </c:pt>
                <c:pt idx="202">
                  <c:v>1/01/2034</c:v>
                </c:pt>
                <c:pt idx="203">
                  <c:v>1/02/2034</c:v>
                </c:pt>
                <c:pt idx="204">
                  <c:v>1/03/2034</c:v>
                </c:pt>
                <c:pt idx="205">
                  <c:v>1/04/2034</c:v>
                </c:pt>
                <c:pt idx="206">
                  <c:v>1/05/2034</c:v>
                </c:pt>
                <c:pt idx="207">
                  <c:v>1/06/2034</c:v>
                </c:pt>
                <c:pt idx="208">
                  <c:v>1/07/2034</c:v>
                </c:pt>
                <c:pt idx="209">
                  <c:v>1/08/2034</c:v>
                </c:pt>
                <c:pt idx="210">
                  <c:v>1/09/2034</c:v>
                </c:pt>
                <c:pt idx="211">
                  <c:v>1/10/2034</c:v>
                </c:pt>
                <c:pt idx="212">
                  <c:v>1/11/2034</c:v>
                </c:pt>
                <c:pt idx="213">
                  <c:v>1/12/2034</c:v>
                </c:pt>
                <c:pt idx="214">
                  <c:v>1/01/2035</c:v>
                </c:pt>
                <c:pt idx="215">
                  <c:v>1/02/2035</c:v>
                </c:pt>
                <c:pt idx="216">
                  <c:v>1/03/2035</c:v>
                </c:pt>
                <c:pt idx="217">
                  <c:v>1/04/2035</c:v>
                </c:pt>
                <c:pt idx="218">
                  <c:v>1/05/2035</c:v>
                </c:pt>
                <c:pt idx="219">
                  <c:v>1/06/2035</c:v>
                </c:pt>
                <c:pt idx="220">
                  <c:v>1/07/2035</c:v>
                </c:pt>
                <c:pt idx="221">
                  <c:v>1/08/2035</c:v>
                </c:pt>
                <c:pt idx="222">
                  <c:v>1/09/2035</c:v>
                </c:pt>
                <c:pt idx="223">
                  <c:v>1/10/2035</c:v>
                </c:pt>
                <c:pt idx="224">
                  <c:v>1/11/2035</c:v>
                </c:pt>
                <c:pt idx="225">
                  <c:v>1/12/2035</c:v>
                </c:pt>
                <c:pt idx="226">
                  <c:v>1/01/2036</c:v>
                </c:pt>
                <c:pt idx="227">
                  <c:v>1/02/2036</c:v>
                </c:pt>
                <c:pt idx="228">
                  <c:v>1/03/2036</c:v>
                </c:pt>
                <c:pt idx="229">
                  <c:v>1/04/2036</c:v>
                </c:pt>
                <c:pt idx="230">
                  <c:v>1/05/2036</c:v>
                </c:pt>
                <c:pt idx="231">
                  <c:v>1/06/2036</c:v>
                </c:pt>
                <c:pt idx="232">
                  <c:v>1/07/2036</c:v>
                </c:pt>
                <c:pt idx="233">
                  <c:v>1/08/2036</c:v>
                </c:pt>
                <c:pt idx="234">
                  <c:v>1/09/2036</c:v>
                </c:pt>
                <c:pt idx="235">
                  <c:v>1/10/2036</c:v>
                </c:pt>
                <c:pt idx="236">
                  <c:v>1/11/2036</c:v>
                </c:pt>
                <c:pt idx="237">
                  <c:v>1/12/2036</c:v>
                </c:pt>
                <c:pt idx="238">
                  <c:v>1/01/2037</c:v>
                </c:pt>
                <c:pt idx="239">
                  <c:v>1/02/2037</c:v>
                </c:pt>
                <c:pt idx="240">
                  <c:v>1/03/2037</c:v>
                </c:pt>
                <c:pt idx="241">
                  <c:v>1/04/2037</c:v>
                </c:pt>
                <c:pt idx="242">
                  <c:v>1/05/2037</c:v>
                </c:pt>
                <c:pt idx="243">
                  <c:v>1/06/2037</c:v>
                </c:pt>
                <c:pt idx="244">
                  <c:v>1/07/2037</c:v>
                </c:pt>
                <c:pt idx="245">
                  <c:v>1/08/2037</c:v>
                </c:pt>
                <c:pt idx="246">
                  <c:v>1/09/2037</c:v>
                </c:pt>
                <c:pt idx="247">
                  <c:v>1/10/2037</c:v>
                </c:pt>
                <c:pt idx="248">
                  <c:v>1/11/2037</c:v>
                </c:pt>
                <c:pt idx="249">
                  <c:v>1/12/2037</c:v>
                </c:pt>
                <c:pt idx="250">
                  <c:v>1/01/2038</c:v>
                </c:pt>
                <c:pt idx="251">
                  <c:v>1/02/2038</c:v>
                </c:pt>
                <c:pt idx="252">
                  <c:v>1/03/2038</c:v>
                </c:pt>
                <c:pt idx="253">
                  <c:v>1/04/2038</c:v>
                </c:pt>
                <c:pt idx="254">
                  <c:v>1/05/2038</c:v>
                </c:pt>
                <c:pt idx="255">
                  <c:v>1/06/2038</c:v>
                </c:pt>
                <c:pt idx="256">
                  <c:v>1/07/2038</c:v>
                </c:pt>
                <c:pt idx="257">
                  <c:v>1/08/2038</c:v>
                </c:pt>
                <c:pt idx="258">
                  <c:v>1/09/2038</c:v>
                </c:pt>
                <c:pt idx="259">
                  <c:v>1/10/2038</c:v>
                </c:pt>
                <c:pt idx="260">
                  <c:v>1/11/2038</c:v>
                </c:pt>
                <c:pt idx="261">
                  <c:v>1/12/2038</c:v>
                </c:pt>
                <c:pt idx="262">
                  <c:v>1/01/2039</c:v>
                </c:pt>
                <c:pt idx="263">
                  <c:v>1/02/2039</c:v>
                </c:pt>
                <c:pt idx="264">
                  <c:v>1/03/2039</c:v>
                </c:pt>
                <c:pt idx="265">
                  <c:v>1/04/2039</c:v>
                </c:pt>
                <c:pt idx="266">
                  <c:v>1/05/2039</c:v>
                </c:pt>
                <c:pt idx="267">
                  <c:v>1/06/2039</c:v>
                </c:pt>
                <c:pt idx="268">
                  <c:v>1/07/2039</c:v>
                </c:pt>
                <c:pt idx="269">
                  <c:v>1/08/2039</c:v>
                </c:pt>
                <c:pt idx="270">
                  <c:v>1/09/2039</c:v>
                </c:pt>
                <c:pt idx="271">
                  <c:v>1/10/2039</c:v>
                </c:pt>
                <c:pt idx="272">
                  <c:v>1/11/2039</c:v>
                </c:pt>
                <c:pt idx="273">
                  <c:v>1/12/2039</c:v>
                </c:pt>
                <c:pt idx="274">
                  <c:v>1/01/2040</c:v>
                </c:pt>
                <c:pt idx="275">
                  <c:v>1/02/2040</c:v>
                </c:pt>
                <c:pt idx="276">
                  <c:v>1/03/2040</c:v>
                </c:pt>
                <c:pt idx="277">
                  <c:v>1/04/2040</c:v>
                </c:pt>
                <c:pt idx="278">
                  <c:v>1/05/2040</c:v>
                </c:pt>
                <c:pt idx="279">
                  <c:v>1/06/2040</c:v>
                </c:pt>
                <c:pt idx="280">
                  <c:v>1/07/2040</c:v>
                </c:pt>
                <c:pt idx="281">
                  <c:v>1/08/2040</c:v>
                </c:pt>
                <c:pt idx="282">
                  <c:v>1/09/2040</c:v>
                </c:pt>
                <c:pt idx="283">
                  <c:v>1/10/2040</c:v>
                </c:pt>
                <c:pt idx="284">
                  <c:v>1/11/2040</c:v>
                </c:pt>
                <c:pt idx="285">
                  <c:v>1/12/2040</c:v>
                </c:pt>
                <c:pt idx="286">
                  <c:v>1/01/2041</c:v>
                </c:pt>
                <c:pt idx="287">
                  <c:v>1/02/2041</c:v>
                </c:pt>
                <c:pt idx="288">
                  <c:v>1/03/2041</c:v>
                </c:pt>
                <c:pt idx="289">
                  <c:v>1/04/2041</c:v>
                </c:pt>
                <c:pt idx="290">
                  <c:v>1/05/2041</c:v>
                </c:pt>
                <c:pt idx="291">
                  <c:v>1/06/2041</c:v>
                </c:pt>
                <c:pt idx="292">
                  <c:v>1/07/2041</c:v>
                </c:pt>
                <c:pt idx="293">
                  <c:v>1/08/2041</c:v>
                </c:pt>
                <c:pt idx="294">
                  <c:v>1/09/2041</c:v>
                </c:pt>
                <c:pt idx="295">
                  <c:v>1/10/2041</c:v>
                </c:pt>
                <c:pt idx="296">
                  <c:v>1/11/2041</c:v>
                </c:pt>
                <c:pt idx="297">
                  <c:v>1/12/2041</c:v>
                </c:pt>
                <c:pt idx="298">
                  <c:v>1/01/2042</c:v>
                </c:pt>
                <c:pt idx="299">
                  <c:v>1/02/2042</c:v>
                </c:pt>
                <c:pt idx="300">
                  <c:v>1/03/2042</c:v>
                </c:pt>
                <c:pt idx="301">
                  <c:v>1/04/2042</c:v>
                </c:pt>
                <c:pt idx="302">
                  <c:v>1/05/2042</c:v>
                </c:pt>
                <c:pt idx="303">
                  <c:v>1/06/2042</c:v>
                </c:pt>
                <c:pt idx="304">
                  <c:v>1/07/2042</c:v>
                </c:pt>
                <c:pt idx="305">
                  <c:v>1/08/2042</c:v>
                </c:pt>
                <c:pt idx="306">
                  <c:v>1/09/2042</c:v>
                </c:pt>
                <c:pt idx="307">
                  <c:v>1/10/2042</c:v>
                </c:pt>
                <c:pt idx="308">
                  <c:v>1/11/2042</c:v>
                </c:pt>
                <c:pt idx="309">
                  <c:v>1/12/2042</c:v>
                </c:pt>
                <c:pt idx="310">
                  <c:v>1/01/2043</c:v>
                </c:pt>
                <c:pt idx="311">
                  <c:v>1/02/2043</c:v>
                </c:pt>
                <c:pt idx="312">
                  <c:v>1/03/2043</c:v>
                </c:pt>
                <c:pt idx="313">
                  <c:v>1/04/2043</c:v>
                </c:pt>
                <c:pt idx="314">
                  <c:v>1/05/2043</c:v>
                </c:pt>
                <c:pt idx="315">
                  <c:v>1/06/2043</c:v>
                </c:pt>
                <c:pt idx="316">
                  <c:v>1/07/2043</c:v>
                </c:pt>
                <c:pt idx="317">
                  <c:v>1/08/2043</c:v>
                </c:pt>
                <c:pt idx="318">
                  <c:v>1/09/2043</c:v>
                </c:pt>
                <c:pt idx="319">
                  <c:v>1/10/2043</c:v>
                </c:pt>
                <c:pt idx="320">
                  <c:v>1/11/2043</c:v>
                </c:pt>
                <c:pt idx="321">
                  <c:v>1/12/2043</c:v>
                </c:pt>
                <c:pt idx="322">
                  <c:v>1/01/2044</c:v>
                </c:pt>
                <c:pt idx="323">
                  <c:v>1/02/2044</c:v>
                </c:pt>
                <c:pt idx="324">
                  <c:v>1/03/2044</c:v>
                </c:pt>
                <c:pt idx="325">
                  <c:v>1/04/2044</c:v>
                </c:pt>
                <c:pt idx="326">
                  <c:v>1/05/2044</c:v>
                </c:pt>
                <c:pt idx="327">
                  <c:v>1/06/2044</c:v>
                </c:pt>
                <c:pt idx="328">
                  <c:v>1/07/2044</c:v>
                </c:pt>
                <c:pt idx="329">
                  <c:v>1/08/2044</c:v>
                </c:pt>
                <c:pt idx="330">
                  <c:v>1/09/2044</c:v>
                </c:pt>
                <c:pt idx="331">
                  <c:v>1/10/2044</c:v>
                </c:pt>
                <c:pt idx="332">
                  <c:v>1/11/2044</c:v>
                </c:pt>
                <c:pt idx="333">
                  <c:v>1/12/2044</c:v>
                </c:pt>
                <c:pt idx="334">
                  <c:v>1/01/2045</c:v>
                </c:pt>
                <c:pt idx="335">
                  <c:v>1/02/2045</c:v>
                </c:pt>
                <c:pt idx="336">
                  <c:v>1/03/2045</c:v>
                </c:pt>
                <c:pt idx="337">
                  <c:v>1/04/2045</c:v>
                </c:pt>
                <c:pt idx="338">
                  <c:v>1/05/2045</c:v>
                </c:pt>
                <c:pt idx="339">
                  <c:v>1/06/2045</c:v>
                </c:pt>
                <c:pt idx="340">
                  <c:v>1/07/2045</c:v>
                </c:pt>
                <c:pt idx="341">
                  <c:v>1/08/2045</c:v>
                </c:pt>
                <c:pt idx="342">
                  <c:v>1/09/2045</c:v>
                </c:pt>
                <c:pt idx="343">
                  <c:v>1/10/2045</c:v>
                </c:pt>
                <c:pt idx="344">
                  <c:v>1/11/2045</c:v>
                </c:pt>
                <c:pt idx="345">
                  <c:v>1/12/2045</c:v>
                </c:pt>
                <c:pt idx="346">
                  <c:v>1/01/2046</c:v>
                </c:pt>
                <c:pt idx="347">
                  <c:v>1/02/2046</c:v>
                </c:pt>
                <c:pt idx="348">
                  <c:v>1/03/2046</c:v>
                </c:pt>
                <c:pt idx="349">
                  <c:v>1/04/2046</c:v>
                </c:pt>
                <c:pt idx="350">
                  <c:v>1/05/2046</c:v>
                </c:pt>
                <c:pt idx="351">
                  <c:v>1/06/2046</c:v>
                </c:pt>
                <c:pt idx="352">
                  <c:v>1/07/2046</c:v>
                </c:pt>
                <c:pt idx="353">
                  <c:v>1/08/2046</c:v>
                </c:pt>
                <c:pt idx="354">
                  <c:v>1/09/2046</c:v>
                </c:pt>
                <c:pt idx="355">
                  <c:v>1/10/2046</c:v>
                </c:pt>
                <c:pt idx="356">
                  <c:v>1/11/2046</c:v>
                </c:pt>
                <c:pt idx="357">
                  <c:v>1/12/2046</c:v>
                </c:pt>
                <c:pt idx="358">
                  <c:v>1/01/2047</c:v>
                </c:pt>
                <c:pt idx="359">
                  <c:v>1/02/2047</c:v>
                </c:pt>
                <c:pt idx="360">
                  <c:v>1/03/2047</c:v>
                </c:pt>
                <c:pt idx="361">
                  <c:v>1/04/2047</c:v>
                </c:pt>
                <c:pt idx="362">
                  <c:v>1/05/2047</c:v>
                </c:pt>
                <c:pt idx="363">
                  <c:v>1/06/2047</c:v>
                </c:pt>
                <c:pt idx="364">
                  <c:v>1/07/2047</c:v>
                </c:pt>
                <c:pt idx="365">
                  <c:v>1/08/2047</c:v>
                </c:pt>
                <c:pt idx="366">
                  <c:v>1/09/2047</c:v>
                </c:pt>
                <c:pt idx="367">
                  <c:v>1/10/2047</c:v>
                </c:pt>
                <c:pt idx="368">
                  <c:v>1/11/2047</c:v>
                </c:pt>
                <c:pt idx="369">
                  <c:v>1/12/2047</c:v>
                </c:pt>
                <c:pt idx="370">
                  <c:v>1/01/2048</c:v>
                </c:pt>
                <c:pt idx="371">
                  <c:v>1/02/2048</c:v>
                </c:pt>
                <c:pt idx="372">
                  <c:v>1/03/2048</c:v>
                </c:pt>
                <c:pt idx="373">
                  <c:v>1/04/2048</c:v>
                </c:pt>
                <c:pt idx="374">
                  <c:v>1/05/2048</c:v>
                </c:pt>
                <c:pt idx="375">
                  <c:v>1/06/2048</c:v>
                </c:pt>
                <c:pt idx="376">
                  <c:v>1/07/2048</c:v>
                </c:pt>
                <c:pt idx="377">
                  <c:v>1/08/2048</c:v>
                </c:pt>
                <c:pt idx="378">
                  <c:v>1/09/2048</c:v>
                </c:pt>
                <c:pt idx="379">
                  <c:v>1/10/2048</c:v>
                </c:pt>
                <c:pt idx="380">
                  <c:v>1/11/2048</c:v>
                </c:pt>
                <c:pt idx="381">
                  <c:v>1/12/2048</c:v>
                </c:pt>
                <c:pt idx="382">
                  <c:v>1/01/2049</c:v>
                </c:pt>
                <c:pt idx="383">
                  <c:v>1/02/2049</c:v>
                </c:pt>
                <c:pt idx="384">
                  <c:v>1/03/2049</c:v>
                </c:pt>
                <c:pt idx="385">
                  <c:v>1/04/2049</c:v>
                </c:pt>
                <c:pt idx="386">
                  <c:v>1/05/2049</c:v>
                </c:pt>
                <c:pt idx="387">
                  <c:v>1/06/2049</c:v>
                </c:pt>
                <c:pt idx="388">
                  <c:v>1/07/2049</c:v>
                </c:pt>
                <c:pt idx="389">
                  <c:v>1/08/2049</c:v>
                </c:pt>
                <c:pt idx="390">
                  <c:v>1/09/2049</c:v>
                </c:pt>
                <c:pt idx="391">
                  <c:v>1/10/2049</c:v>
                </c:pt>
                <c:pt idx="392">
                  <c:v>1/11/2049</c:v>
                </c:pt>
                <c:pt idx="393">
                  <c:v>1/12/2049</c:v>
                </c:pt>
                <c:pt idx="394">
                  <c:v>1/01/2050</c:v>
                </c:pt>
                <c:pt idx="395">
                  <c:v>1/02/2050</c:v>
                </c:pt>
                <c:pt idx="396">
                  <c:v>1/03/2050</c:v>
                </c:pt>
                <c:pt idx="397">
                  <c:v>1/04/2050</c:v>
                </c:pt>
                <c:pt idx="398">
                  <c:v>1/05/2050</c:v>
                </c:pt>
                <c:pt idx="399">
                  <c:v>1/06/2050</c:v>
                </c:pt>
                <c:pt idx="400">
                  <c:v>1/07/2050</c:v>
                </c:pt>
                <c:pt idx="401">
                  <c:v>1/08/2050</c:v>
                </c:pt>
                <c:pt idx="402">
                  <c:v>1/09/2050</c:v>
                </c:pt>
                <c:pt idx="403">
                  <c:v>1/10/2050</c:v>
                </c:pt>
                <c:pt idx="404">
                  <c:v>1/11/2050</c:v>
                </c:pt>
                <c:pt idx="405">
                  <c:v>1/12/2050</c:v>
                </c:pt>
                <c:pt idx="406">
                  <c:v>1/01/2051</c:v>
                </c:pt>
                <c:pt idx="407">
                  <c:v>1/02/2051</c:v>
                </c:pt>
                <c:pt idx="408">
                  <c:v>1/03/2051</c:v>
                </c:pt>
                <c:pt idx="409">
                  <c:v>1/04/2051</c:v>
                </c:pt>
                <c:pt idx="410">
                  <c:v>1/05/2051</c:v>
                </c:pt>
                <c:pt idx="411">
                  <c:v>1/06/2051</c:v>
                </c:pt>
                <c:pt idx="412">
                  <c:v>1/07/2051</c:v>
                </c:pt>
                <c:pt idx="413">
                  <c:v>1/08/2051</c:v>
                </c:pt>
                <c:pt idx="414">
                  <c:v>1/09/2051</c:v>
                </c:pt>
                <c:pt idx="415">
                  <c:v>1/10/2051</c:v>
                </c:pt>
                <c:pt idx="416">
                  <c:v>1/11/2051</c:v>
                </c:pt>
                <c:pt idx="417">
                  <c:v>1/12/2051</c:v>
                </c:pt>
                <c:pt idx="418">
                  <c:v>1/01/2052</c:v>
                </c:pt>
                <c:pt idx="419">
                  <c:v>1/02/2052</c:v>
                </c:pt>
                <c:pt idx="420">
                  <c:v>1/03/2052</c:v>
                </c:pt>
                <c:pt idx="421">
                  <c:v>1/04/2052</c:v>
                </c:pt>
                <c:pt idx="422">
                  <c:v>1/05/2052</c:v>
                </c:pt>
                <c:pt idx="423">
                  <c:v>1/06/2052</c:v>
                </c:pt>
                <c:pt idx="424">
                  <c:v>1/07/2052</c:v>
                </c:pt>
                <c:pt idx="425">
                  <c:v>1/08/2052</c:v>
                </c:pt>
                <c:pt idx="426">
                  <c:v>1/09/2052</c:v>
                </c:pt>
                <c:pt idx="427">
                  <c:v>1/10/2052</c:v>
                </c:pt>
                <c:pt idx="428">
                  <c:v>1/11/2052</c:v>
                </c:pt>
                <c:pt idx="429">
                  <c:v>1/12/2052</c:v>
                </c:pt>
                <c:pt idx="430">
                  <c:v>1/01/2053</c:v>
                </c:pt>
                <c:pt idx="431">
                  <c:v>1/02/2053</c:v>
                </c:pt>
                <c:pt idx="432">
                  <c:v>1/03/2053</c:v>
                </c:pt>
                <c:pt idx="433">
                  <c:v>1/04/2053</c:v>
                </c:pt>
                <c:pt idx="434">
                  <c:v>1/05/2053</c:v>
                </c:pt>
                <c:pt idx="435">
                  <c:v>1/06/2053</c:v>
                </c:pt>
                <c:pt idx="436">
                  <c:v>1/07/2053</c:v>
                </c:pt>
                <c:pt idx="437">
                  <c:v>1/08/2053</c:v>
                </c:pt>
                <c:pt idx="438">
                  <c:v>1/09/2053</c:v>
                </c:pt>
                <c:pt idx="439">
                  <c:v>1/10/2053</c:v>
                </c:pt>
                <c:pt idx="440">
                  <c:v>1/11/2053</c:v>
                </c:pt>
                <c:pt idx="441">
                  <c:v>1/12/2053</c:v>
                </c:pt>
                <c:pt idx="442">
                  <c:v>1/01/2054</c:v>
                </c:pt>
                <c:pt idx="443">
                  <c:v>1/02/2054</c:v>
                </c:pt>
                <c:pt idx="444">
                  <c:v>1/03/2054</c:v>
                </c:pt>
                <c:pt idx="445">
                  <c:v>1/04/2054</c:v>
                </c:pt>
                <c:pt idx="446">
                  <c:v>1/05/2054</c:v>
                </c:pt>
                <c:pt idx="447">
                  <c:v>1/06/2054</c:v>
                </c:pt>
                <c:pt idx="448">
                  <c:v>1/07/2054</c:v>
                </c:pt>
                <c:pt idx="449">
                  <c:v>1/08/2054</c:v>
                </c:pt>
                <c:pt idx="450">
                  <c:v>1/09/2054</c:v>
                </c:pt>
                <c:pt idx="451">
                  <c:v>1/10/2054</c:v>
                </c:pt>
                <c:pt idx="452">
                  <c:v>1/11/2054</c:v>
                </c:pt>
                <c:pt idx="453">
                  <c:v>1/12/2054</c:v>
                </c:pt>
                <c:pt idx="454">
                  <c:v>1/01/2055</c:v>
                </c:pt>
                <c:pt idx="455">
                  <c:v>1/02/2055</c:v>
                </c:pt>
                <c:pt idx="456">
                  <c:v>1/03/2055</c:v>
                </c:pt>
                <c:pt idx="457">
                  <c:v>1/04/2055</c:v>
                </c:pt>
                <c:pt idx="458">
                  <c:v>1/05/2055</c:v>
                </c:pt>
                <c:pt idx="459">
                  <c:v>1/06/2055</c:v>
                </c:pt>
                <c:pt idx="460">
                  <c:v>1/07/2055</c:v>
                </c:pt>
                <c:pt idx="461">
                  <c:v>1/08/2055</c:v>
                </c:pt>
                <c:pt idx="462">
                  <c:v>1/09/2055</c:v>
                </c:pt>
                <c:pt idx="463">
                  <c:v>1/10/2055</c:v>
                </c:pt>
                <c:pt idx="464">
                  <c:v>1/11/2055</c:v>
                </c:pt>
                <c:pt idx="465">
                  <c:v>1/12/2055</c:v>
                </c:pt>
                <c:pt idx="466">
                  <c:v>1/01/2056</c:v>
                </c:pt>
                <c:pt idx="467">
                  <c:v>1/02/2056</c:v>
                </c:pt>
                <c:pt idx="468">
                  <c:v>1/03/2056</c:v>
                </c:pt>
                <c:pt idx="469">
                  <c:v>1/04/2056</c:v>
                </c:pt>
                <c:pt idx="470">
                  <c:v>1/05/2056</c:v>
                </c:pt>
                <c:pt idx="471">
                  <c:v>1/06/2056</c:v>
                </c:pt>
                <c:pt idx="472">
                  <c:v>1/07/2056</c:v>
                </c:pt>
                <c:pt idx="473">
                  <c:v>1/08/2056</c:v>
                </c:pt>
                <c:pt idx="474">
                  <c:v>1/09/2056</c:v>
                </c:pt>
                <c:pt idx="475">
                  <c:v>1/10/2056</c:v>
                </c:pt>
                <c:pt idx="476">
                  <c:v>1/11/2056</c:v>
                </c:pt>
                <c:pt idx="477">
                  <c:v>1/12/2056</c:v>
                </c:pt>
                <c:pt idx="478">
                  <c:v>1/01/2057</c:v>
                </c:pt>
                <c:pt idx="479">
                  <c:v>1/02/2057</c:v>
                </c:pt>
                <c:pt idx="480">
                  <c:v>1/03/2057</c:v>
                </c:pt>
                <c:pt idx="481">
                  <c:v>1/04/2057</c:v>
                </c:pt>
                <c:pt idx="482">
                  <c:v>1/05/2057</c:v>
                </c:pt>
                <c:pt idx="483">
                  <c:v>1/06/2057</c:v>
                </c:pt>
                <c:pt idx="484">
                  <c:v>1/07/2057</c:v>
                </c:pt>
                <c:pt idx="485">
                  <c:v>1/08/2057</c:v>
                </c:pt>
                <c:pt idx="486">
                  <c:v>1/09/2057</c:v>
                </c:pt>
                <c:pt idx="487">
                  <c:v>1/10/2057</c:v>
                </c:pt>
                <c:pt idx="488">
                  <c:v>1/11/2057</c:v>
                </c:pt>
                <c:pt idx="489">
                  <c:v>1/12/2057</c:v>
                </c:pt>
                <c:pt idx="490">
                  <c:v>1/01/2058</c:v>
                </c:pt>
                <c:pt idx="491">
                  <c:v>1/02/2058</c:v>
                </c:pt>
                <c:pt idx="492">
                  <c:v>1/03/2058</c:v>
                </c:pt>
                <c:pt idx="493">
                  <c:v>1/04/2058</c:v>
                </c:pt>
                <c:pt idx="494">
                  <c:v>1/05/2058</c:v>
                </c:pt>
                <c:pt idx="495">
                  <c:v>1/06/2058</c:v>
                </c:pt>
                <c:pt idx="496">
                  <c:v>1/07/2058</c:v>
                </c:pt>
                <c:pt idx="497">
                  <c:v>1/08/2058</c:v>
                </c:pt>
                <c:pt idx="498">
                  <c:v>1/09/2058</c:v>
                </c:pt>
                <c:pt idx="499">
                  <c:v>1/10/2058</c:v>
                </c:pt>
                <c:pt idx="500">
                  <c:v>1/11/2058</c:v>
                </c:pt>
                <c:pt idx="501">
                  <c:v>1/12/2058</c:v>
                </c:pt>
                <c:pt idx="502">
                  <c:v>1/01/2059</c:v>
                </c:pt>
                <c:pt idx="503">
                  <c:v>1/02/2059</c:v>
                </c:pt>
                <c:pt idx="504">
                  <c:v>1/03/2059</c:v>
                </c:pt>
                <c:pt idx="505">
                  <c:v>1/04/2059</c:v>
                </c:pt>
                <c:pt idx="506">
                  <c:v>1/05/2059</c:v>
                </c:pt>
                <c:pt idx="507">
                  <c:v>1/06/2059</c:v>
                </c:pt>
                <c:pt idx="508">
                  <c:v>1/07/2059</c:v>
                </c:pt>
                <c:pt idx="509">
                  <c:v>1/08/2059</c:v>
                </c:pt>
                <c:pt idx="510">
                  <c:v>1/09/2059</c:v>
                </c:pt>
                <c:pt idx="511">
                  <c:v>1/10/2059</c:v>
                </c:pt>
                <c:pt idx="512">
                  <c:v>1/11/2059</c:v>
                </c:pt>
                <c:pt idx="513">
                  <c:v>1/12/2059</c:v>
                </c:pt>
                <c:pt idx="514">
                  <c:v>1/01/2060</c:v>
                </c:pt>
                <c:pt idx="515">
                  <c:v>1/02/2060</c:v>
                </c:pt>
                <c:pt idx="516">
                  <c:v>1/03/2060</c:v>
                </c:pt>
                <c:pt idx="517">
                  <c:v>1/04/2060</c:v>
                </c:pt>
                <c:pt idx="518">
                  <c:v>1/05/2060</c:v>
                </c:pt>
                <c:pt idx="519">
                  <c:v>1/06/2060</c:v>
                </c:pt>
                <c:pt idx="520">
                  <c:v>1/07/2060</c:v>
                </c:pt>
                <c:pt idx="521">
                  <c:v>1/08/2060</c:v>
                </c:pt>
                <c:pt idx="522">
                  <c:v>1/09/2060</c:v>
                </c:pt>
                <c:pt idx="523">
                  <c:v>1/10/2060</c:v>
                </c:pt>
                <c:pt idx="524">
                  <c:v>1/11/2060</c:v>
                </c:pt>
                <c:pt idx="525">
                  <c:v>1/12/2060</c:v>
                </c:pt>
                <c:pt idx="526">
                  <c:v>1/01/2061</c:v>
                </c:pt>
                <c:pt idx="527">
                  <c:v>1/02/2061</c:v>
                </c:pt>
                <c:pt idx="528">
                  <c:v>1/03/2061</c:v>
                </c:pt>
                <c:pt idx="529">
                  <c:v>1/04/2061</c:v>
                </c:pt>
                <c:pt idx="530">
                  <c:v>1/05/2061</c:v>
                </c:pt>
                <c:pt idx="531">
                  <c:v>1/06/2061</c:v>
                </c:pt>
                <c:pt idx="532">
                  <c:v>1/07/2061</c:v>
                </c:pt>
                <c:pt idx="533">
                  <c:v>1/08/2061</c:v>
                </c:pt>
                <c:pt idx="534">
                  <c:v>1/09/2061</c:v>
                </c:pt>
                <c:pt idx="535">
                  <c:v>1/10/2061</c:v>
                </c:pt>
                <c:pt idx="536">
                  <c:v>1/11/2061</c:v>
                </c:pt>
                <c:pt idx="537">
                  <c:v>1/12/2061</c:v>
                </c:pt>
                <c:pt idx="538">
                  <c:v>1/01/2062</c:v>
                </c:pt>
                <c:pt idx="539">
                  <c:v>1/02/2062</c:v>
                </c:pt>
                <c:pt idx="540">
                  <c:v>1/03/2062</c:v>
                </c:pt>
                <c:pt idx="541">
                  <c:v>1/04/2062</c:v>
                </c:pt>
                <c:pt idx="542">
                  <c:v>1/05/2062</c:v>
                </c:pt>
                <c:pt idx="543">
                  <c:v>1/06/2062</c:v>
                </c:pt>
                <c:pt idx="544">
                  <c:v>1/07/2062</c:v>
                </c:pt>
                <c:pt idx="545">
                  <c:v>1/08/2062</c:v>
                </c:pt>
                <c:pt idx="546">
                  <c:v>1/09/2062</c:v>
                </c:pt>
                <c:pt idx="547">
                  <c:v>1/10/2062</c:v>
                </c:pt>
                <c:pt idx="548">
                  <c:v>1/11/2062</c:v>
                </c:pt>
                <c:pt idx="549">
                  <c:v>1/12/2062</c:v>
                </c:pt>
                <c:pt idx="550">
                  <c:v>1/01/2063</c:v>
                </c:pt>
                <c:pt idx="551">
                  <c:v>1/02/2063</c:v>
                </c:pt>
                <c:pt idx="552">
                  <c:v>1/03/2063</c:v>
                </c:pt>
                <c:pt idx="553">
                  <c:v>1/04/2063</c:v>
                </c:pt>
                <c:pt idx="554">
                  <c:v>1/05/2063</c:v>
                </c:pt>
                <c:pt idx="555">
                  <c:v>1/06/2063</c:v>
                </c:pt>
                <c:pt idx="556">
                  <c:v>1/07/2063</c:v>
                </c:pt>
                <c:pt idx="557">
                  <c:v>1/08/2063</c:v>
                </c:pt>
                <c:pt idx="558">
                  <c:v>1/09/2063</c:v>
                </c:pt>
                <c:pt idx="559">
                  <c:v>1/10/2063</c:v>
                </c:pt>
                <c:pt idx="560">
                  <c:v>1/11/2063</c:v>
                </c:pt>
                <c:pt idx="561">
                  <c:v>1/12/2063</c:v>
                </c:pt>
                <c:pt idx="562">
                  <c:v>1/01/2064</c:v>
                </c:pt>
                <c:pt idx="563">
                  <c:v>1/02/2064</c:v>
                </c:pt>
              </c:strCache>
            </c:strRef>
          </c:cat>
          <c:val>
            <c:numRef>
              <c:f>_Hidden28!$B$2:$B$565</c:f>
              <c:numCache>
                <c:ptCount val="564"/>
                <c:pt idx="0">
                  <c:v>1337844884.677326</c:v>
                </c:pt>
                <c:pt idx="1">
                  <c:v>1330662191.238774</c:v>
                </c:pt>
                <c:pt idx="2">
                  <c:v>1323617783.598535</c:v>
                </c:pt>
                <c:pt idx="3">
                  <c:v>1316660239.82619</c:v>
                </c:pt>
                <c:pt idx="4">
                  <c:v>1309674387.927834</c:v>
                </c:pt>
                <c:pt idx="5">
                  <c:v>1302524161.993188</c:v>
                </c:pt>
                <c:pt idx="6">
                  <c:v>1295707097.765213</c:v>
                </c:pt>
                <c:pt idx="7">
                  <c:v>1288555196.198453</c:v>
                </c:pt>
                <c:pt idx="8">
                  <c:v>1281438579.769156</c:v>
                </c:pt>
                <c:pt idx="9">
                  <c:v>1274185134.694918</c:v>
                </c:pt>
                <c:pt idx="10">
                  <c:v>1267017644.629346</c:v>
                </c:pt>
                <c:pt idx="11">
                  <c:v>1259830328.041881</c:v>
                </c:pt>
                <c:pt idx="12">
                  <c:v>1252303508.943477</c:v>
                </c:pt>
                <c:pt idx="13">
                  <c:v>1244998385.440076</c:v>
                </c:pt>
                <c:pt idx="14">
                  <c:v>1237339119.845402</c:v>
                </c:pt>
                <c:pt idx="15">
                  <c:v>1230179283.012571</c:v>
                </c:pt>
                <c:pt idx="16">
                  <c:v>1222510770.010135</c:v>
                </c:pt>
                <c:pt idx="17">
                  <c:v>1215069930.258152</c:v>
                </c:pt>
                <c:pt idx="18">
                  <c:v>1207506846.681549</c:v>
                </c:pt>
                <c:pt idx="19">
                  <c:v>1200137154.510054</c:v>
                </c:pt>
                <c:pt idx="20">
                  <c:v>1192684724.070227</c:v>
                </c:pt>
                <c:pt idx="21">
                  <c:v>1185173926.767467</c:v>
                </c:pt>
                <c:pt idx="22">
                  <c:v>1177778902.831614</c:v>
                </c:pt>
                <c:pt idx="23">
                  <c:v>1170373064.738806</c:v>
                </c:pt>
                <c:pt idx="24">
                  <c:v>1162848952.955262</c:v>
                </c:pt>
                <c:pt idx="25">
                  <c:v>1155424192.541916</c:v>
                </c:pt>
                <c:pt idx="26">
                  <c:v>1147990812.615539</c:v>
                </c:pt>
                <c:pt idx="27">
                  <c:v>1140408017.721148</c:v>
                </c:pt>
                <c:pt idx="28">
                  <c:v>1132916637.847892</c:v>
                </c:pt>
                <c:pt idx="29">
                  <c:v>1124704613.720291</c:v>
                </c:pt>
                <c:pt idx="30">
                  <c:v>1117349408.946365</c:v>
                </c:pt>
                <c:pt idx="31">
                  <c:v>1109717964.389869</c:v>
                </c:pt>
                <c:pt idx="32">
                  <c:v>1102225816.097638</c:v>
                </c:pt>
                <c:pt idx="33">
                  <c:v>1094396018.096573</c:v>
                </c:pt>
                <c:pt idx="34">
                  <c:v>1086683839.640572</c:v>
                </c:pt>
                <c:pt idx="35">
                  <c:v>1078820939.067852</c:v>
                </c:pt>
                <c:pt idx="36">
                  <c:v>1071260011.204013</c:v>
                </c:pt>
                <c:pt idx="37">
                  <c:v>1063276467.571298</c:v>
                </c:pt>
                <c:pt idx="38">
                  <c:v>1055733938.65303</c:v>
                </c:pt>
                <c:pt idx="39">
                  <c:v>1046709625.234321</c:v>
                </c:pt>
                <c:pt idx="40">
                  <c:v>1038332582.442234</c:v>
                </c:pt>
                <c:pt idx="41">
                  <c:v>1030433894.312022</c:v>
                </c:pt>
                <c:pt idx="42">
                  <c:v>1022198133.616993</c:v>
                </c:pt>
                <c:pt idx="43">
                  <c:v>1013192159.938085</c:v>
                </c:pt>
                <c:pt idx="44">
                  <c:v>1005522865.820872</c:v>
                </c:pt>
                <c:pt idx="45">
                  <c:v>997802269.516406</c:v>
                </c:pt>
                <c:pt idx="46">
                  <c:v>989319041.802917</c:v>
                </c:pt>
                <c:pt idx="47">
                  <c:v>981454846.510582</c:v>
                </c:pt>
                <c:pt idx="48">
                  <c:v>973833203.824469</c:v>
                </c:pt>
                <c:pt idx="49">
                  <c:v>965433557.413851</c:v>
                </c:pt>
                <c:pt idx="50">
                  <c:v>957757330.616074</c:v>
                </c:pt>
                <c:pt idx="51">
                  <c:v>950097311.019291</c:v>
                </c:pt>
                <c:pt idx="52">
                  <c:v>941843857.527043</c:v>
                </c:pt>
                <c:pt idx="53">
                  <c:v>934089568.654508</c:v>
                </c:pt>
                <c:pt idx="54">
                  <c:v>926144437.448457</c:v>
                </c:pt>
                <c:pt idx="55">
                  <c:v>918267521.084605</c:v>
                </c:pt>
                <c:pt idx="56">
                  <c:v>910431507.505187</c:v>
                </c:pt>
                <c:pt idx="57">
                  <c:v>902757836.107991</c:v>
                </c:pt>
                <c:pt idx="58">
                  <c:v>895109767.262657</c:v>
                </c:pt>
                <c:pt idx="59">
                  <c:v>887385906.511183</c:v>
                </c:pt>
                <c:pt idx="60">
                  <c:v>879723515.51609</c:v>
                </c:pt>
                <c:pt idx="61">
                  <c:v>872052953.556665</c:v>
                </c:pt>
                <c:pt idx="62">
                  <c:v>864282535.476202</c:v>
                </c:pt>
                <c:pt idx="63">
                  <c:v>856506197.951797</c:v>
                </c:pt>
                <c:pt idx="64">
                  <c:v>848584742.823332</c:v>
                </c:pt>
                <c:pt idx="65">
                  <c:v>840862568.355761</c:v>
                </c:pt>
                <c:pt idx="66">
                  <c:v>833179922.698009</c:v>
                </c:pt>
                <c:pt idx="67">
                  <c:v>824872712.622121</c:v>
                </c:pt>
                <c:pt idx="68">
                  <c:v>817070156.032388</c:v>
                </c:pt>
                <c:pt idx="69">
                  <c:v>809383998.772606</c:v>
                </c:pt>
                <c:pt idx="70">
                  <c:v>801698693.314196</c:v>
                </c:pt>
                <c:pt idx="71">
                  <c:v>794013442.517498</c:v>
                </c:pt>
                <c:pt idx="72">
                  <c:v>786320165.120305</c:v>
                </c:pt>
                <c:pt idx="73">
                  <c:v>778630804.045229</c:v>
                </c:pt>
                <c:pt idx="74">
                  <c:v>770821025.363213</c:v>
                </c:pt>
                <c:pt idx="75">
                  <c:v>763125084.219556</c:v>
                </c:pt>
                <c:pt idx="76">
                  <c:v>755466890.099662</c:v>
                </c:pt>
                <c:pt idx="77">
                  <c:v>747708034.204039</c:v>
                </c:pt>
                <c:pt idx="78">
                  <c:v>739925518.023217</c:v>
                </c:pt>
                <c:pt idx="79">
                  <c:v>732287672.025206</c:v>
                </c:pt>
                <c:pt idx="80">
                  <c:v>724502919.407373</c:v>
                </c:pt>
                <c:pt idx="81">
                  <c:v>716884039.925023</c:v>
                </c:pt>
                <c:pt idx="82">
                  <c:v>708895349.427105</c:v>
                </c:pt>
                <c:pt idx="83">
                  <c:v>701185788.564339</c:v>
                </c:pt>
                <c:pt idx="84">
                  <c:v>693579805.917935</c:v>
                </c:pt>
                <c:pt idx="85">
                  <c:v>685973523.462756</c:v>
                </c:pt>
                <c:pt idx="86">
                  <c:v>678378508.441234</c:v>
                </c:pt>
                <c:pt idx="87">
                  <c:v>670793103.201591</c:v>
                </c:pt>
                <c:pt idx="88">
                  <c:v>662968274.878923</c:v>
                </c:pt>
                <c:pt idx="89">
                  <c:v>655304515.301242</c:v>
                </c:pt>
                <c:pt idx="90">
                  <c:v>647555299.691522</c:v>
                </c:pt>
                <c:pt idx="91">
                  <c:v>640013012.760774</c:v>
                </c:pt>
                <c:pt idx="92">
                  <c:v>632114465.262079</c:v>
                </c:pt>
                <c:pt idx="93">
                  <c:v>624648744.101296</c:v>
                </c:pt>
                <c:pt idx="94">
                  <c:v>617301538.597825</c:v>
                </c:pt>
                <c:pt idx="95">
                  <c:v>610070027.956216</c:v>
                </c:pt>
                <c:pt idx="96">
                  <c:v>602944210.747116</c:v>
                </c:pt>
                <c:pt idx="97">
                  <c:v>595880805.40931</c:v>
                </c:pt>
                <c:pt idx="98">
                  <c:v>589069409.835289</c:v>
                </c:pt>
                <c:pt idx="99">
                  <c:v>582085072.19168</c:v>
                </c:pt>
                <c:pt idx="100">
                  <c:v>575352731.964169</c:v>
                </c:pt>
                <c:pt idx="101">
                  <c:v>568888874.64087</c:v>
                </c:pt>
                <c:pt idx="102">
                  <c:v>562373245.596849</c:v>
                </c:pt>
                <c:pt idx="103">
                  <c:v>556544710.345928</c:v>
                </c:pt>
                <c:pt idx="104">
                  <c:v>550768849.350447</c:v>
                </c:pt>
                <c:pt idx="105">
                  <c:v>544913654.479359</c:v>
                </c:pt>
                <c:pt idx="106">
                  <c:v>539193348.257622</c:v>
                </c:pt>
                <c:pt idx="107">
                  <c:v>533745217.2434</c:v>
                </c:pt>
                <c:pt idx="108">
                  <c:v>527945098.770416</c:v>
                </c:pt>
                <c:pt idx="109">
                  <c:v>522570895.399311</c:v>
                </c:pt>
                <c:pt idx="110">
                  <c:v>517216060.407529</c:v>
                </c:pt>
                <c:pt idx="111">
                  <c:v>511766953.599639</c:v>
                </c:pt>
                <c:pt idx="112">
                  <c:v>506197595.216965</c:v>
                </c:pt>
                <c:pt idx="113">
                  <c:v>500807722.381263</c:v>
                </c:pt>
                <c:pt idx="114">
                  <c:v>495507866.748538</c:v>
                </c:pt>
                <c:pt idx="115">
                  <c:v>490080877.880614</c:v>
                </c:pt>
                <c:pt idx="116">
                  <c:v>484658079.23573</c:v>
                </c:pt>
                <c:pt idx="117">
                  <c:v>479323027.589619</c:v>
                </c:pt>
                <c:pt idx="118">
                  <c:v>474050650.23812</c:v>
                </c:pt>
                <c:pt idx="119">
                  <c:v>468778250.02393</c:v>
                </c:pt>
                <c:pt idx="120">
                  <c:v>463456253.18421</c:v>
                </c:pt>
                <c:pt idx="121">
                  <c:v>458205417.667703</c:v>
                </c:pt>
                <c:pt idx="122">
                  <c:v>452960637.543861</c:v>
                </c:pt>
                <c:pt idx="123">
                  <c:v>447724495.060766</c:v>
                </c:pt>
                <c:pt idx="124">
                  <c:v>442509428.775133</c:v>
                </c:pt>
                <c:pt idx="125">
                  <c:v>437317104.755411</c:v>
                </c:pt>
                <c:pt idx="126">
                  <c:v>432149741.33397</c:v>
                </c:pt>
                <c:pt idx="127">
                  <c:v>427017888.253298</c:v>
                </c:pt>
                <c:pt idx="128">
                  <c:v>421902649.025497</c:v>
                </c:pt>
                <c:pt idx="129">
                  <c:v>416809328.841944</c:v>
                </c:pt>
                <c:pt idx="130">
                  <c:v>411591323.352568</c:v>
                </c:pt>
                <c:pt idx="131">
                  <c:v>406539670.626712</c:v>
                </c:pt>
                <c:pt idx="132">
                  <c:v>401520115.9366</c:v>
                </c:pt>
                <c:pt idx="133">
                  <c:v>396552261.618959</c:v>
                </c:pt>
                <c:pt idx="134">
                  <c:v>391650383.600947</c:v>
                </c:pt>
                <c:pt idx="135">
                  <c:v>386808152.970442</c:v>
                </c:pt>
                <c:pt idx="136">
                  <c:v>381795412.044363</c:v>
                </c:pt>
                <c:pt idx="137">
                  <c:v>377114051.486559</c:v>
                </c:pt>
                <c:pt idx="138">
                  <c:v>372105190.385006</c:v>
                </c:pt>
                <c:pt idx="139">
                  <c:v>367603502.274809</c:v>
                </c:pt>
                <c:pt idx="140">
                  <c:v>363142529.71063</c:v>
                </c:pt>
                <c:pt idx="141">
                  <c:v>358498193.395896</c:v>
                </c:pt>
                <c:pt idx="142">
                  <c:v>354101685.996523</c:v>
                </c:pt>
                <c:pt idx="143">
                  <c:v>349725352.431912</c:v>
                </c:pt>
                <c:pt idx="144">
                  <c:v>345360795.82946</c:v>
                </c:pt>
                <c:pt idx="145">
                  <c:v>340996011.765451</c:v>
                </c:pt>
                <c:pt idx="146">
                  <c:v>336635820.259635</c:v>
                </c:pt>
                <c:pt idx="147">
                  <c:v>332284791.472552</c:v>
                </c:pt>
                <c:pt idx="148">
                  <c:v>327943882.768732</c:v>
                </c:pt>
                <c:pt idx="149">
                  <c:v>323603570.839897</c:v>
                </c:pt>
                <c:pt idx="150">
                  <c:v>319277406.732301</c:v>
                </c:pt>
                <c:pt idx="151">
                  <c:v>314961516.754464</c:v>
                </c:pt>
                <c:pt idx="152">
                  <c:v>310652471.587684</c:v>
                </c:pt>
                <c:pt idx="153">
                  <c:v>305870439.136594</c:v>
                </c:pt>
                <c:pt idx="154">
                  <c:v>301597676.414721</c:v>
                </c:pt>
                <c:pt idx="155">
                  <c:v>297086699.53635</c:v>
                </c:pt>
                <c:pt idx="156">
                  <c:v>292856907.697381</c:v>
                </c:pt>
                <c:pt idx="157">
                  <c:v>288662426.038591</c:v>
                </c:pt>
                <c:pt idx="158">
                  <c:v>284211641.554762</c:v>
                </c:pt>
                <c:pt idx="159">
                  <c:v>280154830.831703</c:v>
                </c:pt>
                <c:pt idx="160">
                  <c:v>276243467.836848</c:v>
                </c:pt>
                <c:pt idx="161">
                  <c:v>272440010.750051</c:v>
                </c:pt>
                <c:pt idx="162">
                  <c:v>268759099.217045</c:v>
                </c:pt>
                <c:pt idx="163">
                  <c:v>265089045.157543</c:v>
                </c:pt>
                <c:pt idx="164">
                  <c:v>261610552.824836</c:v>
                </c:pt>
                <c:pt idx="165">
                  <c:v>258152701.033083</c:v>
                </c:pt>
                <c:pt idx="166">
                  <c:v>254724327.555155</c:v>
                </c:pt>
                <c:pt idx="167">
                  <c:v>251313434.391049</c:v>
                </c:pt>
                <c:pt idx="168">
                  <c:v>247919579.466767</c:v>
                </c:pt>
                <c:pt idx="169">
                  <c:v>244527314.988366</c:v>
                </c:pt>
                <c:pt idx="170">
                  <c:v>240903341.997308</c:v>
                </c:pt>
                <c:pt idx="171">
                  <c:v>237523278.099399</c:v>
                </c:pt>
                <c:pt idx="172">
                  <c:v>234157451.664753</c:v>
                </c:pt>
                <c:pt idx="173">
                  <c:v>230687311.918685</c:v>
                </c:pt>
                <c:pt idx="174">
                  <c:v>227331191.331573</c:v>
                </c:pt>
                <c:pt idx="175">
                  <c:v>223984343.187243</c:v>
                </c:pt>
                <c:pt idx="176">
                  <c:v>220640596.739584</c:v>
                </c:pt>
                <c:pt idx="177">
                  <c:v>217294782.207127</c:v>
                </c:pt>
                <c:pt idx="178">
                  <c:v>213922726.671273</c:v>
                </c:pt>
                <c:pt idx="179">
                  <c:v>210588714.076969</c:v>
                </c:pt>
                <c:pt idx="180">
                  <c:v>207250127.762672</c:v>
                </c:pt>
                <c:pt idx="181">
                  <c:v>203914825.626171</c:v>
                </c:pt>
                <c:pt idx="182">
                  <c:v>200578306.064181</c:v>
                </c:pt>
                <c:pt idx="183">
                  <c:v>197069784.85782</c:v>
                </c:pt>
                <c:pt idx="184">
                  <c:v>193739970.808576</c:v>
                </c:pt>
                <c:pt idx="185">
                  <c:v>190422754.574099</c:v>
                </c:pt>
                <c:pt idx="186">
                  <c:v>187119254.338658</c:v>
                </c:pt>
                <c:pt idx="187">
                  <c:v>183828381.882073</c:v>
                </c:pt>
                <c:pt idx="188">
                  <c:v>180548141.429826</c:v>
                </c:pt>
                <c:pt idx="189">
                  <c:v>177272764.046845</c:v>
                </c:pt>
                <c:pt idx="190">
                  <c:v>174006404.289076</c:v>
                </c:pt>
                <c:pt idx="191">
                  <c:v>170747710.661064</c:v>
                </c:pt>
                <c:pt idx="192">
                  <c:v>167511890.134053</c:v>
                </c:pt>
                <c:pt idx="193">
                  <c:v>164296587.2484</c:v>
                </c:pt>
                <c:pt idx="194">
                  <c:v>161112264.969939</c:v>
                </c:pt>
                <c:pt idx="195">
                  <c:v>157971729.54336</c:v>
                </c:pt>
                <c:pt idx="196">
                  <c:v>154901548.950852</c:v>
                </c:pt>
                <c:pt idx="197">
                  <c:v>151909352.145521</c:v>
                </c:pt>
                <c:pt idx="198">
                  <c:v>148973808.968078</c:v>
                </c:pt>
                <c:pt idx="199">
                  <c:v>146107845.264471</c:v>
                </c:pt>
                <c:pt idx="200">
                  <c:v>143263364.959601</c:v>
                </c:pt>
                <c:pt idx="201">
                  <c:v>140272150.763323</c:v>
                </c:pt>
                <c:pt idx="202">
                  <c:v>137442072.768076</c:v>
                </c:pt>
                <c:pt idx="203">
                  <c:v>134621996.943985</c:v>
                </c:pt>
                <c:pt idx="204">
                  <c:v>131798442.931673</c:v>
                </c:pt>
                <c:pt idx="205">
                  <c:v>128983675.714627</c:v>
                </c:pt>
                <c:pt idx="206">
                  <c:v>126182231.399099</c:v>
                </c:pt>
                <c:pt idx="207">
                  <c:v>123392924.528725</c:v>
                </c:pt>
                <c:pt idx="208">
                  <c:v>120620515.859816</c:v>
                </c:pt>
                <c:pt idx="209">
                  <c:v>117863036.72855</c:v>
                </c:pt>
                <c:pt idx="210">
                  <c:v>115114590.389274</c:v>
                </c:pt>
                <c:pt idx="211">
                  <c:v>112383246.091096</c:v>
                </c:pt>
                <c:pt idx="212">
                  <c:v>109691397.092369</c:v>
                </c:pt>
                <c:pt idx="213">
                  <c:v>107023468.639749</c:v>
                </c:pt>
                <c:pt idx="214">
                  <c:v>104406724.54074</c:v>
                </c:pt>
                <c:pt idx="215">
                  <c:v>101801467.791405</c:v>
                </c:pt>
                <c:pt idx="216">
                  <c:v>99207841.810249</c:v>
                </c:pt>
                <c:pt idx="217">
                  <c:v>96659287.557015</c:v>
                </c:pt>
                <c:pt idx="218">
                  <c:v>94185267.265404</c:v>
                </c:pt>
                <c:pt idx="219">
                  <c:v>91792720.949191</c:v>
                </c:pt>
                <c:pt idx="220">
                  <c:v>89591027.013794</c:v>
                </c:pt>
                <c:pt idx="221">
                  <c:v>87552420.14173</c:v>
                </c:pt>
                <c:pt idx="222">
                  <c:v>85653951.087227</c:v>
                </c:pt>
                <c:pt idx="223">
                  <c:v>83930053.266304</c:v>
                </c:pt>
                <c:pt idx="224">
                  <c:v>82296423.85609</c:v>
                </c:pt>
                <c:pt idx="225">
                  <c:v>80695392.838725</c:v>
                </c:pt>
                <c:pt idx="226">
                  <c:v>79103070.767731</c:v>
                </c:pt>
                <c:pt idx="227">
                  <c:v>77524515.341728</c:v>
                </c:pt>
                <c:pt idx="228">
                  <c:v>75949916.106401</c:v>
                </c:pt>
                <c:pt idx="229">
                  <c:v>74381598.235832</c:v>
                </c:pt>
                <c:pt idx="230">
                  <c:v>72818055.840879</c:v>
                </c:pt>
                <c:pt idx="231">
                  <c:v>71265743.969233</c:v>
                </c:pt>
                <c:pt idx="232">
                  <c:v>69718260.359222</c:v>
                </c:pt>
                <c:pt idx="233">
                  <c:v>68182590.033289</c:v>
                </c:pt>
                <c:pt idx="234">
                  <c:v>66655843.918834</c:v>
                </c:pt>
                <c:pt idx="235">
                  <c:v>65128441.508117</c:v>
                </c:pt>
                <c:pt idx="236">
                  <c:v>63601306.22073</c:v>
                </c:pt>
                <c:pt idx="237">
                  <c:v>62075875.473411</c:v>
                </c:pt>
                <c:pt idx="238">
                  <c:v>60552890.677123</c:v>
                </c:pt>
                <c:pt idx="239">
                  <c:v>59029418.432495</c:v>
                </c:pt>
                <c:pt idx="240">
                  <c:v>57506915.465567</c:v>
                </c:pt>
                <c:pt idx="241">
                  <c:v>55984231.575939</c:v>
                </c:pt>
                <c:pt idx="242">
                  <c:v>54465135.075977</c:v>
                </c:pt>
                <c:pt idx="243">
                  <c:v>52947401.808332</c:v>
                </c:pt>
                <c:pt idx="244">
                  <c:v>51437565.252535</c:v>
                </c:pt>
                <c:pt idx="245">
                  <c:v>49935624.732074</c:v>
                </c:pt>
                <c:pt idx="246">
                  <c:v>48437977.212414</c:v>
                </c:pt>
                <c:pt idx="247">
                  <c:v>46943472.453146</c:v>
                </c:pt>
                <c:pt idx="248">
                  <c:v>45453343.295329</c:v>
                </c:pt>
                <c:pt idx="249">
                  <c:v>43964881.512242</c:v>
                </c:pt>
                <c:pt idx="250">
                  <c:v>42478948.354535</c:v>
                </c:pt>
                <c:pt idx="251">
                  <c:v>40991824.953308</c:v>
                </c:pt>
                <c:pt idx="252">
                  <c:v>39503653.349888</c:v>
                </c:pt>
                <c:pt idx="253">
                  <c:v>38024088.748865</c:v>
                </c:pt>
                <c:pt idx="254">
                  <c:v>36553015.450305</c:v>
                </c:pt>
                <c:pt idx="255">
                  <c:v>35088193.257718</c:v>
                </c:pt>
                <c:pt idx="256">
                  <c:v>33641896.445017</c:v>
                </c:pt>
                <c:pt idx="257">
                  <c:v>31708035.805543</c:v>
                </c:pt>
                <c:pt idx="258">
                  <c:v>30290384.576326</c:v>
                </c:pt>
                <c:pt idx="259">
                  <c:v>28880650.511412</c:v>
                </c:pt>
                <c:pt idx="260">
                  <c:v>27475959.652067</c:v>
                </c:pt>
                <c:pt idx="261">
                  <c:v>26075375.229158</c:v>
                </c:pt>
                <c:pt idx="262">
                  <c:v>24687102.684511</c:v>
                </c:pt>
                <c:pt idx="263">
                  <c:v>23304780.612175</c:v>
                </c:pt>
                <c:pt idx="264">
                  <c:v>21926985.130682</c:v>
                </c:pt>
                <c:pt idx="265">
                  <c:v>20563919.193988</c:v>
                </c:pt>
                <c:pt idx="266">
                  <c:v>19212675.059571</c:v>
                </c:pt>
                <c:pt idx="267">
                  <c:v>17880522.750191</c:v>
                </c:pt>
                <c:pt idx="268">
                  <c:v>16570084.751237</c:v>
                </c:pt>
                <c:pt idx="269">
                  <c:v>15279469.093338</c:v>
                </c:pt>
                <c:pt idx="270">
                  <c:v>14008097.89937</c:v>
                </c:pt>
                <c:pt idx="271">
                  <c:v>12759181.229273</c:v>
                </c:pt>
                <c:pt idx="272">
                  <c:v>11541073.43272</c:v>
                </c:pt>
                <c:pt idx="273">
                  <c:v>10363415.160644</c:v>
                </c:pt>
                <c:pt idx="274">
                  <c:v>9277145.457439</c:v>
                </c:pt>
                <c:pt idx="275">
                  <c:v>8206187.3699</c:v>
                </c:pt>
                <c:pt idx="276">
                  <c:v>7160612.660136</c:v>
                </c:pt>
                <c:pt idx="277">
                  <c:v>6159499.928799</c:v>
                </c:pt>
                <c:pt idx="278">
                  <c:v>5208109.108591</c:v>
                </c:pt>
                <c:pt idx="279">
                  <c:v>4346804.958841</c:v>
                </c:pt>
                <c:pt idx="280">
                  <c:v>3626317.614698</c:v>
                </c:pt>
                <c:pt idx="281">
                  <c:v>3036575.616163</c:v>
                </c:pt>
                <c:pt idx="282">
                  <c:v>2581922.660085</c:v>
                </c:pt>
                <c:pt idx="283">
                  <c:v>2293228.232341</c:v>
                </c:pt>
                <c:pt idx="284">
                  <c:v>2128066.57715</c:v>
                </c:pt>
                <c:pt idx="285">
                  <c:v>2016529.991469</c:v>
                </c:pt>
                <c:pt idx="286">
                  <c:v>1907236.799415</c:v>
                </c:pt>
                <c:pt idx="287">
                  <c:v>1805846.508266</c:v>
                </c:pt>
                <c:pt idx="288">
                  <c:v>1707603.42546</c:v>
                </c:pt>
                <c:pt idx="289">
                  <c:v>1613519.555707</c:v>
                </c:pt>
                <c:pt idx="290">
                  <c:v>1525012.193652</c:v>
                </c:pt>
                <c:pt idx="291">
                  <c:v>1445215.8997</c:v>
                </c:pt>
                <c:pt idx="292">
                  <c:v>1374689.713276</c:v>
                </c:pt>
                <c:pt idx="293">
                  <c:v>1315103.599666</c:v>
                </c:pt>
                <c:pt idx="294">
                  <c:v>1266178.86</c:v>
                </c:pt>
                <c:pt idx="295">
                  <c:v>1222747.73</c:v>
                </c:pt>
                <c:pt idx="296">
                  <c:v>1186232.76</c:v>
                </c:pt>
                <c:pt idx="297">
                  <c:v>1150954.17</c:v>
                </c:pt>
                <c:pt idx="298">
                  <c:v>1117689.03</c:v>
                </c:pt>
                <c:pt idx="299">
                  <c:v>1084347.61</c:v>
                </c:pt>
                <c:pt idx="300">
                  <c:v>1050929.69</c:v>
                </c:pt>
                <c:pt idx="301">
                  <c:v>1018046.46</c:v>
                </c:pt>
                <c:pt idx="302">
                  <c:v>985826.38</c:v>
                </c:pt>
                <c:pt idx="303">
                  <c:v>955572.57</c:v>
                </c:pt>
                <c:pt idx="304">
                  <c:v>925251.02</c:v>
                </c:pt>
                <c:pt idx="305">
                  <c:v>896120.73</c:v>
                </c:pt>
                <c:pt idx="306">
                  <c:v>866926.28</c:v>
                </c:pt>
                <c:pt idx="307">
                  <c:v>837667.46</c:v>
                </c:pt>
                <c:pt idx="308">
                  <c:v>808344.13</c:v>
                </c:pt>
                <c:pt idx="309">
                  <c:v>778956.17</c:v>
                </c:pt>
                <c:pt idx="310">
                  <c:v>749503.37</c:v>
                </c:pt>
                <c:pt idx="311">
                  <c:v>719985.61</c:v>
                </c:pt>
                <c:pt idx="312">
                  <c:v>690402.74</c:v>
                </c:pt>
                <c:pt idx="313">
                  <c:v>660754.63</c:v>
                </c:pt>
                <c:pt idx="314">
                  <c:v>631041.18</c:v>
                </c:pt>
                <c:pt idx="315">
                  <c:v>602635.24</c:v>
                </c:pt>
                <c:pt idx="316">
                  <c:v>574167.24</c:v>
                </c:pt>
                <c:pt idx="317">
                  <c:v>546278.83</c:v>
                </c:pt>
                <c:pt idx="318">
                  <c:v>518329.32</c:v>
                </c:pt>
                <c:pt idx="319">
                  <c:v>490838.42</c:v>
                </c:pt>
                <c:pt idx="320">
                  <c:v>463287.07</c:v>
                </c:pt>
                <c:pt idx="321">
                  <c:v>435675.16</c:v>
                </c:pt>
                <c:pt idx="322">
                  <c:v>408002.54</c:v>
                </c:pt>
                <c:pt idx="323">
                  <c:v>380268.99</c:v>
                </c:pt>
                <c:pt idx="324">
                  <c:v>352474.58</c:v>
                </c:pt>
                <c:pt idx="325">
                  <c:v>325056.96</c:v>
                </c:pt>
                <c:pt idx="326">
                  <c:v>297578.97</c:v>
                </c:pt>
                <c:pt idx="327">
                  <c:v>271253.97</c:v>
                </c:pt>
                <c:pt idx="328">
                  <c:v>246047.76</c:v>
                </c:pt>
                <c:pt idx="329">
                  <c:v>221218.9</c:v>
                </c:pt>
                <c:pt idx="330">
                  <c:v>197219.22</c:v>
                </c:pt>
                <c:pt idx="331">
                  <c:v>173168.14</c:v>
                </c:pt>
                <c:pt idx="332">
                  <c:v>149065.59</c:v>
                </c:pt>
                <c:pt idx="333">
                  <c:v>127798.24</c:v>
                </c:pt>
                <c:pt idx="334">
                  <c:v>106484.84</c:v>
                </c:pt>
                <c:pt idx="335">
                  <c:v>85125.29</c:v>
                </c:pt>
                <c:pt idx="336">
                  <c:v>63719.54</c:v>
                </c:pt>
                <c:pt idx="337">
                  <c:v>45861.52</c:v>
                </c:pt>
                <c:pt idx="338">
                  <c:v>29902.01</c:v>
                </c:pt>
                <c:pt idx="339">
                  <c:v>18162.49</c:v>
                </c:pt>
                <c:pt idx="340">
                  <c:v>9107.3</c:v>
                </c:pt>
                <c:pt idx="341">
                  <c:v>3757.06</c:v>
                </c:pt>
                <c:pt idx="342">
                  <c:v>501.91</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numCache>
            </c:numRef>
          </c:val>
        </c:ser>
        <c:ser>
          <c:idx val="1"/>
          <c:order val="1"/>
          <c:tx>
            <c:strRef>
              <c:f>_Hidden28!$C$1:$C$1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_Hidden28!$A$2:$A$565</c:f>
              <c:strCache>
                <c:ptCount val="564"/>
                <c:pt idx="0">
                  <c:v>1/03/2017</c:v>
                </c:pt>
                <c:pt idx="1">
                  <c:v>1/04/2017</c:v>
                </c:pt>
                <c:pt idx="2">
                  <c:v>1/05/2017</c:v>
                </c:pt>
                <c:pt idx="3">
                  <c:v>1/06/2017</c:v>
                </c:pt>
                <c:pt idx="4">
                  <c:v>1/07/2017</c:v>
                </c:pt>
                <c:pt idx="5">
                  <c:v>1/08/2017</c:v>
                </c:pt>
                <c:pt idx="6">
                  <c:v>1/09/2017</c:v>
                </c:pt>
                <c:pt idx="7">
                  <c:v>1/10/2017</c:v>
                </c:pt>
                <c:pt idx="8">
                  <c:v>1/11/2017</c:v>
                </c:pt>
                <c:pt idx="9">
                  <c:v>1/12/2017</c:v>
                </c:pt>
                <c:pt idx="10">
                  <c:v>1/01/2018</c:v>
                </c:pt>
                <c:pt idx="11">
                  <c:v>1/02/2018</c:v>
                </c:pt>
                <c:pt idx="12">
                  <c:v>1/03/2018</c:v>
                </c:pt>
                <c:pt idx="13">
                  <c:v>1/04/2018</c:v>
                </c:pt>
                <c:pt idx="14">
                  <c:v>1/05/2018</c:v>
                </c:pt>
                <c:pt idx="15">
                  <c:v>1/06/2018</c:v>
                </c:pt>
                <c:pt idx="16">
                  <c:v>1/07/2018</c:v>
                </c:pt>
                <c:pt idx="17">
                  <c:v>1/08/2018</c:v>
                </c:pt>
                <c:pt idx="18">
                  <c:v>1/09/2018</c:v>
                </c:pt>
                <c:pt idx="19">
                  <c:v>1/10/2018</c:v>
                </c:pt>
                <c:pt idx="20">
                  <c:v>1/11/2018</c:v>
                </c:pt>
                <c:pt idx="21">
                  <c:v>1/12/2018</c:v>
                </c:pt>
                <c:pt idx="22">
                  <c:v>1/01/2019</c:v>
                </c:pt>
                <c:pt idx="23">
                  <c:v>1/02/2019</c:v>
                </c:pt>
                <c:pt idx="24">
                  <c:v>1/03/2019</c:v>
                </c:pt>
                <c:pt idx="25">
                  <c:v>1/04/2019</c:v>
                </c:pt>
                <c:pt idx="26">
                  <c:v>1/05/2019</c:v>
                </c:pt>
                <c:pt idx="27">
                  <c:v>1/06/2019</c:v>
                </c:pt>
                <c:pt idx="28">
                  <c:v>1/07/2019</c:v>
                </c:pt>
                <c:pt idx="29">
                  <c:v>1/08/2019</c:v>
                </c:pt>
                <c:pt idx="30">
                  <c:v>1/09/2019</c:v>
                </c:pt>
                <c:pt idx="31">
                  <c:v>1/10/2019</c:v>
                </c:pt>
                <c:pt idx="32">
                  <c:v>1/11/2019</c:v>
                </c:pt>
                <c:pt idx="33">
                  <c:v>1/12/2019</c:v>
                </c:pt>
                <c:pt idx="34">
                  <c:v>1/01/2020</c:v>
                </c:pt>
                <c:pt idx="35">
                  <c:v>1/02/2020</c:v>
                </c:pt>
                <c:pt idx="36">
                  <c:v>1/03/2020</c:v>
                </c:pt>
                <c:pt idx="37">
                  <c:v>1/04/2020</c:v>
                </c:pt>
                <c:pt idx="38">
                  <c:v>1/05/2020</c:v>
                </c:pt>
                <c:pt idx="39">
                  <c:v>1/06/2020</c:v>
                </c:pt>
                <c:pt idx="40">
                  <c:v>1/07/2020</c:v>
                </c:pt>
                <c:pt idx="41">
                  <c:v>1/08/2020</c:v>
                </c:pt>
                <c:pt idx="42">
                  <c:v>1/09/2020</c:v>
                </c:pt>
                <c:pt idx="43">
                  <c:v>1/10/2020</c:v>
                </c:pt>
                <c:pt idx="44">
                  <c:v>1/11/2020</c:v>
                </c:pt>
                <c:pt idx="45">
                  <c:v>1/12/2020</c:v>
                </c:pt>
                <c:pt idx="46">
                  <c:v>1/01/2021</c:v>
                </c:pt>
                <c:pt idx="47">
                  <c:v>1/02/2021</c:v>
                </c:pt>
                <c:pt idx="48">
                  <c:v>1/03/2021</c:v>
                </c:pt>
                <c:pt idx="49">
                  <c:v>1/04/2021</c:v>
                </c:pt>
                <c:pt idx="50">
                  <c:v>1/05/2021</c:v>
                </c:pt>
                <c:pt idx="51">
                  <c:v>1/06/2021</c:v>
                </c:pt>
                <c:pt idx="52">
                  <c:v>1/07/2021</c:v>
                </c:pt>
                <c:pt idx="53">
                  <c:v>1/08/2021</c:v>
                </c:pt>
                <c:pt idx="54">
                  <c:v>1/09/2021</c:v>
                </c:pt>
                <c:pt idx="55">
                  <c:v>1/10/2021</c:v>
                </c:pt>
                <c:pt idx="56">
                  <c:v>1/11/2021</c:v>
                </c:pt>
                <c:pt idx="57">
                  <c:v>1/12/2021</c:v>
                </c:pt>
                <c:pt idx="58">
                  <c:v>1/01/2022</c:v>
                </c:pt>
                <c:pt idx="59">
                  <c:v>1/02/2022</c:v>
                </c:pt>
                <c:pt idx="60">
                  <c:v>1/03/2022</c:v>
                </c:pt>
                <c:pt idx="61">
                  <c:v>1/04/2022</c:v>
                </c:pt>
                <c:pt idx="62">
                  <c:v>1/05/2022</c:v>
                </c:pt>
                <c:pt idx="63">
                  <c:v>1/06/2022</c:v>
                </c:pt>
                <c:pt idx="64">
                  <c:v>1/07/2022</c:v>
                </c:pt>
                <c:pt idx="65">
                  <c:v>1/08/2022</c:v>
                </c:pt>
                <c:pt idx="66">
                  <c:v>1/09/2022</c:v>
                </c:pt>
                <c:pt idx="67">
                  <c:v>1/10/2022</c:v>
                </c:pt>
                <c:pt idx="68">
                  <c:v>1/11/2022</c:v>
                </c:pt>
                <c:pt idx="69">
                  <c:v>1/12/2022</c:v>
                </c:pt>
                <c:pt idx="70">
                  <c:v>1/01/2023</c:v>
                </c:pt>
                <c:pt idx="71">
                  <c:v>1/02/2023</c:v>
                </c:pt>
                <c:pt idx="72">
                  <c:v>1/03/2023</c:v>
                </c:pt>
                <c:pt idx="73">
                  <c:v>1/04/2023</c:v>
                </c:pt>
                <c:pt idx="74">
                  <c:v>1/05/2023</c:v>
                </c:pt>
                <c:pt idx="75">
                  <c:v>1/06/2023</c:v>
                </c:pt>
                <c:pt idx="76">
                  <c:v>1/07/2023</c:v>
                </c:pt>
                <c:pt idx="77">
                  <c:v>1/08/2023</c:v>
                </c:pt>
                <c:pt idx="78">
                  <c:v>1/09/2023</c:v>
                </c:pt>
                <c:pt idx="79">
                  <c:v>1/10/2023</c:v>
                </c:pt>
                <c:pt idx="80">
                  <c:v>1/11/2023</c:v>
                </c:pt>
                <c:pt idx="81">
                  <c:v>1/12/2023</c:v>
                </c:pt>
                <c:pt idx="82">
                  <c:v>1/01/2024</c:v>
                </c:pt>
                <c:pt idx="83">
                  <c:v>1/02/2024</c:v>
                </c:pt>
                <c:pt idx="84">
                  <c:v>1/03/2024</c:v>
                </c:pt>
                <c:pt idx="85">
                  <c:v>1/04/2024</c:v>
                </c:pt>
                <c:pt idx="86">
                  <c:v>1/05/2024</c:v>
                </c:pt>
                <c:pt idx="87">
                  <c:v>1/06/2024</c:v>
                </c:pt>
                <c:pt idx="88">
                  <c:v>1/07/2024</c:v>
                </c:pt>
                <c:pt idx="89">
                  <c:v>1/08/2024</c:v>
                </c:pt>
                <c:pt idx="90">
                  <c:v>1/09/2024</c:v>
                </c:pt>
                <c:pt idx="91">
                  <c:v>1/10/2024</c:v>
                </c:pt>
                <c:pt idx="92">
                  <c:v>1/11/2024</c:v>
                </c:pt>
                <c:pt idx="93">
                  <c:v>1/12/2024</c:v>
                </c:pt>
                <c:pt idx="94">
                  <c:v>1/01/2025</c:v>
                </c:pt>
                <c:pt idx="95">
                  <c:v>1/02/2025</c:v>
                </c:pt>
                <c:pt idx="96">
                  <c:v>1/03/2025</c:v>
                </c:pt>
                <c:pt idx="97">
                  <c:v>1/04/2025</c:v>
                </c:pt>
                <c:pt idx="98">
                  <c:v>1/05/2025</c:v>
                </c:pt>
                <c:pt idx="99">
                  <c:v>1/06/2025</c:v>
                </c:pt>
                <c:pt idx="100">
                  <c:v>1/07/2025</c:v>
                </c:pt>
                <c:pt idx="101">
                  <c:v>1/08/2025</c:v>
                </c:pt>
                <c:pt idx="102">
                  <c:v>1/09/2025</c:v>
                </c:pt>
                <c:pt idx="103">
                  <c:v>1/10/2025</c:v>
                </c:pt>
                <c:pt idx="104">
                  <c:v>1/11/2025</c:v>
                </c:pt>
                <c:pt idx="105">
                  <c:v>1/12/2025</c:v>
                </c:pt>
                <c:pt idx="106">
                  <c:v>1/01/2026</c:v>
                </c:pt>
                <c:pt idx="107">
                  <c:v>1/02/2026</c:v>
                </c:pt>
                <c:pt idx="108">
                  <c:v>1/03/2026</c:v>
                </c:pt>
                <c:pt idx="109">
                  <c:v>1/04/2026</c:v>
                </c:pt>
                <c:pt idx="110">
                  <c:v>1/05/2026</c:v>
                </c:pt>
                <c:pt idx="111">
                  <c:v>1/06/2026</c:v>
                </c:pt>
                <c:pt idx="112">
                  <c:v>1/07/2026</c:v>
                </c:pt>
                <c:pt idx="113">
                  <c:v>1/08/2026</c:v>
                </c:pt>
                <c:pt idx="114">
                  <c:v>1/09/2026</c:v>
                </c:pt>
                <c:pt idx="115">
                  <c:v>1/10/2026</c:v>
                </c:pt>
                <c:pt idx="116">
                  <c:v>1/11/2026</c:v>
                </c:pt>
                <c:pt idx="117">
                  <c:v>1/12/2026</c:v>
                </c:pt>
                <c:pt idx="118">
                  <c:v>1/01/2027</c:v>
                </c:pt>
                <c:pt idx="119">
                  <c:v>1/02/2027</c:v>
                </c:pt>
                <c:pt idx="120">
                  <c:v>1/03/2027</c:v>
                </c:pt>
                <c:pt idx="121">
                  <c:v>1/04/2027</c:v>
                </c:pt>
                <c:pt idx="122">
                  <c:v>1/05/2027</c:v>
                </c:pt>
                <c:pt idx="123">
                  <c:v>1/06/2027</c:v>
                </c:pt>
                <c:pt idx="124">
                  <c:v>1/07/2027</c:v>
                </c:pt>
                <c:pt idx="125">
                  <c:v>1/08/2027</c:v>
                </c:pt>
                <c:pt idx="126">
                  <c:v>1/09/2027</c:v>
                </c:pt>
                <c:pt idx="127">
                  <c:v>1/10/2027</c:v>
                </c:pt>
                <c:pt idx="128">
                  <c:v>1/11/2027</c:v>
                </c:pt>
                <c:pt idx="129">
                  <c:v>1/12/2027</c:v>
                </c:pt>
                <c:pt idx="130">
                  <c:v>1/01/2028</c:v>
                </c:pt>
                <c:pt idx="131">
                  <c:v>1/02/2028</c:v>
                </c:pt>
                <c:pt idx="132">
                  <c:v>1/03/2028</c:v>
                </c:pt>
                <c:pt idx="133">
                  <c:v>1/04/2028</c:v>
                </c:pt>
                <c:pt idx="134">
                  <c:v>1/05/2028</c:v>
                </c:pt>
                <c:pt idx="135">
                  <c:v>1/06/2028</c:v>
                </c:pt>
                <c:pt idx="136">
                  <c:v>1/07/2028</c:v>
                </c:pt>
                <c:pt idx="137">
                  <c:v>1/08/2028</c:v>
                </c:pt>
                <c:pt idx="138">
                  <c:v>1/09/2028</c:v>
                </c:pt>
                <c:pt idx="139">
                  <c:v>1/10/2028</c:v>
                </c:pt>
                <c:pt idx="140">
                  <c:v>1/11/2028</c:v>
                </c:pt>
                <c:pt idx="141">
                  <c:v>1/12/2028</c:v>
                </c:pt>
                <c:pt idx="142">
                  <c:v>1/01/2029</c:v>
                </c:pt>
                <c:pt idx="143">
                  <c:v>1/02/2029</c:v>
                </c:pt>
                <c:pt idx="144">
                  <c:v>1/03/2029</c:v>
                </c:pt>
                <c:pt idx="145">
                  <c:v>1/04/2029</c:v>
                </c:pt>
                <c:pt idx="146">
                  <c:v>1/05/2029</c:v>
                </c:pt>
                <c:pt idx="147">
                  <c:v>1/06/2029</c:v>
                </c:pt>
                <c:pt idx="148">
                  <c:v>1/07/2029</c:v>
                </c:pt>
                <c:pt idx="149">
                  <c:v>1/08/2029</c:v>
                </c:pt>
                <c:pt idx="150">
                  <c:v>1/09/2029</c:v>
                </c:pt>
                <c:pt idx="151">
                  <c:v>1/10/2029</c:v>
                </c:pt>
                <c:pt idx="152">
                  <c:v>1/11/2029</c:v>
                </c:pt>
                <c:pt idx="153">
                  <c:v>1/12/2029</c:v>
                </c:pt>
                <c:pt idx="154">
                  <c:v>1/01/2030</c:v>
                </c:pt>
                <c:pt idx="155">
                  <c:v>1/02/2030</c:v>
                </c:pt>
                <c:pt idx="156">
                  <c:v>1/03/2030</c:v>
                </c:pt>
                <c:pt idx="157">
                  <c:v>1/04/2030</c:v>
                </c:pt>
                <c:pt idx="158">
                  <c:v>1/05/2030</c:v>
                </c:pt>
                <c:pt idx="159">
                  <c:v>1/06/2030</c:v>
                </c:pt>
                <c:pt idx="160">
                  <c:v>1/07/2030</c:v>
                </c:pt>
                <c:pt idx="161">
                  <c:v>1/08/2030</c:v>
                </c:pt>
                <c:pt idx="162">
                  <c:v>1/09/2030</c:v>
                </c:pt>
                <c:pt idx="163">
                  <c:v>1/10/2030</c:v>
                </c:pt>
                <c:pt idx="164">
                  <c:v>1/11/2030</c:v>
                </c:pt>
                <c:pt idx="165">
                  <c:v>1/12/2030</c:v>
                </c:pt>
                <c:pt idx="166">
                  <c:v>1/01/2031</c:v>
                </c:pt>
                <c:pt idx="167">
                  <c:v>1/02/2031</c:v>
                </c:pt>
                <c:pt idx="168">
                  <c:v>1/03/2031</c:v>
                </c:pt>
                <c:pt idx="169">
                  <c:v>1/04/2031</c:v>
                </c:pt>
                <c:pt idx="170">
                  <c:v>1/05/2031</c:v>
                </c:pt>
                <c:pt idx="171">
                  <c:v>1/06/2031</c:v>
                </c:pt>
                <c:pt idx="172">
                  <c:v>1/07/2031</c:v>
                </c:pt>
                <c:pt idx="173">
                  <c:v>1/08/2031</c:v>
                </c:pt>
                <c:pt idx="174">
                  <c:v>1/09/2031</c:v>
                </c:pt>
                <c:pt idx="175">
                  <c:v>1/10/2031</c:v>
                </c:pt>
                <c:pt idx="176">
                  <c:v>1/11/2031</c:v>
                </c:pt>
                <c:pt idx="177">
                  <c:v>1/12/2031</c:v>
                </c:pt>
                <c:pt idx="178">
                  <c:v>1/01/2032</c:v>
                </c:pt>
                <c:pt idx="179">
                  <c:v>1/02/2032</c:v>
                </c:pt>
                <c:pt idx="180">
                  <c:v>1/03/2032</c:v>
                </c:pt>
                <c:pt idx="181">
                  <c:v>1/04/2032</c:v>
                </c:pt>
                <c:pt idx="182">
                  <c:v>1/05/2032</c:v>
                </c:pt>
                <c:pt idx="183">
                  <c:v>1/06/2032</c:v>
                </c:pt>
                <c:pt idx="184">
                  <c:v>1/07/2032</c:v>
                </c:pt>
                <c:pt idx="185">
                  <c:v>1/08/2032</c:v>
                </c:pt>
                <c:pt idx="186">
                  <c:v>1/09/2032</c:v>
                </c:pt>
                <c:pt idx="187">
                  <c:v>1/10/2032</c:v>
                </c:pt>
                <c:pt idx="188">
                  <c:v>1/11/2032</c:v>
                </c:pt>
                <c:pt idx="189">
                  <c:v>1/12/2032</c:v>
                </c:pt>
                <c:pt idx="190">
                  <c:v>1/01/2033</c:v>
                </c:pt>
                <c:pt idx="191">
                  <c:v>1/02/2033</c:v>
                </c:pt>
                <c:pt idx="192">
                  <c:v>1/03/2033</c:v>
                </c:pt>
                <c:pt idx="193">
                  <c:v>1/04/2033</c:v>
                </c:pt>
                <c:pt idx="194">
                  <c:v>1/05/2033</c:v>
                </c:pt>
                <c:pt idx="195">
                  <c:v>1/06/2033</c:v>
                </c:pt>
                <c:pt idx="196">
                  <c:v>1/07/2033</c:v>
                </c:pt>
                <c:pt idx="197">
                  <c:v>1/08/2033</c:v>
                </c:pt>
                <c:pt idx="198">
                  <c:v>1/09/2033</c:v>
                </c:pt>
                <c:pt idx="199">
                  <c:v>1/10/2033</c:v>
                </c:pt>
                <c:pt idx="200">
                  <c:v>1/11/2033</c:v>
                </c:pt>
                <c:pt idx="201">
                  <c:v>1/12/2033</c:v>
                </c:pt>
                <c:pt idx="202">
                  <c:v>1/01/2034</c:v>
                </c:pt>
                <c:pt idx="203">
                  <c:v>1/02/2034</c:v>
                </c:pt>
                <c:pt idx="204">
                  <c:v>1/03/2034</c:v>
                </c:pt>
                <c:pt idx="205">
                  <c:v>1/04/2034</c:v>
                </c:pt>
                <c:pt idx="206">
                  <c:v>1/05/2034</c:v>
                </c:pt>
                <c:pt idx="207">
                  <c:v>1/06/2034</c:v>
                </c:pt>
                <c:pt idx="208">
                  <c:v>1/07/2034</c:v>
                </c:pt>
                <c:pt idx="209">
                  <c:v>1/08/2034</c:v>
                </c:pt>
                <c:pt idx="210">
                  <c:v>1/09/2034</c:v>
                </c:pt>
                <c:pt idx="211">
                  <c:v>1/10/2034</c:v>
                </c:pt>
                <c:pt idx="212">
                  <c:v>1/11/2034</c:v>
                </c:pt>
                <c:pt idx="213">
                  <c:v>1/12/2034</c:v>
                </c:pt>
                <c:pt idx="214">
                  <c:v>1/01/2035</c:v>
                </c:pt>
                <c:pt idx="215">
                  <c:v>1/02/2035</c:v>
                </c:pt>
                <c:pt idx="216">
                  <c:v>1/03/2035</c:v>
                </c:pt>
                <c:pt idx="217">
                  <c:v>1/04/2035</c:v>
                </c:pt>
                <c:pt idx="218">
                  <c:v>1/05/2035</c:v>
                </c:pt>
                <c:pt idx="219">
                  <c:v>1/06/2035</c:v>
                </c:pt>
                <c:pt idx="220">
                  <c:v>1/07/2035</c:v>
                </c:pt>
                <c:pt idx="221">
                  <c:v>1/08/2035</c:v>
                </c:pt>
                <c:pt idx="222">
                  <c:v>1/09/2035</c:v>
                </c:pt>
                <c:pt idx="223">
                  <c:v>1/10/2035</c:v>
                </c:pt>
                <c:pt idx="224">
                  <c:v>1/11/2035</c:v>
                </c:pt>
                <c:pt idx="225">
                  <c:v>1/12/2035</c:v>
                </c:pt>
                <c:pt idx="226">
                  <c:v>1/01/2036</c:v>
                </c:pt>
                <c:pt idx="227">
                  <c:v>1/02/2036</c:v>
                </c:pt>
                <c:pt idx="228">
                  <c:v>1/03/2036</c:v>
                </c:pt>
                <c:pt idx="229">
                  <c:v>1/04/2036</c:v>
                </c:pt>
                <c:pt idx="230">
                  <c:v>1/05/2036</c:v>
                </c:pt>
                <c:pt idx="231">
                  <c:v>1/06/2036</c:v>
                </c:pt>
                <c:pt idx="232">
                  <c:v>1/07/2036</c:v>
                </c:pt>
                <c:pt idx="233">
                  <c:v>1/08/2036</c:v>
                </c:pt>
                <c:pt idx="234">
                  <c:v>1/09/2036</c:v>
                </c:pt>
                <c:pt idx="235">
                  <c:v>1/10/2036</c:v>
                </c:pt>
                <c:pt idx="236">
                  <c:v>1/11/2036</c:v>
                </c:pt>
                <c:pt idx="237">
                  <c:v>1/12/2036</c:v>
                </c:pt>
                <c:pt idx="238">
                  <c:v>1/01/2037</c:v>
                </c:pt>
                <c:pt idx="239">
                  <c:v>1/02/2037</c:v>
                </c:pt>
                <c:pt idx="240">
                  <c:v>1/03/2037</c:v>
                </c:pt>
                <c:pt idx="241">
                  <c:v>1/04/2037</c:v>
                </c:pt>
                <c:pt idx="242">
                  <c:v>1/05/2037</c:v>
                </c:pt>
                <c:pt idx="243">
                  <c:v>1/06/2037</c:v>
                </c:pt>
                <c:pt idx="244">
                  <c:v>1/07/2037</c:v>
                </c:pt>
                <c:pt idx="245">
                  <c:v>1/08/2037</c:v>
                </c:pt>
                <c:pt idx="246">
                  <c:v>1/09/2037</c:v>
                </c:pt>
                <c:pt idx="247">
                  <c:v>1/10/2037</c:v>
                </c:pt>
                <c:pt idx="248">
                  <c:v>1/11/2037</c:v>
                </c:pt>
                <c:pt idx="249">
                  <c:v>1/12/2037</c:v>
                </c:pt>
                <c:pt idx="250">
                  <c:v>1/01/2038</c:v>
                </c:pt>
                <c:pt idx="251">
                  <c:v>1/02/2038</c:v>
                </c:pt>
                <c:pt idx="252">
                  <c:v>1/03/2038</c:v>
                </c:pt>
                <c:pt idx="253">
                  <c:v>1/04/2038</c:v>
                </c:pt>
                <c:pt idx="254">
                  <c:v>1/05/2038</c:v>
                </c:pt>
                <c:pt idx="255">
                  <c:v>1/06/2038</c:v>
                </c:pt>
                <c:pt idx="256">
                  <c:v>1/07/2038</c:v>
                </c:pt>
                <c:pt idx="257">
                  <c:v>1/08/2038</c:v>
                </c:pt>
                <c:pt idx="258">
                  <c:v>1/09/2038</c:v>
                </c:pt>
                <c:pt idx="259">
                  <c:v>1/10/2038</c:v>
                </c:pt>
                <c:pt idx="260">
                  <c:v>1/11/2038</c:v>
                </c:pt>
                <c:pt idx="261">
                  <c:v>1/12/2038</c:v>
                </c:pt>
                <c:pt idx="262">
                  <c:v>1/01/2039</c:v>
                </c:pt>
                <c:pt idx="263">
                  <c:v>1/02/2039</c:v>
                </c:pt>
                <c:pt idx="264">
                  <c:v>1/03/2039</c:v>
                </c:pt>
                <c:pt idx="265">
                  <c:v>1/04/2039</c:v>
                </c:pt>
                <c:pt idx="266">
                  <c:v>1/05/2039</c:v>
                </c:pt>
                <c:pt idx="267">
                  <c:v>1/06/2039</c:v>
                </c:pt>
                <c:pt idx="268">
                  <c:v>1/07/2039</c:v>
                </c:pt>
                <c:pt idx="269">
                  <c:v>1/08/2039</c:v>
                </c:pt>
                <c:pt idx="270">
                  <c:v>1/09/2039</c:v>
                </c:pt>
                <c:pt idx="271">
                  <c:v>1/10/2039</c:v>
                </c:pt>
                <c:pt idx="272">
                  <c:v>1/11/2039</c:v>
                </c:pt>
                <c:pt idx="273">
                  <c:v>1/12/2039</c:v>
                </c:pt>
                <c:pt idx="274">
                  <c:v>1/01/2040</c:v>
                </c:pt>
                <c:pt idx="275">
                  <c:v>1/02/2040</c:v>
                </c:pt>
                <c:pt idx="276">
                  <c:v>1/03/2040</c:v>
                </c:pt>
                <c:pt idx="277">
                  <c:v>1/04/2040</c:v>
                </c:pt>
                <c:pt idx="278">
                  <c:v>1/05/2040</c:v>
                </c:pt>
                <c:pt idx="279">
                  <c:v>1/06/2040</c:v>
                </c:pt>
                <c:pt idx="280">
                  <c:v>1/07/2040</c:v>
                </c:pt>
                <c:pt idx="281">
                  <c:v>1/08/2040</c:v>
                </c:pt>
                <c:pt idx="282">
                  <c:v>1/09/2040</c:v>
                </c:pt>
                <c:pt idx="283">
                  <c:v>1/10/2040</c:v>
                </c:pt>
                <c:pt idx="284">
                  <c:v>1/11/2040</c:v>
                </c:pt>
                <c:pt idx="285">
                  <c:v>1/12/2040</c:v>
                </c:pt>
                <c:pt idx="286">
                  <c:v>1/01/2041</c:v>
                </c:pt>
                <c:pt idx="287">
                  <c:v>1/02/2041</c:v>
                </c:pt>
                <c:pt idx="288">
                  <c:v>1/03/2041</c:v>
                </c:pt>
                <c:pt idx="289">
                  <c:v>1/04/2041</c:v>
                </c:pt>
                <c:pt idx="290">
                  <c:v>1/05/2041</c:v>
                </c:pt>
                <c:pt idx="291">
                  <c:v>1/06/2041</c:v>
                </c:pt>
                <c:pt idx="292">
                  <c:v>1/07/2041</c:v>
                </c:pt>
                <c:pt idx="293">
                  <c:v>1/08/2041</c:v>
                </c:pt>
                <c:pt idx="294">
                  <c:v>1/09/2041</c:v>
                </c:pt>
                <c:pt idx="295">
                  <c:v>1/10/2041</c:v>
                </c:pt>
                <c:pt idx="296">
                  <c:v>1/11/2041</c:v>
                </c:pt>
                <c:pt idx="297">
                  <c:v>1/12/2041</c:v>
                </c:pt>
                <c:pt idx="298">
                  <c:v>1/01/2042</c:v>
                </c:pt>
                <c:pt idx="299">
                  <c:v>1/02/2042</c:v>
                </c:pt>
                <c:pt idx="300">
                  <c:v>1/03/2042</c:v>
                </c:pt>
                <c:pt idx="301">
                  <c:v>1/04/2042</c:v>
                </c:pt>
                <c:pt idx="302">
                  <c:v>1/05/2042</c:v>
                </c:pt>
                <c:pt idx="303">
                  <c:v>1/06/2042</c:v>
                </c:pt>
                <c:pt idx="304">
                  <c:v>1/07/2042</c:v>
                </c:pt>
                <c:pt idx="305">
                  <c:v>1/08/2042</c:v>
                </c:pt>
                <c:pt idx="306">
                  <c:v>1/09/2042</c:v>
                </c:pt>
                <c:pt idx="307">
                  <c:v>1/10/2042</c:v>
                </c:pt>
                <c:pt idx="308">
                  <c:v>1/11/2042</c:v>
                </c:pt>
                <c:pt idx="309">
                  <c:v>1/12/2042</c:v>
                </c:pt>
                <c:pt idx="310">
                  <c:v>1/01/2043</c:v>
                </c:pt>
                <c:pt idx="311">
                  <c:v>1/02/2043</c:v>
                </c:pt>
                <c:pt idx="312">
                  <c:v>1/03/2043</c:v>
                </c:pt>
                <c:pt idx="313">
                  <c:v>1/04/2043</c:v>
                </c:pt>
                <c:pt idx="314">
                  <c:v>1/05/2043</c:v>
                </c:pt>
                <c:pt idx="315">
                  <c:v>1/06/2043</c:v>
                </c:pt>
                <c:pt idx="316">
                  <c:v>1/07/2043</c:v>
                </c:pt>
                <c:pt idx="317">
                  <c:v>1/08/2043</c:v>
                </c:pt>
                <c:pt idx="318">
                  <c:v>1/09/2043</c:v>
                </c:pt>
                <c:pt idx="319">
                  <c:v>1/10/2043</c:v>
                </c:pt>
                <c:pt idx="320">
                  <c:v>1/11/2043</c:v>
                </c:pt>
                <c:pt idx="321">
                  <c:v>1/12/2043</c:v>
                </c:pt>
                <c:pt idx="322">
                  <c:v>1/01/2044</c:v>
                </c:pt>
                <c:pt idx="323">
                  <c:v>1/02/2044</c:v>
                </c:pt>
                <c:pt idx="324">
                  <c:v>1/03/2044</c:v>
                </c:pt>
                <c:pt idx="325">
                  <c:v>1/04/2044</c:v>
                </c:pt>
                <c:pt idx="326">
                  <c:v>1/05/2044</c:v>
                </c:pt>
                <c:pt idx="327">
                  <c:v>1/06/2044</c:v>
                </c:pt>
                <c:pt idx="328">
                  <c:v>1/07/2044</c:v>
                </c:pt>
                <c:pt idx="329">
                  <c:v>1/08/2044</c:v>
                </c:pt>
                <c:pt idx="330">
                  <c:v>1/09/2044</c:v>
                </c:pt>
                <c:pt idx="331">
                  <c:v>1/10/2044</c:v>
                </c:pt>
                <c:pt idx="332">
                  <c:v>1/11/2044</c:v>
                </c:pt>
                <c:pt idx="333">
                  <c:v>1/12/2044</c:v>
                </c:pt>
                <c:pt idx="334">
                  <c:v>1/01/2045</c:v>
                </c:pt>
                <c:pt idx="335">
                  <c:v>1/02/2045</c:v>
                </c:pt>
                <c:pt idx="336">
                  <c:v>1/03/2045</c:v>
                </c:pt>
                <c:pt idx="337">
                  <c:v>1/04/2045</c:v>
                </c:pt>
                <c:pt idx="338">
                  <c:v>1/05/2045</c:v>
                </c:pt>
                <c:pt idx="339">
                  <c:v>1/06/2045</c:v>
                </c:pt>
                <c:pt idx="340">
                  <c:v>1/07/2045</c:v>
                </c:pt>
                <c:pt idx="341">
                  <c:v>1/08/2045</c:v>
                </c:pt>
                <c:pt idx="342">
                  <c:v>1/09/2045</c:v>
                </c:pt>
                <c:pt idx="343">
                  <c:v>1/10/2045</c:v>
                </c:pt>
                <c:pt idx="344">
                  <c:v>1/11/2045</c:v>
                </c:pt>
                <c:pt idx="345">
                  <c:v>1/12/2045</c:v>
                </c:pt>
                <c:pt idx="346">
                  <c:v>1/01/2046</c:v>
                </c:pt>
                <c:pt idx="347">
                  <c:v>1/02/2046</c:v>
                </c:pt>
                <c:pt idx="348">
                  <c:v>1/03/2046</c:v>
                </c:pt>
                <c:pt idx="349">
                  <c:v>1/04/2046</c:v>
                </c:pt>
                <c:pt idx="350">
                  <c:v>1/05/2046</c:v>
                </c:pt>
                <c:pt idx="351">
                  <c:v>1/06/2046</c:v>
                </c:pt>
                <c:pt idx="352">
                  <c:v>1/07/2046</c:v>
                </c:pt>
                <c:pt idx="353">
                  <c:v>1/08/2046</c:v>
                </c:pt>
                <c:pt idx="354">
                  <c:v>1/09/2046</c:v>
                </c:pt>
                <c:pt idx="355">
                  <c:v>1/10/2046</c:v>
                </c:pt>
                <c:pt idx="356">
                  <c:v>1/11/2046</c:v>
                </c:pt>
                <c:pt idx="357">
                  <c:v>1/12/2046</c:v>
                </c:pt>
                <c:pt idx="358">
                  <c:v>1/01/2047</c:v>
                </c:pt>
                <c:pt idx="359">
                  <c:v>1/02/2047</c:v>
                </c:pt>
                <c:pt idx="360">
                  <c:v>1/03/2047</c:v>
                </c:pt>
                <c:pt idx="361">
                  <c:v>1/04/2047</c:v>
                </c:pt>
                <c:pt idx="362">
                  <c:v>1/05/2047</c:v>
                </c:pt>
                <c:pt idx="363">
                  <c:v>1/06/2047</c:v>
                </c:pt>
                <c:pt idx="364">
                  <c:v>1/07/2047</c:v>
                </c:pt>
                <c:pt idx="365">
                  <c:v>1/08/2047</c:v>
                </c:pt>
                <c:pt idx="366">
                  <c:v>1/09/2047</c:v>
                </c:pt>
                <c:pt idx="367">
                  <c:v>1/10/2047</c:v>
                </c:pt>
                <c:pt idx="368">
                  <c:v>1/11/2047</c:v>
                </c:pt>
                <c:pt idx="369">
                  <c:v>1/12/2047</c:v>
                </c:pt>
                <c:pt idx="370">
                  <c:v>1/01/2048</c:v>
                </c:pt>
                <c:pt idx="371">
                  <c:v>1/02/2048</c:v>
                </c:pt>
                <c:pt idx="372">
                  <c:v>1/03/2048</c:v>
                </c:pt>
                <c:pt idx="373">
                  <c:v>1/04/2048</c:v>
                </c:pt>
                <c:pt idx="374">
                  <c:v>1/05/2048</c:v>
                </c:pt>
                <c:pt idx="375">
                  <c:v>1/06/2048</c:v>
                </c:pt>
                <c:pt idx="376">
                  <c:v>1/07/2048</c:v>
                </c:pt>
                <c:pt idx="377">
                  <c:v>1/08/2048</c:v>
                </c:pt>
                <c:pt idx="378">
                  <c:v>1/09/2048</c:v>
                </c:pt>
                <c:pt idx="379">
                  <c:v>1/10/2048</c:v>
                </c:pt>
                <c:pt idx="380">
                  <c:v>1/11/2048</c:v>
                </c:pt>
                <c:pt idx="381">
                  <c:v>1/12/2048</c:v>
                </c:pt>
                <c:pt idx="382">
                  <c:v>1/01/2049</c:v>
                </c:pt>
                <c:pt idx="383">
                  <c:v>1/02/2049</c:v>
                </c:pt>
                <c:pt idx="384">
                  <c:v>1/03/2049</c:v>
                </c:pt>
                <c:pt idx="385">
                  <c:v>1/04/2049</c:v>
                </c:pt>
                <c:pt idx="386">
                  <c:v>1/05/2049</c:v>
                </c:pt>
                <c:pt idx="387">
                  <c:v>1/06/2049</c:v>
                </c:pt>
                <c:pt idx="388">
                  <c:v>1/07/2049</c:v>
                </c:pt>
                <c:pt idx="389">
                  <c:v>1/08/2049</c:v>
                </c:pt>
                <c:pt idx="390">
                  <c:v>1/09/2049</c:v>
                </c:pt>
                <c:pt idx="391">
                  <c:v>1/10/2049</c:v>
                </c:pt>
                <c:pt idx="392">
                  <c:v>1/11/2049</c:v>
                </c:pt>
                <c:pt idx="393">
                  <c:v>1/12/2049</c:v>
                </c:pt>
                <c:pt idx="394">
                  <c:v>1/01/2050</c:v>
                </c:pt>
                <c:pt idx="395">
                  <c:v>1/02/2050</c:v>
                </c:pt>
                <c:pt idx="396">
                  <c:v>1/03/2050</c:v>
                </c:pt>
                <c:pt idx="397">
                  <c:v>1/04/2050</c:v>
                </c:pt>
                <c:pt idx="398">
                  <c:v>1/05/2050</c:v>
                </c:pt>
                <c:pt idx="399">
                  <c:v>1/06/2050</c:v>
                </c:pt>
                <c:pt idx="400">
                  <c:v>1/07/2050</c:v>
                </c:pt>
                <c:pt idx="401">
                  <c:v>1/08/2050</c:v>
                </c:pt>
                <c:pt idx="402">
                  <c:v>1/09/2050</c:v>
                </c:pt>
                <c:pt idx="403">
                  <c:v>1/10/2050</c:v>
                </c:pt>
                <c:pt idx="404">
                  <c:v>1/11/2050</c:v>
                </c:pt>
                <c:pt idx="405">
                  <c:v>1/12/2050</c:v>
                </c:pt>
                <c:pt idx="406">
                  <c:v>1/01/2051</c:v>
                </c:pt>
                <c:pt idx="407">
                  <c:v>1/02/2051</c:v>
                </c:pt>
                <c:pt idx="408">
                  <c:v>1/03/2051</c:v>
                </c:pt>
                <c:pt idx="409">
                  <c:v>1/04/2051</c:v>
                </c:pt>
                <c:pt idx="410">
                  <c:v>1/05/2051</c:v>
                </c:pt>
                <c:pt idx="411">
                  <c:v>1/06/2051</c:v>
                </c:pt>
                <c:pt idx="412">
                  <c:v>1/07/2051</c:v>
                </c:pt>
                <c:pt idx="413">
                  <c:v>1/08/2051</c:v>
                </c:pt>
                <c:pt idx="414">
                  <c:v>1/09/2051</c:v>
                </c:pt>
                <c:pt idx="415">
                  <c:v>1/10/2051</c:v>
                </c:pt>
                <c:pt idx="416">
                  <c:v>1/11/2051</c:v>
                </c:pt>
                <c:pt idx="417">
                  <c:v>1/12/2051</c:v>
                </c:pt>
                <c:pt idx="418">
                  <c:v>1/01/2052</c:v>
                </c:pt>
                <c:pt idx="419">
                  <c:v>1/02/2052</c:v>
                </c:pt>
                <c:pt idx="420">
                  <c:v>1/03/2052</c:v>
                </c:pt>
                <c:pt idx="421">
                  <c:v>1/04/2052</c:v>
                </c:pt>
                <c:pt idx="422">
                  <c:v>1/05/2052</c:v>
                </c:pt>
                <c:pt idx="423">
                  <c:v>1/06/2052</c:v>
                </c:pt>
                <c:pt idx="424">
                  <c:v>1/07/2052</c:v>
                </c:pt>
                <c:pt idx="425">
                  <c:v>1/08/2052</c:v>
                </c:pt>
                <c:pt idx="426">
                  <c:v>1/09/2052</c:v>
                </c:pt>
                <c:pt idx="427">
                  <c:v>1/10/2052</c:v>
                </c:pt>
                <c:pt idx="428">
                  <c:v>1/11/2052</c:v>
                </c:pt>
                <c:pt idx="429">
                  <c:v>1/12/2052</c:v>
                </c:pt>
                <c:pt idx="430">
                  <c:v>1/01/2053</c:v>
                </c:pt>
                <c:pt idx="431">
                  <c:v>1/02/2053</c:v>
                </c:pt>
                <c:pt idx="432">
                  <c:v>1/03/2053</c:v>
                </c:pt>
                <c:pt idx="433">
                  <c:v>1/04/2053</c:v>
                </c:pt>
                <c:pt idx="434">
                  <c:v>1/05/2053</c:v>
                </c:pt>
                <c:pt idx="435">
                  <c:v>1/06/2053</c:v>
                </c:pt>
                <c:pt idx="436">
                  <c:v>1/07/2053</c:v>
                </c:pt>
                <c:pt idx="437">
                  <c:v>1/08/2053</c:v>
                </c:pt>
                <c:pt idx="438">
                  <c:v>1/09/2053</c:v>
                </c:pt>
                <c:pt idx="439">
                  <c:v>1/10/2053</c:v>
                </c:pt>
                <c:pt idx="440">
                  <c:v>1/11/2053</c:v>
                </c:pt>
                <c:pt idx="441">
                  <c:v>1/12/2053</c:v>
                </c:pt>
                <c:pt idx="442">
                  <c:v>1/01/2054</c:v>
                </c:pt>
                <c:pt idx="443">
                  <c:v>1/02/2054</c:v>
                </c:pt>
                <c:pt idx="444">
                  <c:v>1/03/2054</c:v>
                </c:pt>
                <c:pt idx="445">
                  <c:v>1/04/2054</c:v>
                </c:pt>
                <c:pt idx="446">
                  <c:v>1/05/2054</c:v>
                </c:pt>
                <c:pt idx="447">
                  <c:v>1/06/2054</c:v>
                </c:pt>
                <c:pt idx="448">
                  <c:v>1/07/2054</c:v>
                </c:pt>
                <c:pt idx="449">
                  <c:v>1/08/2054</c:v>
                </c:pt>
                <c:pt idx="450">
                  <c:v>1/09/2054</c:v>
                </c:pt>
                <c:pt idx="451">
                  <c:v>1/10/2054</c:v>
                </c:pt>
                <c:pt idx="452">
                  <c:v>1/11/2054</c:v>
                </c:pt>
                <c:pt idx="453">
                  <c:v>1/12/2054</c:v>
                </c:pt>
                <c:pt idx="454">
                  <c:v>1/01/2055</c:v>
                </c:pt>
                <c:pt idx="455">
                  <c:v>1/02/2055</c:v>
                </c:pt>
                <c:pt idx="456">
                  <c:v>1/03/2055</c:v>
                </c:pt>
                <c:pt idx="457">
                  <c:v>1/04/2055</c:v>
                </c:pt>
                <c:pt idx="458">
                  <c:v>1/05/2055</c:v>
                </c:pt>
                <c:pt idx="459">
                  <c:v>1/06/2055</c:v>
                </c:pt>
                <c:pt idx="460">
                  <c:v>1/07/2055</c:v>
                </c:pt>
                <c:pt idx="461">
                  <c:v>1/08/2055</c:v>
                </c:pt>
                <c:pt idx="462">
                  <c:v>1/09/2055</c:v>
                </c:pt>
                <c:pt idx="463">
                  <c:v>1/10/2055</c:v>
                </c:pt>
                <c:pt idx="464">
                  <c:v>1/11/2055</c:v>
                </c:pt>
                <c:pt idx="465">
                  <c:v>1/12/2055</c:v>
                </c:pt>
                <c:pt idx="466">
                  <c:v>1/01/2056</c:v>
                </c:pt>
                <c:pt idx="467">
                  <c:v>1/02/2056</c:v>
                </c:pt>
                <c:pt idx="468">
                  <c:v>1/03/2056</c:v>
                </c:pt>
                <c:pt idx="469">
                  <c:v>1/04/2056</c:v>
                </c:pt>
                <c:pt idx="470">
                  <c:v>1/05/2056</c:v>
                </c:pt>
                <c:pt idx="471">
                  <c:v>1/06/2056</c:v>
                </c:pt>
                <c:pt idx="472">
                  <c:v>1/07/2056</c:v>
                </c:pt>
                <c:pt idx="473">
                  <c:v>1/08/2056</c:v>
                </c:pt>
                <c:pt idx="474">
                  <c:v>1/09/2056</c:v>
                </c:pt>
                <c:pt idx="475">
                  <c:v>1/10/2056</c:v>
                </c:pt>
                <c:pt idx="476">
                  <c:v>1/11/2056</c:v>
                </c:pt>
                <c:pt idx="477">
                  <c:v>1/12/2056</c:v>
                </c:pt>
                <c:pt idx="478">
                  <c:v>1/01/2057</c:v>
                </c:pt>
                <c:pt idx="479">
                  <c:v>1/02/2057</c:v>
                </c:pt>
                <c:pt idx="480">
                  <c:v>1/03/2057</c:v>
                </c:pt>
                <c:pt idx="481">
                  <c:v>1/04/2057</c:v>
                </c:pt>
                <c:pt idx="482">
                  <c:v>1/05/2057</c:v>
                </c:pt>
                <c:pt idx="483">
                  <c:v>1/06/2057</c:v>
                </c:pt>
                <c:pt idx="484">
                  <c:v>1/07/2057</c:v>
                </c:pt>
                <c:pt idx="485">
                  <c:v>1/08/2057</c:v>
                </c:pt>
                <c:pt idx="486">
                  <c:v>1/09/2057</c:v>
                </c:pt>
                <c:pt idx="487">
                  <c:v>1/10/2057</c:v>
                </c:pt>
                <c:pt idx="488">
                  <c:v>1/11/2057</c:v>
                </c:pt>
                <c:pt idx="489">
                  <c:v>1/12/2057</c:v>
                </c:pt>
                <c:pt idx="490">
                  <c:v>1/01/2058</c:v>
                </c:pt>
                <c:pt idx="491">
                  <c:v>1/02/2058</c:v>
                </c:pt>
                <c:pt idx="492">
                  <c:v>1/03/2058</c:v>
                </c:pt>
                <c:pt idx="493">
                  <c:v>1/04/2058</c:v>
                </c:pt>
                <c:pt idx="494">
                  <c:v>1/05/2058</c:v>
                </c:pt>
                <c:pt idx="495">
                  <c:v>1/06/2058</c:v>
                </c:pt>
                <c:pt idx="496">
                  <c:v>1/07/2058</c:v>
                </c:pt>
                <c:pt idx="497">
                  <c:v>1/08/2058</c:v>
                </c:pt>
                <c:pt idx="498">
                  <c:v>1/09/2058</c:v>
                </c:pt>
                <c:pt idx="499">
                  <c:v>1/10/2058</c:v>
                </c:pt>
                <c:pt idx="500">
                  <c:v>1/11/2058</c:v>
                </c:pt>
                <c:pt idx="501">
                  <c:v>1/12/2058</c:v>
                </c:pt>
                <c:pt idx="502">
                  <c:v>1/01/2059</c:v>
                </c:pt>
                <c:pt idx="503">
                  <c:v>1/02/2059</c:v>
                </c:pt>
                <c:pt idx="504">
                  <c:v>1/03/2059</c:v>
                </c:pt>
                <c:pt idx="505">
                  <c:v>1/04/2059</c:v>
                </c:pt>
                <c:pt idx="506">
                  <c:v>1/05/2059</c:v>
                </c:pt>
                <c:pt idx="507">
                  <c:v>1/06/2059</c:v>
                </c:pt>
                <c:pt idx="508">
                  <c:v>1/07/2059</c:v>
                </c:pt>
                <c:pt idx="509">
                  <c:v>1/08/2059</c:v>
                </c:pt>
                <c:pt idx="510">
                  <c:v>1/09/2059</c:v>
                </c:pt>
                <c:pt idx="511">
                  <c:v>1/10/2059</c:v>
                </c:pt>
                <c:pt idx="512">
                  <c:v>1/11/2059</c:v>
                </c:pt>
                <c:pt idx="513">
                  <c:v>1/12/2059</c:v>
                </c:pt>
                <c:pt idx="514">
                  <c:v>1/01/2060</c:v>
                </c:pt>
                <c:pt idx="515">
                  <c:v>1/02/2060</c:v>
                </c:pt>
                <c:pt idx="516">
                  <c:v>1/03/2060</c:v>
                </c:pt>
                <c:pt idx="517">
                  <c:v>1/04/2060</c:v>
                </c:pt>
                <c:pt idx="518">
                  <c:v>1/05/2060</c:v>
                </c:pt>
                <c:pt idx="519">
                  <c:v>1/06/2060</c:v>
                </c:pt>
                <c:pt idx="520">
                  <c:v>1/07/2060</c:v>
                </c:pt>
                <c:pt idx="521">
                  <c:v>1/08/2060</c:v>
                </c:pt>
                <c:pt idx="522">
                  <c:v>1/09/2060</c:v>
                </c:pt>
                <c:pt idx="523">
                  <c:v>1/10/2060</c:v>
                </c:pt>
                <c:pt idx="524">
                  <c:v>1/11/2060</c:v>
                </c:pt>
                <c:pt idx="525">
                  <c:v>1/12/2060</c:v>
                </c:pt>
                <c:pt idx="526">
                  <c:v>1/01/2061</c:v>
                </c:pt>
                <c:pt idx="527">
                  <c:v>1/02/2061</c:v>
                </c:pt>
                <c:pt idx="528">
                  <c:v>1/03/2061</c:v>
                </c:pt>
                <c:pt idx="529">
                  <c:v>1/04/2061</c:v>
                </c:pt>
                <c:pt idx="530">
                  <c:v>1/05/2061</c:v>
                </c:pt>
                <c:pt idx="531">
                  <c:v>1/06/2061</c:v>
                </c:pt>
                <c:pt idx="532">
                  <c:v>1/07/2061</c:v>
                </c:pt>
                <c:pt idx="533">
                  <c:v>1/08/2061</c:v>
                </c:pt>
                <c:pt idx="534">
                  <c:v>1/09/2061</c:v>
                </c:pt>
                <c:pt idx="535">
                  <c:v>1/10/2061</c:v>
                </c:pt>
                <c:pt idx="536">
                  <c:v>1/11/2061</c:v>
                </c:pt>
                <c:pt idx="537">
                  <c:v>1/12/2061</c:v>
                </c:pt>
                <c:pt idx="538">
                  <c:v>1/01/2062</c:v>
                </c:pt>
                <c:pt idx="539">
                  <c:v>1/02/2062</c:v>
                </c:pt>
                <c:pt idx="540">
                  <c:v>1/03/2062</c:v>
                </c:pt>
                <c:pt idx="541">
                  <c:v>1/04/2062</c:v>
                </c:pt>
                <c:pt idx="542">
                  <c:v>1/05/2062</c:v>
                </c:pt>
                <c:pt idx="543">
                  <c:v>1/06/2062</c:v>
                </c:pt>
                <c:pt idx="544">
                  <c:v>1/07/2062</c:v>
                </c:pt>
                <c:pt idx="545">
                  <c:v>1/08/2062</c:v>
                </c:pt>
                <c:pt idx="546">
                  <c:v>1/09/2062</c:v>
                </c:pt>
                <c:pt idx="547">
                  <c:v>1/10/2062</c:v>
                </c:pt>
                <c:pt idx="548">
                  <c:v>1/11/2062</c:v>
                </c:pt>
                <c:pt idx="549">
                  <c:v>1/12/2062</c:v>
                </c:pt>
                <c:pt idx="550">
                  <c:v>1/01/2063</c:v>
                </c:pt>
                <c:pt idx="551">
                  <c:v>1/02/2063</c:v>
                </c:pt>
                <c:pt idx="552">
                  <c:v>1/03/2063</c:v>
                </c:pt>
                <c:pt idx="553">
                  <c:v>1/04/2063</c:v>
                </c:pt>
                <c:pt idx="554">
                  <c:v>1/05/2063</c:v>
                </c:pt>
                <c:pt idx="555">
                  <c:v>1/06/2063</c:v>
                </c:pt>
                <c:pt idx="556">
                  <c:v>1/07/2063</c:v>
                </c:pt>
                <c:pt idx="557">
                  <c:v>1/08/2063</c:v>
                </c:pt>
                <c:pt idx="558">
                  <c:v>1/09/2063</c:v>
                </c:pt>
                <c:pt idx="559">
                  <c:v>1/10/2063</c:v>
                </c:pt>
                <c:pt idx="560">
                  <c:v>1/11/2063</c:v>
                </c:pt>
                <c:pt idx="561">
                  <c:v>1/12/2063</c:v>
                </c:pt>
                <c:pt idx="562">
                  <c:v>1/01/2064</c:v>
                </c:pt>
                <c:pt idx="563">
                  <c:v>1/02/2064</c:v>
                </c:pt>
              </c:strCache>
            </c:strRef>
          </c:cat>
          <c:val>
            <c:numRef>
              <c:f>_Hidden28!$C$2:$C$565</c:f>
              <c:numCache>
                <c:ptCount val="564"/>
                <c:pt idx="0">
                  <c:v>1335795221.2144492</c:v>
                </c:pt>
                <c:pt idx="1">
                  <c:v>1326370088.2879696</c:v>
                </c:pt>
                <c:pt idx="2">
                  <c:v>1317182815.1350594</c:v>
                </c:pt>
                <c:pt idx="3">
                  <c:v>1308036800.1268773</c:v>
                </c:pt>
                <c:pt idx="4">
                  <c:v>1298961072.866509</c:v>
                </c:pt>
                <c:pt idx="5">
                  <c:v>1289678230.7589645</c:v>
                </c:pt>
                <c:pt idx="6">
                  <c:v>1280752457.207138</c:v>
                </c:pt>
                <c:pt idx="7">
                  <c:v>1271592468.4361374</c:v>
                </c:pt>
                <c:pt idx="8">
                  <c:v>1262424732.6652572</c:v>
                </c:pt>
                <c:pt idx="9">
                  <c:v>1253218489.9991956</c:v>
                </c:pt>
                <c:pt idx="10">
                  <c:v>1244055345.8372397</c:v>
                </c:pt>
                <c:pt idx="11">
                  <c:v>1234900245.138304</c:v>
                </c:pt>
                <c:pt idx="12">
                  <c:v>1225641727.7311792</c:v>
                </c:pt>
                <c:pt idx="13">
                  <c:v>1216425478.8781686</c:v>
                </c:pt>
                <c:pt idx="14">
                  <c:v>1206957628.9310107</c:v>
                </c:pt>
                <c:pt idx="15">
                  <c:v>1197938349.9416456</c:v>
                </c:pt>
                <c:pt idx="16">
                  <c:v>1188516768.8173897</c:v>
                </c:pt>
                <c:pt idx="17">
                  <c:v>1179279291.226653</c:v>
                </c:pt>
                <c:pt idx="18">
                  <c:v>1169951287.730614</c:v>
                </c:pt>
                <c:pt idx="19">
                  <c:v>1160902160.1391692</c:v>
                </c:pt>
                <c:pt idx="20">
                  <c:v>1151736615.9185736</c:v>
                </c:pt>
                <c:pt idx="21">
                  <c:v>1142605121.3240423</c:v>
                </c:pt>
                <c:pt idx="22">
                  <c:v>1133549859.33106</c:v>
                </c:pt>
                <c:pt idx="23">
                  <c:v>1124511636.8316078</c:v>
                </c:pt>
                <c:pt idx="24">
                  <c:v>1115570612.0338736</c:v>
                </c:pt>
                <c:pt idx="25">
                  <c:v>1106567713.2366514</c:v>
                </c:pt>
                <c:pt idx="26">
                  <c:v>1097644007.1491234</c:v>
                </c:pt>
                <c:pt idx="27">
                  <c:v>1088544378.2253003</c:v>
                </c:pt>
                <c:pt idx="28">
                  <c:v>1079618685.3708797</c:v>
                </c:pt>
                <c:pt idx="29">
                  <c:v>1069975154.8811258</c:v>
                </c:pt>
                <c:pt idx="30">
                  <c:v>1061174973.966352</c:v>
                </c:pt>
                <c:pt idx="31">
                  <c:v>1052197274.8531567</c:v>
                </c:pt>
                <c:pt idx="32">
                  <c:v>1043320915.7958922</c:v>
                </c:pt>
                <c:pt idx="33">
                  <c:v>1034209207.0146164</c:v>
                </c:pt>
                <c:pt idx="34">
                  <c:v>1025179429.0636755</c:v>
                </c:pt>
                <c:pt idx="35">
                  <c:v>1016035356.0400754</c:v>
                </c:pt>
                <c:pt idx="36">
                  <c:v>1007313579.9556332</c:v>
                </c:pt>
                <c:pt idx="37">
                  <c:v>998110849.8382844</c:v>
                </c:pt>
                <c:pt idx="38">
                  <c:v>989403899.6915389</c:v>
                </c:pt>
                <c:pt idx="39">
                  <c:v>979282811.1716886</c:v>
                </c:pt>
                <c:pt idx="40">
                  <c:v>969850862.5613899</c:v>
                </c:pt>
                <c:pt idx="41">
                  <c:v>960840695.3156242</c:v>
                </c:pt>
                <c:pt idx="42">
                  <c:v>951544527.6031842</c:v>
                </c:pt>
                <c:pt idx="43">
                  <c:v>941612929.3960924</c:v>
                </c:pt>
                <c:pt idx="44">
                  <c:v>932900493.2709767</c:v>
                </c:pt>
                <c:pt idx="45">
                  <c:v>924217993.4948572</c:v>
                </c:pt>
                <c:pt idx="46">
                  <c:v>914806157.861947</c:v>
                </c:pt>
                <c:pt idx="47">
                  <c:v>905995027.5963247</c:v>
                </c:pt>
                <c:pt idx="48">
                  <c:v>897582117.104536</c:v>
                </c:pt>
                <c:pt idx="49">
                  <c:v>888330927.7839608</c:v>
                </c:pt>
                <c:pt idx="50">
                  <c:v>879821230.2190481</c:v>
                </c:pt>
                <c:pt idx="51">
                  <c:v>871304226.3443379</c:v>
                </c:pt>
                <c:pt idx="52">
                  <c:v>862317503.9478025</c:v>
                </c:pt>
                <c:pt idx="53">
                  <c:v>853767450.0549273</c:v>
                </c:pt>
                <c:pt idx="54">
                  <c:v>845069782.6083133</c:v>
                </c:pt>
                <c:pt idx="55">
                  <c:v>836507105.3128271</c:v>
                </c:pt>
                <c:pt idx="56">
                  <c:v>827962121.4082655</c:v>
                </c:pt>
                <c:pt idx="57">
                  <c:v>819635984.2005261</c:v>
                </c:pt>
                <c:pt idx="58">
                  <c:v>811313728.919838</c:v>
                </c:pt>
                <c:pt idx="59">
                  <c:v>802948766.0372605</c:v>
                </c:pt>
                <c:pt idx="60">
                  <c:v>794795925.6852617</c:v>
                </c:pt>
                <c:pt idx="61">
                  <c:v>786529592.9478734</c:v>
                </c:pt>
                <c:pt idx="62">
                  <c:v>778241718.3169132</c:v>
                </c:pt>
                <c:pt idx="63">
                  <c:v>769931449.2923131</c:v>
                </c:pt>
                <c:pt idx="64">
                  <c:v>761558603.8472238</c:v>
                </c:pt>
                <c:pt idx="65">
                  <c:v>753348467.1472306</c:v>
                </c:pt>
                <c:pt idx="66">
                  <c:v>745199344.4158794</c:v>
                </c:pt>
                <c:pt idx="67">
                  <c:v>736558363.9383652</c:v>
                </c:pt>
                <c:pt idx="68">
                  <c:v>728353741.3019274</c:v>
                </c:pt>
                <c:pt idx="69">
                  <c:v>720317858.4389943</c:v>
                </c:pt>
                <c:pt idx="70">
                  <c:v>712268146.5493878</c:v>
                </c:pt>
                <c:pt idx="71">
                  <c:v>704243716.8410295</c:v>
                </c:pt>
                <c:pt idx="72">
                  <c:v>696351735.3398674</c:v>
                </c:pt>
                <c:pt idx="73">
                  <c:v>688372653.6927867</c:v>
                </c:pt>
                <c:pt idx="74">
                  <c:v>680349610.6648301</c:v>
                </c:pt>
                <c:pt idx="75">
                  <c:v>672414541.2193972</c:v>
                </c:pt>
                <c:pt idx="76">
                  <c:v>664574025.3840581</c:v>
                </c:pt>
                <c:pt idx="77">
                  <c:v>656633074.1775057</c:v>
                </c:pt>
                <c:pt idx="78">
                  <c:v>648696405.0041013</c:v>
                </c:pt>
                <c:pt idx="79">
                  <c:v>640946483.544243</c:v>
                </c:pt>
                <c:pt idx="80">
                  <c:v>633057218.3721926</c:v>
                </c:pt>
                <c:pt idx="81">
                  <c:v>625371805.5062011</c:v>
                </c:pt>
                <c:pt idx="82">
                  <c:v>617354036.4192834</c:v>
                </c:pt>
                <c:pt idx="83">
                  <c:v>609604338.4883168</c:v>
                </c:pt>
                <c:pt idx="84">
                  <c:v>602034979.4273872</c:v>
                </c:pt>
                <c:pt idx="85">
                  <c:v>594422743.9026343</c:v>
                </c:pt>
                <c:pt idx="86">
                  <c:v>586876481.0676485</c:v>
                </c:pt>
                <c:pt idx="87">
                  <c:v>579329965.5226456</c:v>
                </c:pt>
                <c:pt idx="88">
                  <c:v>571632234.6445099</c:v>
                </c:pt>
                <c:pt idx="89">
                  <c:v>564065975.4965402</c:v>
                </c:pt>
                <c:pt idx="90">
                  <c:v>556450304.6590021</c:v>
                </c:pt>
                <c:pt idx="91">
                  <c:v>549066424.0668228</c:v>
                </c:pt>
                <c:pt idx="92">
                  <c:v>541370504.8677828</c:v>
                </c:pt>
                <c:pt idx="93">
                  <c:v>534098420.22680396</c:v>
                </c:pt>
                <c:pt idx="94">
                  <c:v>526921064.7701594</c:v>
                </c:pt>
                <c:pt idx="95">
                  <c:v>519865107.76825154</c:v>
                </c:pt>
                <c:pt idx="96">
                  <c:v>513005750.0673112</c:v>
                </c:pt>
                <c:pt idx="97">
                  <c:v>506136058.2860976</c:v>
                </c:pt>
                <c:pt idx="98">
                  <c:v>499529238.3841667</c:v>
                </c:pt>
                <c:pt idx="99">
                  <c:v>492769346.06526834</c:v>
                </c:pt>
                <c:pt idx="100">
                  <c:v>486270542.8974804</c:v>
                </c:pt>
                <c:pt idx="101">
                  <c:v>479992003.1805042</c:v>
                </c:pt>
                <c:pt idx="102">
                  <c:v>473689754.785692</c:v>
                </c:pt>
                <c:pt idx="103">
                  <c:v>468010891.5489677</c:v>
                </c:pt>
                <c:pt idx="104">
                  <c:v>462368297.6983008</c:v>
                </c:pt>
                <c:pt idx="105">
                  <c:v>456702018.1698531</c:v>
                </c:pt>
                <c:pt idx="106">
                  <c:v>451141256.81814855</c:v>
                </c:pt>
                <c:pt idx="107">
                  <c:v>445825386.4472566</c:v>
                </c:pt>
                <c:pt idx="108">
                  <c:v>440305067.3693255</c:v>
                </c:pt>
                <c:pt idx="109">
                  <c:v>435083805.3648084</c:v>
                </c:pt>
                <c:pt idx="110">
                  <c:v>429918627.5425855</c:v>
                </c:pt>
                <c:pt idx="111">
                  <c:v>424667747.32832265</c:v>
                </c:pt>
                <c:pt idx="112">
                  <c:v>419356788.52813834</c:v>
                </c:pt>
                <c:pt idx="113">
                  <c:v>414187889.3439218</c:v>
                </c:pt>
                <c:pt idx="114">
                  <c:v>409109639.0162223</c:v>
                </c:pt>
                <c:pt idx="115">
                  <c:v>403964755.41342074</c:v>
                </c:pt>
                <c:pt idx="116">
                  <c:v>398817268.2912752</c:v>
                </c:pt>
                <c:pt idx="117">
                  <c:v>393779725.4531406</c:v>
                </c:pt>
                <c:pt idx="118">
                  <c:v>388787759.8986463</c:v>
                </c:pt>
                <c:pt idx="119">
                  <c:v>383811576.3381953</c:v>
                </c:pt>
                <c:pt idx="120">
                  <c:v>378872850.44873697</c:v>
                </c:pt>
                <c:pt idx="121">
                  <c:v>373945006.3389079</c:v>
                </c:pt>
                <c:pt idx="122">
                  <c:v>369057930.2968231</c:v>
                </c:pt>
                <c:pt idx="123">
                  <c:v>364172974.1324614</c:v>
                </c:pt>
                <c:pt idx="124">
                  <c:v>359340317.2235269</c:v>
                </c:pt>
                <c:pt idx="125">
                  <c:v>354521567.83135283</c:v>
                </c:pt>
                <c:pt idx="126">
                  <c:v>349738331.23381245</c:v>
                </c:pt>
                <c:pt idx="127">
                  <c:v>345017882.1307016</c:v>
                </c:pt>
                <c:pt idx="128">
                  <c:v>340306753.37984395</c:v>
                </c:pt>
                <c:pt idx="129">
                  <c:v>335646641.9005126</c:v>
                </c:pt>
                <c:pt idx="130">
                  <c:v>330882551.4010189</c:v>
                </c:pt>
                <c:pt idx="131">
                  <c:v>326267161.75648093</c:v>
                </c:pt>
                <c:pt idx="132">
                  <c:v>321727425.5492062</c:v>
                </c:pt>
                <c:pt idx="133">
                  <c:v>317207893.4574943</c:v>
                </c:pt>
                <c:pt idx="134">
                  <c:v>312772579.1638964</c:v>
                </c:pt>
                <c:pt idx="135">
                  <c:v>308381639.8760688</c:v>
                </c:pt>
                <c:pt idx="136">
                  <c:v>303885627.17222303</c:v>
                </c:pt>
                <c:pt idx="137">
                  <c:v>299650459.7536773</c:v>
                </c:pt>
                <c:pt idx="138">
                  <c:v>295168997.6974165</c:v>
                </c:pt>
                <c:pt idx="139">
                  <c:v>291119444.193606</c:v>
                </c:pt>
                <c:pt idx="140">
                  <c:v>287098859.1240411</c:v>
                </c:pt>
                <c:pt idx="141">
                  <c:v>282961848.480061</c:v>
                </c:pt>
                <c:pt idx="142">
                  <c:v>279017656.10391164</c:v>
                </c:pt>
                <c:pt idx="143">
                  <c:v>275101898.2212506</c:v>
                </c:pt>
                <c:pt idx="144">
                  <c:v>271252425.3212921</c:v>
                </c:pt>
                <c:pt idx="145">
                  <c:v>267369997.63313013</c:v>
                </c:pt>
                <c:pt idx="146">
                  <c:v>263517983.7201595</c:v>
                </c:pt>
                <c:pt idx="147">
                  <c:v>259670836.1085408</c:v>
                </c:pt>
                <c:pt idx="148">
                  <c:v>255857885.68709135</c:v>
                </c:pt>
                <c:pt idx="149">
                  <c:v>252043415.79360273</c:v>
                </c:pt>
                <c:pt idx="150">
                  <c:v>248252149.6784798</c:v>
                </c:pt>
                <c:pt idx="151">
                  <c:v>244494381.87294695</c:v>
                </c:pt>
                <c:pt idx="152">
                  <c:v>240740403.00897476</c:v>
                </c:pt>
                <c:pt idx="153">
                  <c:v>236645492.6438542</c:v>
                </c:pt>
                <c:pt idx="154">
                  <c:v>232943984.9747834</c:v>
                </c:pt>
                <c:pt idx="155">
                  <c:v>229070676.0072235</c:v>
                </c:pt>
                <c:pt idx="156">
                  <c:v>225463312.7112131</c:v>
                </c:pt>
                <c:pt idx="157">
                  <c:v>221857159.24563375</c:v>
                </c:pt>
                <c:pt idx="158">
                  <c:v>218077878.64673632</c:v>
                </c:pt>
                <c:pt idx="159">
                  <c:v>214600458.50625655</c:v>
                </c:pt>
                <c:pt idx="160">
                  <c:v>211256999.71318856</c:v>
                </c:pt>
                <c:pt idx="161">
                  <c:v>207994934.40446764</c:v>
                </c:pt>
                <c:pt idx="162">
                  <c:v>204836725.7838987</c:v>
                </c:pt>
                <c:pt idx="163">
                  <c:v>201707937.93512702</c:v>
                </c:pt>
                <c:pt idx="164">
                  <c:v>198723508.61952347</c:v>
                </c:pt>
                <c:pt idx="165">
                  <c:v>195774995.02620474</c:v>
                </c:pt>
                <c:pt idx="166">
                  <c:v>192847383.86793566</c:v>
                </c:pt>
                <c:pt idx="167">
                  <c:v>189942352.0179613</c:v>
                </c:pt>
                <c:pt idx="168">
                  <c:v>187090207.1670187</c:v>
                </c:pt>
                <c:pt idx="169">
                  <c:v>184217289.30946666</c:v>
                </c:pt>
                <c:pt idx="170">
                  <c:v>181189235.96060845</c:v>
                </c:pt>
                <c:pt idx="171">
                  <c:v>178344009.52328897</c:v>
                </c:pt>
                <c:pt idx="172">
                  <c:v>175528196.7416289</c:v>
                </c:pt>
                <c:pt idx="173">
                  <c:v>172633627.24312913</c:v>
                </c:pt>
                <c:pt idx="174">
                  <c:v>169833552.53132161</c:v>
                </c:pt>
                <c:pt idx="175">
                  <c:v>167058542.57045656</c:v>
                </c:pt>
                <c:pt idx="176">
                  <c:v>164285498.2065558</c:v>
                </c:pt>
                <c:pt idx="177">
                  <c:v>161528687.42513368</c:v>
                </c:pt>
                <c:pt idx="178">
                  <c:v>158752316.29321054</c:v>
                </c:pt>
                <c:pt idx="179">
                  <c:v>156013082.18906665</c:v>
                </c:pt>
                <c:pt idx="180">
                  <c:v>153296088.24842772</c:v>
                </c:pt>
                <c:pt idx="181">
                  <c:v>150573257.92116788</c:v>
                </c:pt>
                <c:pt idx="182">
                  <c:v>147866422.14206824</c:v>
                </c:pt>
                <c:pt idx="183">
                  <c:v>145033533.12160152</c:v>
                </c:pt>
                <c:pt idx="184">
                  <c:v>142348919.40754423</c:v>
                </c:pt>
                <c:pt idx="185">
                  <c:v>139674320.41292706</c:v>
                </c:pt>
                <c:pt idx="186">
                  <c:v>137018428.12976164</c:v>
                </c:pt>
                <c:pt idx="187">
                  <c:v>134387732.93285337</c:v>
                </c:pt>
                <c:pt idx="188">
                  <c:v>131765848.92974952</c:v>
                </c:pt>
                <c:pt idx="189">
                  <c:v>129163087.83898906</c:v>
                </c:pt>
                <c:pt idx="190">
                  <c:v>126568144.81551285</c:v>
                </c:pt>
                <c:pt idx="191">
                  <c:v>123987199.36760738</c:v>
                </c:pt>
                <c:pt idx="192">
                  <c:v>121451175.55803108</c:v>
                </c:pt>
                <c:pt idx="193">
                  <c:v>118917947.62595262</c:v>
                </c:pt>
                <c:pt idx="194">
                  <c:v>116421724.05529699</c:v>
                </c:pt>
                <c:pt idx="195">
                  <c:v>113958723.33711812</c:v>
                </c:pt>
                <c:pt idx="196">
                  <c:v>111560518.26539513</c:v>
                </c:pt>
                <c:pt idx="197">
                  <c:v>109219970.08575442</c:v>
                </c:pt>
                <c:pt idx="198">
                  <c:v>106927704.2775134</c:v>
                </c:pt>
                <c:pt idx="199">
                  <c:v>104698489.74311532</c:v>
                </c:pt>
                <c:pt idx="200">
                  <c:v>102486062.46307984</c:v>
                </c:pt>
                <c:pt idx="201">
                  <c:v>100181533.7908631</c:v>
                </c:pt>
                <c:pt idx="202">
                  <c:v>97993821.81116839</c:v>
                </c:pt>
                <c:pt idx="203">
                  <c:v>95820361.96516295</c:v>
                </c:pt>
                <c:pt idx="204">
                  <c:v>93666907.35642675</c:v>
                </c:pt>
                <c:pt idx="205">
                  <c:v>91511027.09501296</c:v>
                </c:pt>
                <c:pt idx="206">
                  <c:v>89376520.70980218</c:v>
                </c:pt>
                <c:pt idx="207">
                  <c:v>87252580.00781067</c:v>
                </c:pt>
                <c:pt idx="208">
                  <c:v>85152178.24934101</c:v>
                </c:pt>
                <c:pt idx="209">
                  <c:v>83064410.25590841</c:v>
                </c:pt>
                <c:pt idx="210">
                  <c:v>80989834.42251971</c:v>
                </c:pt>
                <c:pt idx="211">
                  <c:v>78938391.2161236</c:v>
                </c:pt>
                <c:pt idx="212">
                  <c:v>76916948.4416083</c:v>
                </c:pt>
                <c:pt idx="213">
                  <c:v>74922983.11009221</c:v>
                </c:pt>
                <c:pt idx="214">
                  <c:v>72967134.05045079</c:v>
                </c:pt>
                <c:pt idx="215">
                  <c:v>71025718.5841707</c:v>
                </c:pt>
                <c:pt idx="216">
                  <c:v>69110131.84718797</c:v>
                </c:pt>
                <c:pt idx="217">
                  <c:v>67220554.14626229</c:v>
                </c:pt>
                <c:pt idx="218">
                  <c:v>65392513.90961074</c:v>
                </c:pt>
                <c:pt idx="219">
                  <c:v>63623283.927018344</c:v>
                </c:pt>
                <c:pt idx="220">
                  <c:v>61995321.059874006</c:v>
                </c:pt>
                <c:pt idx="221">
                  <c:v>60481887.05816039</c:v>
                </c:pt>
                <c:pt idx="222">
                  <c:v>59070052.59980952</c:v>
                </c:pt>
                <c:pt idx="223">
                  <c:v>57786183.930421464</c:v>
                </c:pt>
                <c:pt idx="224">
                  <c:v>56565321.45257279</c:v>
                </c:pt>
                <c:pt idx="225">
                  <c:v>55373834.252420194</c:v>
                </c:pt>
                <c:pt idx="226">
                  <c:v>54189105.02789236</c:v>
                </c:pt>
                <c:pt idx="227">
                  <c:v>53017650.054095805</c:v>
                </c:pt>
                <c:pt idx="228">
                  <c:v>51858392.99138266</c:v>
                </c:pt>
                <c:pt idx="229">
                  <c:v>50701410.43709653</c:v>
                </c:pt>
                <c:pt idx="230">
                  <c:v>49554166.42804394</c:v>
                </c:pt>
                <c:pt idx="231">
                  <c:v>48415530.82630513</c:v>
                </c:pt>
                <c:pt idx="232">
                  <c:v>47286478.95459246</c:v>
                </c:pt>
                <c:pt idx="233">
                  <c:v>46166474.25118945</c:v>
                </c:pt>
                <c:pt idx="234">
                  <c:v>45056165.08253213</c:v>
                </c:pt>
                <c:pt idx="235">
                  <c:v>43951453.219258055</c:v>
                </c:pt>
                <c:pt idx="236">
                  <c:v>42848080.13705288</c:v>
                </c:pt>
                <c:pt idx="237">
                  <c:v>41751756.02526459</c:v>
                </c:pt>
                <c:pt idx="238">
                  <c:v>40658331.47601961</c:v>
                </c:pt>
                <c:pt idx="239">
                  <c:v>39568169.13596185</c:v>
                </c:pt>
                <c:pt idx="240">
                  <c:v>38488558.654252075</c:v>
                </c:pt>
                <c:pt idx="241">
                  <c:v>37405897.07890421</c:v>
                </c:pt>
                <c:pt idx="242">
                  <c:v>36331179.57121864</c:v>
                </c:pt>
                <c:pt idx="243">
                  <c:v>35258866.462099545</c:v>
                </c:pt>
                <c:pt idx="244">
                  <c:v>34197208.50129719</c:v>
                </c:pt>
                <c:pt idx="245">
                  <c:v>33142366.794607706</c:v>
                </c:pt>
                <c:pt idx="246">
                  <c:v>32093849.33314653</c:v>
                </c:pt>
                <c:pt idx="247">
                  <c:v>31052572.391113207</c:v>
                </c:pt>
                <c:pt idx="248">
                  <c:v>30015873.289515406</c:v>
                </c:pt>
                <c:pt idx="249">
                  <c:v>28985287.855857693</c:v>
                </c:pt>
                <c:pt idx="250">
                  <c:v>27958138.127639733</c:v>
                </c:pt>
                <c:pt idx="251">
                  <c:v>26933607.214867868</c:v>
                </c:pt>
                <c:pt idx="252">
                  <c:v>25916040.70706257</c:v>
                </c:pt>
                <c:pt idx="253">
                  <c:v>24903075.53198745</c:v>
                </c:pt>
                <c:pt idx="254">
                  <c:v>23900332.411147196</c:v>
                </c:pt>
                <c:pt idx="255">
                  <c:v>22903640.412440088</c:v>
                </c:pt>
                <c:pt idx="256">
                  <c:v>21923532.892809402</c:v>
                </c:pt>
                <c:pt idx="257">
                  <c:v>20628240.669112097</c:v>
                </c:pt>
                <c:pt idx="258">
                  <c:v>19672539.051393364</c:v>
                </c:pt>
                <c:pt idx="259">
                  <c:v>18726178.562666774</c:v>
                </c:pt>
                <c:pt idx="260">
                  <c:v>17785162.522238456</c:v>
                </c:pt>
                <c:pt idx="261">
                  <c:v>16850860.965445913</c:v>
                </c:pt>
                <c:pt idx="262">
                  <c:v>15926649.812254798</c:v>
                </c:pt>
                <c:pt idx="263">
                  <c:v>15009357.62541568</c:v>
                </c:pt>
                <c:pt idx="264">
                  <c:v>14100357.75691583</c:v>
                </c:pt>
                <c:pt idx="265">
                  <c:v>13201396.567815747</c:v>
                </c:pt>
                <c:pt idx="266">
                  <c:v>12313694.844766565</c:v>
                </c:pt>
                <c:pt idx="267">
                  <c:v>11440461.389456129</c:v>
                </c:pt>
                <c:pt idx="268">
                  <c:v>10584604.092500644</c:v>
                </c:pt>
                <c:pt idx="269">
                  <c:v>9743633.321010748</c:v>
                </c:pt>
                <c:pt idx="270">
                  <c:v>8917736.072792586</c:v>
                </c:pt>
                <c:pt idx="271">
                  <c:v>8109326.9984807335</c:v>
                </c:pt>
                <c:pt idx="272">
                  <c:v>7322695.756158067</c:v>
                </c:pt>
                <c:pt idx="273">
                  <c:v>6564690.3080626475</c:v>
                </c:pt>
                <c:pt idx="274">
                  <c:v>5866627.200621749</c:v>
                </c:pt>
                <c:pt idx="275">
                  <c:v>5180579.3899212815</c:v>
                </c:pt>
                <c:pt idx="276">
                  <c:v>4513333.527103692</c:v>
                </c:pt>
                <c:pt idx="277">
                  <c:v>3875747.538167232</c:v>
                </c:pt>
                <c:pt idx="278">
                  <c:v>3271723.999145536</c:v>
                </c:pt>
                <c:pt idx="279">
                  <c:v>2726023.0177229852</c:v>
                </c:pt>
                <c:pt idx="280">
                  <c:v>2270449.071389988</c:v>
                </c:pt>
                <c:pt idx="281">
                  <c:v>1897985.1251583043</c:v>
                </c:pt>
                <c:pt idx="282">
                  <c:v>1611071.1190282402</c:v>
                </c:pt>
                <c:pt idx="283">
                  <c:v>1428582.4922485745</c:v>
                </c:pt>
                <c:pt idx="284">
                  <c:v>1323445.4143908252</c:v>
                </c:pt>
                <c:pt idx="285">
                  <c:v>1252022.312515109</c:v>
                </c:pt>
                <c:pt idx="286">
                  <c:v>1182155.9698875626</c:v>
                </c:pt>
                <c:pt idx="287">
                  <c:v>1117413.142143331</c:v>
                </c:pt>
                <c:pt idx="288">
                  <c:v>1055003.9397967607</c:v>
                </c:pt>
                <c:pt idx="289">
                  <c:v>995185.584573894</c:v>
                </c:pt>
                <c:pt idx="290">
                  <c:v>939052.1681982675</c:v>
                </c:pt>
                <c:pt idx="291">
                  <c:v>888406.8806521859</c:v>
                </c:pt>
                <c:pt idx="292">
                  <c:v>843665.7641783021</c:v>
                </c:pt>
                <c:pt idx="293">
                  <c:v>805728.0600946331</c:v>
                </c:pt>
                <c:pt idx="294">
                  <c:v>774437.4733853468</c:v>
                </c:pt>
                <c:pt idx="295">
                  <c:v>746645.9723260395</c:v>
                </c:pt>
                <c:pt idx="296">
                  <c:v>723120.3010979327</c:v>
                </c:pt>
                <c:pt idx="297">
                  <c:v>700463.0512840799</c:v>
                </c:pt>
                <c:pt idx="298">
                  <c:v>679064.4081229982</c:v>
                </c:pt>
                <c:pt idx="299">
                  <c:v>657690.0711689248</c:v>
                </c:pt>
                <c:pt idx="300">
                  <c:v>636444.508469981</c:v>
                </c:pt>
                <c:pt idx="301">
                  <c:v>615484.696671319</c:v>
                </c:pt>
                <c:pt idx="302">
                  <c:v>595026.978151281</c:v>
                </c:pt>
                <c:pt idx="303">
                  <c:v>575788.0870873905</c:v>
                </c:pt>
                <c:pt idx="304">
                  <c:v>556602.4753221654</c:v>
                </c:pt>
                <c:pt idx="305">
                  <c:v>538164.274164878</c:v>
                </c:pt>
                <c:pt idx="306">
                  <c:v>519748.55109240965</c:v>
                </c:pt>
                <c:pt idx="307">
                  <c:v>501382.6766685839</c:v>
                </c:pt>
                <c:pt idx="308">
                  <c:v>483010.69516467437</c:v>
                </c:pt>
                <c:pt idx="309">
                  <c:v>464686.4837449257</c:v>
                </c:pt>
                <c:pt idx="310">
                  <c:v>446358.0665616548</c:v>
                </c:pt>
                <c:pt idx="311">
                  <c:v>428051.8647715223</c:v>
                </c:pt>
                <c:pt idx="312">
                  <c:v>409835.1525800205</c:v>
                </c:pt>
                <c:pt idx="313">
                  <c:v>391570.2550069866</c:v>
                </c:pt>
                <c:pt idx="314">
                  <c:v>373347.9236203828</c:v>
                </c:pt>
                <c:pt idx="315">
                  <c:v>355937.169470629</c:v>
                </c:pt>
                <c:pt idx="316">
                  <c:v>338566.3474525152</c:v>
                </c:pt>
                <c:pt idx="317">
                  <c:v>321575.1851596282</c:v>
                </c:pt>
                <c:pt idx="318">
                  <c:v>304604.77903799905</c:v>
                </c:pt>
                <c:pt idx="319">
                  <c:v>287975.8353048569</c:v>
                </c:pt>
                <c:pt idx="320">
                  <c:v>271350.3935581583</c:v>
                </c:pt>
                <c:pt idx="321">
                  <c:v>254759.0589615064</c:v>
                </c:pt>
                <c:pt idx="322">
                  <c:v>238172.97556830864</c:v>
                </c:pt>
                <c:pt idx="323">
                  <c:v>221606.9139835118</c:v>
                </c:pt>
                <c:pt idx="324">
                  <c:v>205083.41384744184</c:v>
                </c:pt>
                <c:pt idx="325">
                  <c:v>188809.996819627</c:v>
                </c:pt>
                <c:pt idx="326">
                  <c:v>172565.6342905796</c:v>
                </c:pt>
                <c:pt idx="327">
                  <c:v>157033.0109907281</c:v>
                </c:pt>
                <c:pt idx="328">
                  <c:v>142206.952932834</c:v>
                </c:pt>
                <c:pt idx="329">
                  <c:v>127639.89046642599</c:v>
                </c:pt>
                <c:pt idx="330">
                  <c:v>113599.44516763072</c:v>
                </c:pt>
                <c:pt idx="331">
                  <c:v>99582.15629064068</c:v>
                </c:pt>
                <c:pt idx="332">
                  <c:v>85576.34155812864</c:v>
                </c:pt>
                <c:pt idx="333">
                  <c:v>73246.64653332281</c:v>
                </c:pt>
                <c:pt idx="334">
                  <c:v>60927.51074220813</c:v>
                </c:pt>
                <c:pt idx="335">
                  <c:v>48623.59168264936</c:v>
                </c:pt>
                <c:pt idx="336">
                  <c:v>36340.85879779646</c:v>
                </c:pt>
                <c:pt idx="337">
                  <c:v>26111.61765899378</c:v>
                </c:pt>
                <c:pt idx="338">
                  <c:v>16997.000067417124</c:v>
                </c:pt>
                <c:pt idx="339">
                  <c:v>10306.47278916979</c:v>
                </c:pt>
                <c:pt idx="340">
                  <c:v>5159.538719066716</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numCache>
            </c:numRef>
          </c:val>
        </c:ser>
        <c:ser>
          <c:idx val="2"/>
          <c:order val="2"/>
          <c:tx>
            <c:strRef>
              <c:f>_Hidden28!$D$1:$D$1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_Hidden28!$A$2:$A$565</c:f>
              <c:strCache>
                <c:ptCount val="564"/>
                <c:pt idx="0">
                  <c:v>1/03/2017</c:v>
                </c:pt>
                <c:pt idx="1">
                  <c:v>1/04/2017</c:v>
                </c:pt>
                <c:pt idx="2">
                  <c:v>1/05/2017</c:v>
                </c:pt>
                <c:pt idx="3">
                  <c:v>1/06/2017</c:v>
                </c:pt>
                <c:pt idx="4">
                  <c:v>1/07/2017</c:v>
                </c:pt>
                <c:pt idx="5">
                  <c:v>1/08/2017</c:v>
                </c:pt>
                <c:pt idx="6">
                  <c:v>1/09/2017</c:v>
                </c:pt>
                <c:pt idx="7">
                  <c:v>1/10/2017</c:v>
                </c:pt>
                <c:pt idx="8">
                  <c:v>1/11/2017</c:v>
                </c:pt>
                <c:pt idx="9">
                  <c:v>1/12/2017</c:v>
                </c:pt>
                <c:pt idx="10">
                  <c:v>1/01/2018</c:v>
                </c:pt>
                <c:pt idx="11">
                  <c:v>1/02/2018</c:v>
                </c:pt>
                <c:pt idx="12">
                  <c:v>1/03/2018</c:v>
                </c:pt>
                <c:pt idx="13">
                  <c:v>1/04/2018</c:v>
                </c:pt>
                <c:pt idx="14">
                  <c:v>1/05/2018</c:v>
                </c:pt>
                <c:pt idx="15">
                  <c:v>1/06/2018</c:v>
                </c:pt>
                <c:pt idx="16">
                  <c:v>1/07/2018</c:v>
                </c:pt>
                <c:pt idx="17">
                  <c:v>1/08/2018</c:v>
                </c:pt>
                <c:pt idx="18">
                  <c:v>1/09/2018</c:v>
                </c:pt>
                <c:pt idx="19">
                  <c:v>1/10/2018</c:v>
                </c:pt>
                <c:pt idx="20">
                  <c:v>1/11/2018</c:v>
                </c:pt>
                <c:pt idx="21">
                  <c:v>1/12/2018</c:v>
                </c:pt>
                <c:pt idx="22">
                  <c:v>1/01/2019</c:v>
                </c:pt>
                <c:pt idx="23">
                  <c:v>1/02/2019</c:v>
                </c:pt>
                <c:pt idx="24">
                  <c:v>1/03/2019</c:v>
                </c:pt>
                <c:pt idx="25">
                  <c:v>1/04/2019</c:v>
                </c:pt>
                <c:pt idx="26">
                  <c:v>1/05/2019</c:v>
                </c:pt>
                <c:pt idx="27">
                  <c:v>1/06/2019</c:v>
                </c:pt>
                <c:pt idx="28">
                  <c:v>1/07/2019</c:v>
                </c:pt>
                <c:pt idx="29">
                  <c:v>1/08/2019</c:v>
                </c:pt>
                <c:pt idx="30">
                  <c:v>1/09/2019</c:v>
                </c:pt>
                <c:pt idx="31">
                  <c:v>1/10/2019</c:v>
                </c:pt>
                <c:pt idx="32">
                  <c:v>1/11/2019</c:v>
                </c:pt>
                <c:pt idx="33">
                  <c:v>1/12/2019</c:v>
                </c:pt>
                <c:pt idx="34">
                  <c:v>1/01/2020</c:v>
                </c:pt>
                <c:pt idx="35">
                  <c:v>1/02/2020</c:v>
                </c:pt>
                <c:pt idx="36">
                  <c:v>1/03/2020</c:v>
                </c:pt>
                <c:pt idx="37">
                  <c:v>1/04/2020</c:v>
                </c:pt>
                <c:pt idx="38">
                  <c:v>1/05/2020</c:v>
                </c:pt>
                <c:pt idx="39">
                  <c:v>1/06/2020</c:v>
                </c:pt>
                <c:pt idx="40">
                  <c:v>1/07/2020</c:v>
                </c:pt>
                <c:pt idx="41">
                  <c:v>1/08/2020</c:v>
                </c:pt>
                <c:pt idx="42">
                  <c:v>1/09/2020</c:v>
                </c:pt>
                <c:pt idx="43">
                  <c:v>1/10/2020</c:v>
                </c:pt>
                <c:pt idx="44">
                  <c:v>1/11/2020</c:v>
                </c:pt>
                <c:pt idx="45">
                  <c:v>1/12/2020</c:v>
                </c:pt>
                <c:pt idx="46">
                  <c:v>1/01/2021</c:v>
                </c:pt>
                <c:pt idx="47">
                  <c:v>1/02/2021</c:v>
                </c:pt>
                <c:pt idx="48">
                  <c:v>1/03/2021</c:v>
                </c:pt>
                <c:pt idx="49">
                  <c:v>1/04/2021</c:v>
                </c:pt>
                <c:pt idx="50">
                  <c:v>1/05/2021</c:v>
                </c:pt>
                <c:pt idx="51">
                  <c:v>1/06/2021</c:v>
                </c:pt>
                <c:pt idx="52">
                  <c:v>1/07/2021</c:v>
                </c:pt>
                <c:pt idx="53">
                  <c:v>1/08/2021</c:v>
                </c:pt>
                <c:pt idx="54">
                  <c:v>1/09/2021</c:v>
                </c:pt>
                <c:pt idx="55">
                  <c:v>1/10/2021</c:v>
                </c:pt>
                <c:pt idx="56">
                  <c:v>1/11/2021</c:v>
                </c:pt>
                <c:pt idx="57">
                  <c:v>1/12/2021</c:v>
                </c:pt>
                <c:pt idx="58">
                  <c:v>1/01/2022</c:v>
                </c:pt>
                <c:pt idx="59">
                  <c:v>1/02/2022</c:v>
                </c:pt>
                <c:pt idx="60">
                  <c:v>1/03/2022</c:v>
                </c:pt>
                <c:pt idx="61">
                  <c:v>1/04/2022</c:v>
                </c:pt>
                <c:pt idx="62">
                  <c:v>1/05/2022</c:v>
                </c:pt>
                <c:pt idx="63">
                  <c:v>1/06/2022</c:v>
                </c:pt>
                <c:pt idx="64">
                  <c:v>1/07/2022</c:v>
                </c:pt>
                <c:pt idx="65">
                  <c:v>1/08/2022</c:v>
                </c:pt>
                <c:pt idx="66">
                  <c:v>1/09/2022</c:v>
                </c:pt>
                <c:pt idx="67">
                  <c:v>1/10/2022</c:v>
                </c:pt>
                <c:pt idx="68">
                  <c:v>1/11/2022</c:v>
                </c:pt>
                <c:pt idx="69">
                  <c:v>1/12/2022</c:v>
                </c:pt>
                <c:pt idx="70">
                  <c:v>1/01/2023</c:v>
                </c:pt>
                <c:pt idx="71">
                  <c:v>1/02/2023</c:v>
                </c:pt>
                <c:pt idx="72">
                  <c:v>1/03/2023</c:v>
                </c:pt>
                <c:pt idx="73">
                  <c:v>1/04/2023</c:v>
                </c:pt>
                <c:pt idx="74">
                  <c:v>1/05/2023</c:v>
                </c:pt>
                <c:pt idx="75">
                  <c:v>1/06/2023</c:v>
                </c:pt>
                <c:pt idx="76">
                  <c:v>1/07/2023</c:v>
                </c:pt>
                <c:pt idx="77">
                  <c:v>1/08/2023</c:v>
                </c:pt>
                <c:pt idx="78">
                  <c:v>1/09/2023</c:v>
                </c:pt>
                <c:pt idx="79">
                  <c:v>1/10/2023</c:v>
                </c:pt>
                <c:pt idx="80">
                  <c:v>1/11/2023</c:v>
                </c:pt>
                <c:pt idx="81">
                  <c:v>1/12/2023</c:v>
                </c:pt>
                <c:pt idx="82">
                  <c:v>1/01/2024</c:v>
                </c:pt>
                <c:pt idx="83">
                  <c:v>1/02/2024</c:v>
                </c:pt>
                <c:pt idx="84">
                  <c:v>1/03/2024</c:v>
                </c:pt>
                <c:pt idx="85">
                  <c:v>1/04/2024</c:v>
                </c:pt>
                <c:pt idx="86">
                  <c:v>1/05/2024</c:v>
                </c:pt>
                <c:pt idx="87">
                  <c:v>1/06/2024</c:v>
                </c:pt>
                <c:pt idx="88">
                  <c:v>1/07/2024</c:v>
                </c:pt>
                <c:pt idx="89">
                  <c:v>1/08/2024</c:v>
                </c:pt>
                <c:pt idx="90">
                  <c:v>1/09/2024</c:v>
                </c:pt>
                <c:pt idx="91">
                  <c:v>1/10/2024</c:v>
                </c:pt>
                <c:pt idx="92">
                  <c:v>1/11/2024</c:v>
                </c:pt>
                <c:pt idx="93">
                  <c:v>1/12/2024</c:v>
                </c:pt>
                <c:pt idx="94">
                  <c:v>1/01/2025</c:v>
                </c:pt>
                <c:pt idx="95">
                  <c:v>1/02/2025</c:v>
                </c:pt>
                <c:pt idx="96">
                  <c:v>1/03/2025</c:v>
                </c:pt>
                <c:pt idx="97">
                  <c:v>1/04/2025</c:v>
                </c:pt>
                <c:pt idx="98">
                  <c:v>1/05/2025</c:v>
                </c:pt>
                <c:pt idx="99">
                  <c:v>1/06/2025</c:v>
                </c:pt>
                <c:pt idx="100">
                  <c:v>1/07/2025</c:v>
                </c:pt>
                <c:pt idx="101">
                  <c:v>1/08/2025</c:v>
                </c:pt>
                <c:pt idx="102">
                  <c:v>1/09/2025</c:v>
                </c:pt>
                <c:pt idx="103">
                  <c:v>1/10/2025</c:v>
                </c:pt>
                <c:pt idx="104">
                  <c:v>1/11/2025</c:v>
                </c:pt>
                <c:pt idx="105">
                  <c:v>1/12/2025</c:v>
                </c:pt>
                <c:pt idx="106">
                  <c:v>1/01/2026</c:v>
                </c:pt>
                <c:pt idx="107">
                  <c:v>1/02/2026</c:v>
                </c:pt>
                <c:pt idx="108">
                  <c:v>1/03/2026</c:v>
                </c:pt>
                <c:pt idx="109">
                  <c:v>1/04/2026</c:v>
                </c:pt>
                <c:pt idx="110">
                  <c:v>1/05/2026</c:v>
                </c:pt>
                <c:pt idx="111">
                  <c:v>1/06/2026</c:v>
                </c:pt>
                <c:pt idx="112">
                  <c:v>1/07/2026</c:v>
                </c:pt>
                <c:pt idx="113">
                  <c:v>1/08/2026</c:v>
                </c:pt>
                <c:pt idx="114">
                  <c:v>1/09/2026</c:v>
                </c:pt>
                <c:pt idx="115">
                  <c:v>1/10/2026</c:v>
                </c:pt>
                <c:pt idx="116">
                  <c:v>1/11/2026</c:v>
                </c:pt>
                <c:pt idx="117">
                  <c:v>1/12/2026</c:v>
                </c:pt>
                <c:pt idx="118">
                  <c:v>1/01/2027</c:v>
                </c:pt>
                <c:pt idx="119">
                  <c:v>1/02/2027</c:v>
                </c:pt>
                <c:pt idx="120">
                  <c:v>1/03/2027</c:v>
                </c:pt>
                <c:pt idx="121">
                  <c:v>1/04/2027</c:v>
                </c:pt>
                <c:pt idx="122">
                  <c:v>1/05/2027</c:v>
                </c:pt>
                <c:pt idx="123">
                  <c:v>1/06/2027</c:v>
                </c:pt>
                <c:pt idx="124">
                  <c:v>1/07/2027</c:v>
                </c:pt>
                <c:pt idx="125">
                  <c:v>1/08/2027</c:v>
                </c:pt>
                <c:pt idx="126">
                  <c:v>1/09/2027</c:v>
                </c:pt>
                <c:pt idx="127">
                  <c:v>1/10/2027</c:v>
                </c:pt>
                <c:pt idx="128">
                  <c:v>1/11/2027</c:v>
                </c:pt>
                <c:pt idx="129">
                  <c:v>1/12/2027</c:v>
                </c:pt>
                <c:pt idx="130">
                  <c:v>1/01/2028</c:v>
                </c:pt>
                <c:pt idx="131">
                  <c:v>1/02/2028</c:v>
                </c:pt>
                <c:pt idx="132">
                  <c:v>1/03/2028</c:v>
                </c:pt>
                <c:pt idx="133">
                  <c:v>1/04/2028</c:v>
                </c:pt>
                <c:pt idx="134">
                  <c:v>1/05/2028</c:v>
                </c:pt>
                <c:pt idx="135">
                  <c:v>1/06/2028</c:v>
                </c:pt>
                <c:pt idx="136">
                  <c:v>1/07/2028</c:v>
                </c:pt>
                <c:pt idx="137">
                  <c:v>1/08/2028</c:v>
                </c:pt>
                <c:pt idx="138">
                  <c:v>1/09/2028</c:v>
                </c:pt>
                <c:pt idx="139">
                  <c:v>1/10/2028</c:v>
                </c:pt>
                <c:pt idx="140">
                  <c:v>1/11/2028</c:v>
                </c:pt>
                <c:pt idx="141">
                  <c:v>1/12/2028</c:v>
                </c:pt>
                <c:pt idx="142">
                  <c:v>1/01/2029</c:v>
                </c:pt>
                <c:pt idx="143">
                  <c:v>1/02/2029</c:v>
                </c:pt>
                <c:pt idx="144">
                  <c:v>1/03/2029</c:v>
                </c:pt>
                <c:pt idx="145">
                  <c:v>1/04/2029</c:v>
                </c:pt>
                <c:pt idx="146">
                  <c:v>1/05/2029</c:v>
                </c:pt>
                <c:pt idx="147">
                  <c:v>1/06/2029</c:v>
                </c:pt>
                <c:pt idx="148">
                  <c:v>1/07/2029</c:v>
                </c:pt>
                <c:pt idx="149">
                  <c:v>1/08/2029</c:v>
                </c:pt>
                <c:pt idx="150">
                  <c:v>1/09/2029</c:v>
                </c:pt>
                <c:pt idx="151">
                  <c:v>1/10/2029</c:v>
                </c:pt>
                <c:pt idx="152">
                  <c:v>1/11/2029</c:v>
                </c:pt>
                <c:pt idx="153">
                  <c:v>1/12/2029</c:v>
                </c:pt>
                <c:pt idx="154">
                  <c:v>1/01/2030</c:v>
                </c:pt>
                <c:pt idx="155">
                  <c:v>1/02/2030</c:v>
                </c:pt>
                <c:pt idx="156">
                  <c:v>1/03/2030</c:v>
                </c:pt>
                <c:pt idx="157">
                  <c:v>1/04/2030</c:v>
                </c:pt>
                <c:pt idx="158">
                  <c:v>1/05/2030</c:v>
                </c:pt>
                <c:pt idx="159">
                  <c:v>1/06/2030</c:v>
                </c:pt>
                <c:pt idx="160">
                  <c:v>1/07/2030</c:v>
                </c:pt>
                <c:pt idx="161">
                  <c:v>1/08/2030</c:v>
                </c:pt>
                <c:pt idx="162">
                  <c:v>1/09/2030</c:v>
                </c:pt>
                <c:pt idx="163">
                  <c:v>1/10/2030</c:v>
                </c:pt>
                <c:pt idx="164">
                  <c:v>1/11/2030</c:v>
                </c:pt>
                <c:pt idx="165">
                  <c:v>1/12/2030</c:v>
                </c:pt>
                <c:pt idx="166">
                  <c:v>1/01/2031</c:v>
                </c:pt>
                <c:pt idx="167">
                  <c:v>1/02/2031</c:v>
                </c:pt>
                <c:pt idx="168">
                  <c:v>1/03/2031</c:v>
                </c:pt>
                <c:pt idx="169">
                  <c:v>1/04/2031</c:v>
                </c:pt>
                <c:pt idx="170">
                  <c:v>1/05/2031</c:v>
                </c:pt>
                <c:pt idx="171">
                  <c:v>1/06/2031</c:v>
                </c:pt>
                <c:pt idx="172">
                  <c:v>1/07/2031</c:v>
                </c:pt>
                <c:pt idx="173">
                  <c:v>1/08/2031</c:v>
                </c:pt>
                <c:pt idx="174">
                  <c:v>1/09/2031</c:v>
                </c:pt>
                <c:pt idx="175">
                  <c:v>1/10/2031</c:v>
                </c:pt>
                <c:pt idx="176">
                  <c:v>1/11/2031</c:v>
                </c:pt>
                <c:pt idx="177">
                  <c:v>1/12/2031</c:v>
                </c:pt>
                <c:pt idx="178">
                  <c:v>1/01/2032</c:v>
                </c:pt>
                <c:pt idx="179">
                  <c:v>1/02/2032</c:v>
                </c:pt>
                <c:pt idx="180">
                  <c:v>1/03/2032</c:v>
                </c:pt>
                <c:pt idx="181">
                  <c:v>1/04/2032</c:v>
                </c:pt>
                <c:pt idx="182">
                  <c:v>1/05/2032</c:v>
                </c:pt>
                <c:pt idx="183">
                  <c:v>1/06/2032</c:v>
                </c:pt>
                <c:pt idx="184">
                  <c:v>1/07/2032</c:v>
                </c:pt>
                <c:pt idx="185">
                  <c:v>1/08/2032</c:v>
                </c:pt>
                <c:pt idx="186">
                  <c:v>1/09/2032</c:v>
                </c:pt>
                <c:pt idx="187">
                  <c:v>1/10/2032</c:v>
                </c:pt>
                <c:pt idx="188">
                  <c:v>1/11/2032</c:v>
                </c:pt>
                <c:pt idx="189">
                  <c:v>1/12/2032</c:v>
                </c:pt>
                <c:pt idx="190">
                  <c:v>1/01/2033</c:v>
                </c:pt>
                <c:pt idx="191">
                  <c:v>1/02/2033</c:v>
                </c:pt>
                <c:pt idx="192">
                  <c:v>1/03/2033</c:v>
                </c:pt>
                <c:pt idx="193">
                  <c:v>1/04/2033</c:v>
                </c:pt>
                <c:pt idx="194">
                  <c:v>1/05/2033</c:v>
                </c:pt>
                <c:pt idx="195">
                  <c:v>1/06/2033</c:v>
                </c:pt>
                <c:pt idx="196">
                  <c:v>1/07/2033</c:v>
                </c:pt>
                <c:pt idx="197">
                  <c:v>1/08/2033</c:v>
                </c:pt>
                <c:pt idx="198">
                  <c:v>1/09/2033</c:v>
                </c:pt>
                <c:pt idx="199">
                  <c:v>1/10/2033</c:v>
                </c:pt>
                <c:pt idx="200">
                  <c:v>1/11/2033</c:v>
                </c:pt>
                <c:pt idx="201">
                  <c:v>1/12/2033</c:v>
                </c:pt>
                <c:pt idx="202">
                  <c:v>1/01/2034</c:v>
                </c:pt>
                <c:pt idx="203">
                  <c:v>1/02/2034</c:v>
                </c:pt>
                <c:pt idx="204">
                  <c:v>1/03/2034</c:v>
                </c:pt>
                <c:pt idx="205">
                  <c:v>1/04/2034</c:v>
                </c:pt>
                <c:pt idx="206">
                  <c:v>1/05/2034</c:v>
                </c:pt>
                <c:pt idx="207">
                  <c:v>1/06/2034</c:v>
                </c:pt>
                <c:pt idx="208">
                  <c:v>1/07/2034</c:v>
                </c:pt>
                <c:pt idx="209">
                  <c:v>1/08/2034</c:v>
                </c:pt>
                <c:pt idx="210">
                  <c:v>1/09/2034</c:v>
                </c:pt>
                <c:pt idx="211">
                  <c:v>1/10/2034</c:v>
                </c:pt>
                <c:pt idx="212">
                  <c:v>1/11/2034</c:v>
                </c:pt>
                <c:pt idx="213">
                  <c:v>1/12/2034</c:v>
                </c:pt>
                <c:pt idx="214">
                  <c:v>1/01/2035</c:v>
                </c:pt>
                <c:pt idx="215">
                  <c:v>1/02/2035</c:v>
                </c:pt>
                <c:pt idx="216">
                  <c:v>1/03/2035</c:v>
                </c:pt>
                <c:pt idx="217">
                  <c:v>1/04/2035</c:v>
                </c:pt>
                <c:pt idx="218">
                  <c:v>1/05/2035</c:v>
                </c:pt>
                <c:pt idx="219">
                  <c:v>1/06/2035</c:v>
                </c:pt>
                <c:pt idx="220">
                  <c:v>1/07/2035</c:v>
                </c:pt>
                <c:pt idx="221">
                  <c:v>1/08/2035</c:v>
                </c:pt>
                <c:pt idx="222">
                  <c:v>1/09/2035</c:v>
                </c:pt>
                <c:pt idx="223">
                  <c:v>1/10/2035</c:v>
                </c:pt>
                <c:pt idx="224">
                  <c:v>1/11/2035</c:v>
                </c:pt>
                <c:pt idx="225">
                  <c:v>1/12/2035</c:v>
                </c:pt>
                <c:pt idx="226">
                  <c:v>1/01/2036</c:v>
                </c:pt>
                <c:pt idx="227">
                  <c:v>1/02/2036</c:v>
                </c:pt>
                <c:pt idx="228">
                  <c:v>1/03/2036</c:v>
                </c:pt>
                <c:pt idx="229">
                  <c:v>1/04/2036</c:v>
                </c:pt>
                <c:pt idx="230">
                  <c:v>1/05/2036</c:v>
                </c:pt>
                <c:pt idx="231">
                  <c:v>1/06/2036</c:v>
                </c:pt>
                <c:pt idx="232">
                  <c:v>1/07/2036</c:v>
                </c:pt>
                <c:pt idx="233">
                  <c:v>1/08/2036</c:v>
                </c:pt>
                <c:pt idx="234">
                  <c:v>1/09/2036</c:v>
                </c:pt>
                <c:pt idx="235">
                  <c:v>1/10/2036</c:v>
                </c:pt>
                <c:pt idx="236">
                  <c:v>1/11/2036</c:v>
                </c:pt>
                <c:pt idx="237">
                  <c:v>1/12/2036</c:v>
                </c:pt>
                <c:pt idx="238">
                  <c:v>1/01/2037</c:v>
                </c:pt>
                <c:pt idx="239">
                  <c:v>1/02/2037</c:v>
                </c:pt>
                <c:pt idx="240">
                  <c:v>1/03/2037</c:v>
                </c:pt>
                <c:pt idx="241">
                  <c:v>1/04/2037</c:v>
                </c:pt>
                <c:pt idx="242">
                  <c:v>1/05/2037</c:v>
                </c:pt>
                <c:pt idx="243">
                  <c:v>1/06/2037</c:v>
                </c:pt>
                <c:pt idx="244">
                  <c:v>1/07/2037</c:v>
                </c:pt>
                <c:pt idx="245">
                  <c:v>1/08/2037</c:v>
                </c:pt>
                <c:pt idx="246">
                  <c:v>1/09/2037</c:v>
                </c:pt>
                <c:pt idx="247">
                  <c:v>1/10/2037</c:v>
                </c:pt>
                <c:pt idx="248">
                  <c:v>1/11/2037</c:v>
                </c:pt>
                <c:pt idx="249">
                  <c:v>1/12/2037</c:v>
                </c:pt>
                <c:pt idx="250">
                  <c:v>1/01/2038</c:v>
                </c:pt>
                <c:pt idx="251">
                  <c:v>1/02/2038</c:v>
                </c:pt>
                <c:pt idx="252">
                  <c:v>1/03/2038</c:v>
                </c:pt>
                <c:pt idx="253">
                  <c:v>1/04/2038</c:v>
                </c:pt>
                <c:pt idx="254">
                  <c:v>1/05/2038</c:v>
                </c:pt>
                <c:pt idx="255">
                  <c:v>1/06/2038</c:v>
                </c:pt>
                <c:pt idx="256">
                  <c:v>1/07/2038</c:v>
                </c:pt>
                <c:pt idx="257">
                  <c:v>1/08/2038</c:v>
                </c:pt>
                <c:pt idx="258">
                  <c:v>1/09/2038</c:v>
                </c:pt>
                <c:pt idx="259">
                  <c:v>1/10/2038</c:v>
                </c:pt>
                <c:pt idx="260">
                  <c:v>1/11/2038</c:v>
                </c:pt>
                <c:pt idx="261">
                  <c:v>1/12/2038</c:v>
                </c:pt>
                <c:pt idx="262">
                  <c:v>1/01/2039</c:v>
                </c:pt>
                <c:pt idx="263">
                  <c:v>1/02/2039</c:v>
                </c:pt>
                <c:pt idx="264">
                  <c:v>1/03/2039</c:v>
                </c:pt>
                <c:pt idx="265">
                  <c:v>1/04/2039</c:v>
                </c:pt>
                <c:pt idx="266">
                  <c:v>1/05/2039</c:v>
                </c:pt>
                <c:pt idx="267">
                  <c:v>1/06/2039</c:v>
                </c:pt>
                <c:pt idx="268">
                  <c:v>1/07/2039</c:v>
                </c:pt>
                <c:pt idx="269">
                  <c:v>1/08/2039</c:v>
                </c:pt>
                <c:pt idx="270">
                  <c:v>1/09/2039</c:v>
                </c:pt>
                <c:pt idx="271">
                  <c:v>1/10/2039</c:v>
                </c:pt>
                <c:pt idx="272">
                  <c:v>1/11/2039</c:v>
                </c:pt>
                <c:pt idx="273">
                  <c:v>1/12/2039</c:v>
                </c:pt>
                <c:pt idx="274">
                  <c:v>1/01/2040</c:v>
                </c:pt>
                <c:pt idx="275">
                  <c:v>1/02/2040</c:v>
                </c:pt>
                <c:pt idx="276">
                  <c:v>1/03/2040</c:v>
                </c:pt>
                <c:pt idx="277">
                  <c:v>1/04/2040</c:v>
                </c:pt>
                <c:pt idx="278">
                  <c:v>1/05/2040</c:v>
                </c:pt>
                <c:pt idx="279">
                  <c:v>1/06/2040</c:v>
                </c:pt>
                <c:pt idx="280">
                  <c:v>1/07/2040</c:v>
                </c:pt>
                <c:pt idx="281">
                  <c:v>1/08/2040</c:v>
                </c:pt>
                <c:pt idx="282">
                  <c:v>1/09/2040</c:v>
                </c:pt>
                <c:pt idx="283">
                  <c:v>1/10/2040</c:v>
                </c:pt>
                <c:pt idx="284">
                  <c:v>1/11/2040</c:v>
                </c:pt>
                <c:pt idx="285">
                  <c:v>1/12/2040</c:v>
                </c:pt>
                <c:pt idx="286">
                  <c:v>1/01/2041</c:v>
                </c:pt>
                <c:pt idx="287">
                  <c:v>1/02/2041</c:v>
                </c:pt>
                <c:pt idx="288">
                  <c:v>1/03/2041</c:v>
                </c:pt>
                <c:pt idx="289">
                  <c:v>1/04/2041</c:v>
                </c:pt>
                <c:pt idx="290">
                  <c:v>1/05/2041</c:v>
                </c:pt>
                <c:pt idx="291">
                  <c:v>1/06/2041</c:v>
                </c:pt>
                <c:pt idx="292">
                  <c:v>1/07/2041</c:v>
                </c:pt>
                <c:pt idx="293">
                  <c:v>1/08/2041</c:v>
                </c:pt>
                <c:pt idx="294">
                  <c:v>1/09/2041</c:v>
                </c:pt>
                <c:pt idx="295">
                  <c:v>1/10/2041</c:v>
                </c:pt>
                <c:pt idx="296">
                  <c:v>1/11/2041</c:v>
                </c:pt>
                <c:pt idx="297">
                  <c:v>1/12/2041</c:v>
                </c:pt>
                <c:pt idx="298">
                  <c:v>1/01/2042</c:v>
                </c:pt>
                <c:pt idx="299">
                  <c:v>1/02/2042</c:v>
                </c:pt>
                <c:pt idx="300">
                  <c:v>1/03/2042</c:v>
                </c:pt>
                <c:pt idx="301">
                  <c:v>1/04/2042</c:v>
                </c:pt>
                <c:pt idx="302">
                  <c:v>1/05/2042</c:v>
                </c:pt>
                <c:pt idx="303">
                  <c:v>1/06/2042</c:v>
                </c:pt>
                <c:pt idx="304">
                  <c:v>1/07/2042</c:v>
                </c:pt>
                <c:pt idx="305">
                  <c:v>1/08/2042</c:v>
                </c:pt>
                <c:pt idx="306">
                  <c:v>1/09/2042</c:v>
                </c:pt>
                <c:pt idx="307">
                  <c:v>1/10/2042</c:v>
                </c:pt>
                <c:pt idx="308">
                  <c:v>1/11/2042</c:v>
                </c:pt>
                <c:pt idx="309">
                  <c:v>1/12/2042</c:v>
                </c:pt>
                <c:pt idx="310">
                  <c:v>1/01/2043</c:v>
                </c:pt>
                <c:pt idx="311">
                  <c:v>1/02/2043</c:v>
                </c:pt>
                <c:pt idx="312">
                  <c:v>1/03/2043</c:v>
                </c:pt>
                <c:pt idx="313">
                  <c:v>1/04/2043</c:v>
                </c:pt>
                <c:pt idx="314">
                  <c:v>1/05/2043</c:v>
                </c:pt>
                <c:pt idx="315">
                  <c:v>1/06/2043</c:v>
                </c:pt>
                <c:pt idx="316">
                  <c:v>1/07/2043</c:v>
                </c:pt>
                <c:pt idx="317">
                  <c:v>1/08/2043</c:v>
                </c:pt>
                <c:pt idx="318">
                  <c:v>1/09/2043</c:v>
                </c:pt>
                <c:pt idx="319">
                  <c:v>1/10/2043</c:v>
                </c:pt>
                <c:pt idx="320">
                  <c:v>1/11/2043</c:v>
                </c:pt>
                <c:pt idx="321">
                  <c:v>1/12/2043</c:v>
                </c:pt>
                <c:pt idx="322">
                  <c:v>1/01/2044</c:v>
                </c:pt>
                <c:pt idx="323">
                  <c:v>1/02/2044</c:v>
                </c:pt>
                <c:pt idx="324">
                  <c:v>1/03/2044</c:v>
                </c:pt>
                <c:pt idx="325">
                  <c:v>1/04/2044</c:v>
                </c:pt>
                <c:pt idx="326">
                  <c:v>1/05/2044</c:v>
                </c:pt>
                <c:pt idx="327">
                  <c:v>1/06/2044</c:v>
                </c:pt>
                <c:pt idx="328">
                  <c:v>1/07/2044</c:v>
                </c:pt>
                <c:pt idx="329">
                  <c:v>1/08/2044</c:v>
                </c:pt>
                <c:pt idx="330">
                  <c:v>1/09/2044</c:v>
                </c:pt>
                <c:pt idx="331">
                  <c:v>1/10/2044</c:v>
                </c:pt>
                <c:pt idx="332">
                  <c:v>1/11/2044</c:v>
                </c:pt>
                <c:pt idx="333">
                  <c:v>1/12/2044</c:v>
                </c:pt>
                <c:pt idx="334">
                  <c:v>1/01/2045</c:v>
                </c:pt>
                <c:pt idx="335">
                  <c:v>1/02/2045</c:v>
                </c:pt>
                <c:pt idx="336">
                  <c:v>1/03/2045</c:v>
                </c:pt>
                <c:pt idx="337">
                  <c:v>1/04/2045</c:v>
                </c:pt>
                <c:pt idx="338">
                  <c:v>1/05/2045</c:v>
                </c:pt>
                <c:pt idx="339">
                  <c:v>1/06/2045</c:v>
                </c:pt>
                <c:pt idx="340">
                  <c:v>1/07/2045</c:v>
                </c:pt>
                <c:pt idx="341">
                  <c:v>1/08/2045</c:v>
                </c:pt>
                <c:pt idx="342">
                  <c:v>1/09/2045</c:v>
                </c:pt>
                <c:pt idx="343">
                  <c:v>1/10/2045</c:v>
                </c:pt>
                <c:pt idx="344">
                  <c:v>1/11/2045</c:v>
                </c:pt>
                <c:pt idx="345">
                  <c:v>1/12/2045</c:v>
                </c:pt>
                <c:pt idx="346">
                  <c:v>1/01/2046</c:v>
                </c:pt>
                <c:pt idx="347">
                  <c:v>1/02/2046</c:v>
                </c:pt>
                <c:pt idx="348">
                  <c:v>1/03/2046</c:v>
                </c:pt>
                <c:pt idx="349">
                  <c:v>1/04/2046</c:v>
                </c:pt>
                <c:pt idx="350">
                  <c:v>1/05/2046</c:v>
                </c:pt>
                <c:pt idx="351">
                  <c:v>1/06/2046</c:v>
                </c:pt>
                <c:pt idx="352">
                  <c:v>1/07/2046</c:v>
                </c:pt>
                <c:pt idx="353">
                  <c:v>1/08/2046</c:v>
                </c:pt>
                <c:pt idx="354">
                  <c:v>1/09/2046</c:v>
                </c:pt>
                <c:pt idx="355">
                  <c:v>1/10/2046</c:v>
                </c:pt>
                <c:pt idx="356">
                  <c:v>1/11/2046</c:v>
                </c:pt>
                <c:pt idx="357">
                  <c:v>1/12/2046</c:v>
                </c:pt>
                <c:pt idx="358">
                  <c:v>1/01/2047</c:v>
                </c:pt>
                <c:pt idx="359">
                  <c:v>1/02/2047</c:v>
                </c:pt>
                <c:pt idx="360">
                  <c:v>1/03/2047</c:v>
                </c:pt>
                <c:pt idx="361">
                  <c:v>1/04/2047</c:v>
                </c:pt>
                <c:pt idx="362">
                  <c:v>1/05/2047</c:v>
                </c:pt>
                <c:pt idx="363">
                  <c:v>1/06/2047</c:v>
                </c:pt>
                <c:pt idx="364">
                  <c:v>1/07/2047</c:v>
                </c:pt>
                <c:pt idx="365">
                  <c:v>1/08/2047</c:v>
                </c:pt>
                <c:pt idx="366">
                  <c:v>1/09/2047</c:v>
                </c:pt>
                <c:pt idx="367">
                  <c:v>1/10/2047</c:v>
                </c:pt>
                <c:pt idx="368">
                  <c:v>1/11/2047</c:v>
                </c:pt>
                <c:pt idx="369">
                  <c:v>1/12/2047</c:v>
                </c:pt>
                <c:pt idx="370">
                  <c:v>1/01/2048</c:v>
                </c:pt>
                <c:pt idx="371">
                  <c:v>1/02/2048</c:v>
                </c:pt>
                <c:pt idx="372">
                  <c:v>1/03/2048</c:v>
                </c:pt>
                <c:pt idx="373">
                  <c:v>1/04/2048</c:v>
                </c:pt>
                <c:pt idx="374">
                  <c:v>1/05/2048</c:v>
                </c:pt>
                <c:pt idx="375">
                  <c:v>1/06/2048</c:v>
                </c:pt>
                <c:pt idx="376">
                  <c:v>1/07/2048</c:v>
                </c:pt>
                <c:pt idx="377">
                  <c:v>1/08/2048</c:v>
                </c:pt>
                <c:pt idx="378">
                  <c:v>1/09/2048</c:v>
                </c:pt>
                <c:pt idx="379">
                  <c:v>1/10/2048</c:v>
                </c:pt>
                <c:pt idx="380">
                  <c:v>1/11/2048</c:v>
                </c:pt>
                <c:pt idx="381">
                  <c:v>1/12/2048</c:v>
                </c:pt>
                <c:pt idx="382">
                  <c:v>1/01/2049</c:v>
                </c:pt>
                <c:pt idx="383">
                  <c:v>1/02/2049</c:v>
                </c:pt>
                <c:pt idx="384">
                  <c:v>1/03/2049</c:v>
                </c:pt>
                <c:pt idx="385">
                  <c:v>1/04/2049</c:v>
                </c:pt>
                <c:pt idx="386">
                  <c:v>1/05/2049</c:v>
                </c:pt>
                <c:pt idx="387">
                  <c:v>1/06/2049</c:v>
                </c:pt>
                <c:pt idx="388">
                  <c:v>1/07/2049</c:v>
                </c:pt>
                <c:pt idx="389">
                  <c:v>1/08/2049</c:v>
                </c:pt>
                <c:pt idx="390">
                  <c:v>1/09/2049</c:v>
                </c:pt>
                <c:pt idx="391">
                  <c:v>1/10/2049</c:v>
                </c:pt>
                <c:pt idx="392">
                  <c:v>1/11/2049</c:v>
                </c:pt>
                <c:pt idx="393">
                  <c:v>1/12/2049</c:v>
                </c:pt>
                <c:pt idx="394">
                  <c:v>1/01/2050</c:v>
                </c:pt>
                <c:pt idx="395">
                  <c:v>1/02/2050</c:v>
                </c:pt>
                <c:pt idx="396">
                  <c:v>1/03/2050</c:v>
                </c:pt>
                <c:pt idx="397">
                  <c:v>1/04/2050</c:v>
                </c:pt>
                <c:pt idx="398">
                  <c:v>1/05/2050</c:v>
                </c:pt>
                <c:pt idx="399">
                  <c:v>1/06/2050</c:v>
                </c:pt>
                <c:pt idx="400">
                  <c:v>1/07/2050</c:v>
                </c:pt>
                <c:pt idx="401">
                  <c:v>1/08/2050</c:v>
                </c:pt>
                <c:pt idx="402">
                  <c:v>1/09/2050</c:v>
                </c:pt>
                <c:pt idx="403">
                  <c:v>1/10/2050</c:v>
                </c:pt>
                <c:pt idx="404">
                  <c:v>1/11/2050</c:v>
                </c:pt>
                <c:pt idx="405">
                  <c:v>1/12/2050</c:v>
                </c:pt>
                <c:pt idx="406">
                  <c:v>1/01/2051</c:v>
                </c:pt>
                <c:pt idx="407">
                  <c:v>1/02/2051</c:v>
                </c:pt>
                <c:pt idx="408">
                  <c:v>1/03/2051</c:v>
                </c:pt>
                <c:pt idx="409">
                  <c:v>1/04/2051</c:v>
                </c:pt>
                <c:pt idx="410">
                  <c:v>1/05/2051</c:v>
                </c:pt>
                <c:pt idx="411">
                  <c:v>1/06/2051</c:v>
                </c:pt>
                <c:pt idx="412">
                  <c:v>1/07/2051</c:v>
                </c:pt>
                <c:pt idx="413">
                  <c:v>1/08/2051</c:v>
                </c:pt>
                <c:pt idx="414">
                  <c:v>1/09/2051</c:v>
                </c:pt>
                <c:pt idx="415">
                  <c:v>1/10/2051</c:v>
                </c:pt>
                <c:pt idx="416">
                  <c:v>1/11/2051</c:v>
                </c:pt>
                <c:pt idx="417">
                  <c:v>1/12/2051</c:v>
                </c:pt>
                <c:pt idx="418">
                  <c:v>1/01/2052</c:v>
                </c:pt>
                <c:pt idx="419">
                  <c:v>1/02/2052</c:v>
                </c:pt>
                <c:pt idx="420">
                  <c:v>1/03/2052</c:v>
                </c:pt>
                <c:pt idx="421">
                  <c:v>1/04/2052</c:v>
                </c:pt>
                <c:pt idx="422">
                  <c:v>1/05/2052</c:v>
                </c:pt>
                <c:pt idx="423">
                  <c:v>1/06/2052</c:v>
                </c:pt>
                <c:pt idx="424">
                  <c:v>1/07/2052</c:v>
                </c:pt>
                <c:pt idx="425">
                  <c:v>1/08/2052</c:v>
                </c:pt>
                <c:pt idx="426">
                  <c:v>1/09/2052</c:v>
                </c:pt>
                <c:pt idx="427">
                  <c:v>1/10/2052</c:v>
                </c:pt>
                <c:pt idx="428">
                  <c:v>1/11/2052</c:v>
                </c:pt>
                <c:pt idx="429">
                  <c:v>1/12/2052</c:v>
                </c:pt>
                <c:pt idx="430">
                  <c:v>1/01/2053</c:v>
                </c:pt>
                <c:pt idx="431">
                  <c:v>1/02/2053</c:v>
                </c:pt>
                <c:pt idx="432">
                  <c:v>1/03/2053</c:v>
                </c:pt>
                <c:pt idx="433">
                  <c:v>1/04/2053</c:v>
                </c:pt>
                <c:pt idx="434">
                  <c:v>1/05/2053</c:v>
                </c:pt>
                <c:pt idx="435">
                  <c:v>1/06/2053</c:v>
                </c:pt>
                <c:pt idx="436">
                  <c:v>1/07/2053</c:v>
                </c:pt>
                <c:pt idx="437">
                  <c:v>1/08/2053</c:v>
                </c:pt>
                <c:pt idx="438">
                  <c:v>1/09/2053</c:v>
                </c:pt>
                <c:pt idx="439">
                  <c:v>1/10/2053</c:v>
                </c:pt>
                <c:pt idx="440">
                  <c:v>1/11/2053</c:v>
                </c:pt>
                <c:pt idx="441">
                  <c:v>1/12/2053</c:v>
                </c:pt>
                <c:pt idx="442">
                  <c:v>1/01/2054</c:v>
                </c:pt>
                <c:pt idx="443">
                  <c:v>1/02/2054</c:v>
                </c:pt>
                <c:pt idx="444">
                  <c:v>1/03/2054</c:v>
                </c:pt>
                <c:pt idx="445">
                  <c:v>1/04/2054</c:v>
                </c:pt>
                <c:pt idx="446">
                  <c:v>1/05/2054</c:v>
                </c:pt>
                <c:pt idx="447">
                  <c:v>1/06/2054</c:v>
                </c:pt>
                <c:pt idx="448">
                  <c:v>1/07/2054</c:v>
                </c:pt>
                <c:pt idx="449">
                  <c:v>1/08/2054</c:v>
                </c:pt>
                <c:pt idx="450">
                  <c:v>1/09/2054</c:v>
                </c:pt>
                <c:pt idx="451">
                  <c:v>1/10/2054</c:v>
                </c:pt>
                <c:pt idx="452">
                  <c:v>1/11/2054</c:v>
                </c:pt>
                <c:pt idx="453">
                  <c:v>1/12/2054</c:v>
                </c:pt>
                <c:pt idx="454">
                  <c:v>1/01/2055</c:v>
                </c:pt>
                <c:pt idx="455">
                  <c:v>1/02/2055</c:v>
                </c:pt>
                <c:pt idx="456">
                  <c:v>1/03/2055</c:v>
                </c:pt>
                <c:pt idx="457">
                  <c:v>1/04/2055</c:v>
                </c:pt>
                <c:pt idx="458">
                  <c:v>1/05/2055</c:v>
                </c:pt>
                <c:pt idx="459">
                  <c:v>1/06/2055</c:v>
                </c:pt>
                <c:pt idx="460">
                  <c:v>1/07/2055</c:v>
                </c:pt>
                <c:pt idx="461">
                  <c:v>1/08/2055</c:v>
                </c:pt>
                <c:pt idx="462">
                  <c:v>1/09/2055</c:v>
                </c:pt>
                <c:pt idx="463">
                  <c:v>1/10/2055</c:v>
                </c:pt>
                <c:pt idx="464">
                  <c:v>1/11/2055</c:v>
                </c:pt>
                <c:pt idx="465">
                  <c:v>1/12/2055</c:v>
                </c:pt>
                <c:pt idx="466">
                  <c:v>1/01/2056</c:v>
                </c:pt>
                <c:pt idx="467">
                  <c:v>1/02/2056</c:v>
                </c:pt>
                <c:pt idx="468">
                  <c:v>1/03/2056</c:v>
                </c:pt>
                <c:pt idx="469">
                  <c:v>1/04/2056</c:v>
                </c:pt>
                <c:pt idx="470">
                  <c:v>1/05/2056</c:v>
                </c:pt>
                <c:pt idx="471">
                  <c:v>1/06/2056</c:v>
                </c:pt>
                <c:pt idx="472">
                  <c:v>1/07/2056</c:v>
                </c:pt>
                <c:pt idx="473">
                  <c:v>1/08/2056</c:v>
                </c:pt>
                <c:pt idx="474">
                  <c:v>1/09/2056</c:v>
                </c:pt>
                <c:pt idx="475">
                  <c:v>1/10/2056</c:v>
                </c:pt>
                <c:pt idx="476">
                  <c:v>1/11/2056</c:v>
                </c:pt>
                <c:pt idx="477">
                  <c:v>1/12/2056</c:v>
                </c:pt>
                <c:pt idx="478">
                  <c:v>1/01/2057</c:v>
                </c:pt>
                <c:pt idx="479">
                  <c:v>1/02/2057</c:v>
                </c:pt>
                <c:pt idx="480">
                  <c:v>1/03/2057</c:v>
                </c:pt>
                <c:pt idx="481">
                  <c:v>1/04/2057</c:v>
                </c:pt>
                <c:pt idx="482">
                  <c:v>1/05/2057</c:v>
                </c:pt>
                <c:pt idx="483">
                  <c:v>1/06/2057</c:v>
                </c:pt>
                <c:pt idx="484">
                  <c:v>1/07/2057</c:v>
                </c:pt>
                <c:pt idx="485">
                  <c:v>1/08/2057</c:v>
                </c:pt>
                <c:pt idx="486">
                  <c:v>1/09/2057</c:v>
                </c:pt>
                <c:pt idx="487">
                  <c:v>1/10/2057</c:v>
                </c:pt>
                <c:pt idx="488">
                  <c:v>1/11/2057</c:v>
                </c:pt>
                <c:pt idx="489">
                  <c:v>1/12/2057</c:v>
                </c:pt>
                <c:pt idx="490">
                  <c:v>1/01/2058</c:v>
                </c:pt>
                <c:pt idx="491">
                  <c:v>1/02/2058</c:v>
                </c:pt>
                <c:pt idx="492">
                  <c:v>1/03/2058</c:v>
                </c:pt>
                <c:pt idx="493">
                  <c:v>1/04/2058</c:v>
                </c:pt>
                <c:pt idx="494">
                  <c:v>1/05/2058</c:v>
                </c:pt>
                <c:pt idx="495">
                  <c:v>1/06/2058</c:v>
                </c:pt>
                <c:pt idx="496">
                  <c:v>1/07/2058</c:v>
                </c:pt>
                <c:pt idx="497">
                  <c:v>1/08/2058</c:v>
                </c:pt>
                <c:pt idx="498">
                  <c:v>1/09/2058</c:v>
                </c:pt>
                <c:pt idx="499">
                  <c:v>1/10/2058</c:v>
                </c:pt>
                <c:pt idx="500">
                  <c:v>1/11/2058</c:v>
                </c:pt>
                <c:pt idx="501">
                  <c:v>1/12/2058</c:v>
                </c:pt>
                <c:pt idx="502">
                  <c:v>1/01/2059</c:v>
                </c:pt>
                <c:pt idx="503">
                  <c:v>1/02/2059</c:v>
                </c:pt>
                <c:pt idx="504">
                  <c:v>1/03/2059</c:v>
                </c:pt>
                <c:pt idx="505">
                  <c:v>1/04/2059</c:v>
                </c:pt>
                <c:pt idx="506">
                  <c:v>1/05/2059</c:v>
                </c:pt>
                <c:pt idx="507">
                  <c:v>1/06/2059</c:v>
                </c:pt>
                <c:pt idx="508">
                  <c:v>1/07/2059</c:v>
                </c:pt>
                <c:pt idx="509">
                  <c:v>1/08/2059</c:v>
                </c:pt>
                <c:pt idx="510">
                  <c:v>1/09/2059</c:v>
                </c:pt>
                <c:pt idx="511">
                  <c:v>1/10/2059</c:v>
                </c:pt>
                <c:pt idx="512">
                  <c:v>1/11/2059</c:v>
                </c:pt>
                <c:pt idx="513">
                  <c:v>1/12/2059</c:v>
                </c:pt>
                <c:pt idx="514">
                  <c:v>1/01/2060</c:v>
                </c:pt>
                <c:pt idx="515">
                  <c:v>1/02/2060</c:v>
                </c:pt>
                <c:pt idx="516">
                  <c:v>1/03/2060</c:v>
                </c:pt>
                <c:pt idx="517">
                  <c:v>1/04/2060</c:v>
                </c:pt>
                <c:pt idx="518">
                  <c:v>1/05/2060</c:v>
                </c:pt>
                <c:pt idx="519">
                  <c:v>1/06/2060</c:v>
                </c:pt>
                <c:pt idx="520">
                  <c:v>1/07/2060</c:v>
                </c:pt>
                <c:pt idx="521">
                  <c:v>1/08/2060</c:v>
                </c:pt>
                <c:pt idx="522">
                  <c:v>1/09/2060</c:v>
                </c:pt>
                <c:pt idx="523">
                  <c:v>1/10/2060</c:v>
                </c:pt>
                <c:pt idx="524">
                  <c:v>1/11/2060</c:v>
                </c:pt>
                <c:pt idx="525">
                  <c:v>1/12/2060</c:v>
                </c:pt>
                <c:pt idx="526">
                  <c:v>1/01/2061</c:v>
                </c:pt>
                <c:pt idx="527">
                  <c:v>1/02/2061</c:v>
                </c:pt>
                <c:pt idx="528">
                  <c:v>1/03/2061</c:v>
                </c:pt>
                <c:pt idx="529">
                  <c:v>1/04/2061</c:v>
                </c:pt>
                <c:pt idx="530">
                  <c:v>1/05/2061</c:v>
                </c:pt>
                <c:pt idx="531">
                  <c:v>1/06/2061</c:v>
                </c:pt>
                <c:pt idx="532">
                  <c:v>1/07/2061</c:v>
                </c:pt>
                <c:pt idx="533">
                  <c:v>1/08/2061</c:v>
                </c:pt>
                <c:pt idx="534">
                  <c:v>1/09/2061</c:v>
                </c:pt>
                <c:pt idx="535">
                  <c:v>1/10/2061</c:v>
                </c:pt>
                <c:pt idx="536">
                  <c:v>1/11/2061</c:v>
                </c:pt>
                <c:pt idx="537">
                  <c:v>1/12/2061</c:v>
                </c:pt>
                <c:pt idx="538">
                  <c:v>1/01/2062</c:v>
                </c:pt>
                <c:pt idx="539">
                  <c:v>1/02/2062</c:v>
                </c:pt>
                <c:pt idx="540">
                  <c:v>1/03/2062</c:v>
                </c:pt>
                <c:pt idx="541">
                  <c:v>1/04/2062</c:v>
                </c:pt>
                <c:pt idx="542">
                  <c:v>1/05/2062</c:v>
                </c:pt>
                <c:pt idx="543">
                  <c:v>1/06/2062</c:v>
                </c:pt>
                <c:pt idx="544">
                  <c:v>1/07/2062</c:v>
                </c:pt>
                <c:pt idx="545">
                  <c:v>1/08/2062</c:v>
                </c:pt>
                <c:pt idx="546">
                  <c:v>1/09/2062</c:v>
                </c:pt>
                <c:pt idx="547">
                  <c:v>1/10/2062</c:v>
                </c:pt>
                <c:pt idx="548">
                  <c:v>1/11/2062</c:v>
                </c:pt>
                <c:pt idx="549">
                  <c:v>1/12/2062</c:v>
                </c:pt>
                <c:pt idx="550">
                  <c:v>1/01/2063</c:v>
                </c:pt>
                <c:pt idx="551">
                  <c:v>1/02/2063</c:v>
                </c:pt>
                <c:pt idx="552">
                  <c:v>1/03/2063</c:v>
                </c:pt>
                <c:pt idx="553">
                  <c:v>1/04/2063</c:v>
                </c:pt>
                <c:pt idx="554">
                  <c:v>1/05/2063</c:v>
                </c:pt>
                <c:pt idx="555">
                  <c:v>1/06/2063</c:v>
                </c:pt>
                <c:pt idx="556">
                  <c:v>1/07/2063</c:v>
                </c:pt>
                <c:pt idx="557">
                  <c:v>1/08/2063</c:v>
                </c:pt>
                <c:pt idx="558">
                  <c:v>1/09/2063</c:v>
                </c:pt>
                <c:pt idx="559">
                  <c:v>1/10/2063</c:v>
                </c:pt>
                <c:pt idx="560">
                  <c:v>1/11/2063</c:v>
                </c:pt>
                <c:pt idx="561">
                  <c:v>1/12/2063</c:v>
                </c:pt>
                <c:pt idx="562">
                  <c:v>1/01/2064</c:v>
                </c:pt>
                <c:pt idx="563">
                  <c:v>1/02/2064</c:v>
                </c:pt>
              </c:strCache>
            </c:strRef>
          </c:cat>
          <c:val>
            <c:numRef>
              <c:f>_Hidden28!$D$2:$D$565</c:f>
              <c:numCache>
                <c:ptCount val="564"/>
                <c:pt idx="0">
                  <c:v>1332726402.6047246</c:v>
                </c:pt>
                <c:pt idx="1">
                  <c:v>1319957440.1768334</c:v>
                </c:pt>
                <c:pt idx="2">
                  <c:v>1307588319.1275356</c:v>
                </c:pt>
                <c:pt idx="3">
                  <c:v>1295206549.2052069</c:v>
                </c:pt>
                <c:pt idx="4">
                  <c:v>1283054112.115997</c:v>
                </c:pt>
                <c:pt idx="5">
                  <c:v>1270645195.2687788</c:v>
                </c:pt>
                <c:pt idx="6">
                  <c:v>1258642000.8707812</c:v>
                </c:pt>
                <c:pt idx="7">
                  <c:v>1246564447.6534073</c:v>
                </c:pt>
                <c:pt idx="8">
                  <c:v>1234429741.730891</c:v>
                </c:pt>
                <c:pt idx="9">
                  <c:v>1222411546.955656</c:v>
                </c:pt>
                <c:pt idx="10">
                  <c:v>1210387540.3484766</c:v>
                </c:pt>
                <c:pt idx="11">
                  <c:v>1198424592.2382448</c:v>
                </c:pt>
                <c:pt idx="12">
                  <c:v>1186706961.5181303</c:v>
                </c:pt>
                <c:pt idx="13">
                  <c:v>1174788137.987001</c:v>
                </c:pt>
                <c:pt idx="14">
                  <c:v>1162775402.3931563</c:v>
                </c:pt>
                <c:pt idx="15">
                  <c:v>1151151206.6974978</c:v>
                </c:pt>
                <c:pt idx="16">
                  <c:v>1139286590.2704086</c:v>
                </c:pt>
                <c:pt idx="17">
                  <c:v>1127556822.5295074</c:v>
                </c:pt>
                <c:pt idx="18">
                  <c:v>1115793013.062497</c:v>
                </c:pt>
                <c:pt idx="19">
                  <c:v>1104437754.8317766</c:v>
                </c:pt>
                <c:pt idx="20">
                  <c:v>1092931371.4747615</c:v>
                </c:pt>
                <c:pt idx="21">
                  <c:v>1081597442.3184428</c:v>
                </c:pt>
                <c:pt idx="22">
                  <c:v>1070296747.2784184</c:v>
                </c:pt>
                <c:pt idx="23">
                  <c:v>1059062584.3228209</c:v>
                </c:pt>
                <c:pt idx="24">
                  <c:v>1048228231.4026802</c:v>
                </c:pt>
                <c:pt idx="25">
                  <c:v>1037124454.29543</c:v>
                </c:pt>
                <c:pt idx="26">
                  <c:v>1026228704.3496438</c:v>
                </c:pt>
                <c:pt idx="27">
                  <c:v>1015132844.4462718</c:v>
                </c:pt>
                <c:pt idx="28">
                  <c:v>1004331074.1711307</c:v>
                </c:pt>
                <c:pt idx="29">
                  <c:v>992828633.4439366</c:v>
                </c:pt>
                <c:pt idx="30">
                  <c:v>982158755.8240033</c:v>
                </c:pt>
                <c:pt idx="31">
                  <c:v>971452641.0663549</c:v>
                </c:pt>
                <c:pt idx="32">
                  <c:v>960807683.5662535</c:v>
                </c:pt>
                <c:pt idx="33">
                  <c:v>950072441.0281429</c:v>
                </c:pt>
                <c:pt idx="34">
                  <c:v>939382135.6845856</c:v>
                </c:pt>
                <c:pt idx="35">
                  <c:v>928635597.2989128</c:v>
                </c:pt>
                <c:pt idx="36">
                  <c:v>918473514.2644516</c:v>
                </c:pt>
                <c:pt idx="37">
                  <c:v>907767892.4449056</c:v>
                </c:pt>
                <c:pt idx="38">
                  <c:v>897634273.1539737</c:v>
                </c:pt>
                <c:pt idx="39">
                  <c:v>886192424.1652521</c:v>
                </c:pt>
                <c:pt idx="40">
                  <c:v>875496925.0772686</c:v>
                </c:pt>
                <c:pt idx="41">
                  <c:v>865157447.0415294</c:v>
                </c:pt>
                <c:pt idx="42">
                  <c:v>854608032.4226606</c:v>
                </c:pt>
                <c:pt idx="43">
                  <c:v>843606728.5785308</c:v>
                </c:pt>
                <c:pt idx="44">
                  <c:v>833675497.500734</c:v>
                </c:pt>
                <c:pt idx="45">
                  <c:v>823883682.4427418</c:v>
                </c:pt>
                <c:pt idx="46">
                  <c:v>813419639.8868676</c:v>
                </c:pt>
                <c:pt idx="47">
                  <c:v>803536264.7044557</c:v>
                </c:pt>
                <c:pt idx="48">
                  <c:v>794245888.3410857</c:v>
                </c:pt>
                <c:pt idx="49">
                  <c:v>784060651.9529796</c:v>
                </c:pt>
                <c:pt idx="50">
                  <c:v>774638506.3040019</c:v>
                </c:pt>
                <c:pt idx="51">
                  <c:v>765188717.0039263</c:v>
                </c:pt>
                <c:pt idx="52">
                  <c:v>755432571.4468347</c:v>
                </c:pt>
                <c:pt idx="53">
                  <c:v>746040132.2477218</c:v>
                </c:pt>
                <c:pt idx="54">
                  <c:v>736561920.9852985</c:v>
                </c:pt>
                <c:pt idx="55">
                  <c:v>727304193.3238921</c:v>
                </c:pt>
                <c:pt idx="56">
                  <c:v>718043935.9167975</c:v>
                </c:pt>
                <c:pt idx="57">
                  <c:v>709073629.6581695</c:v>
                </c:pt>
                <c:pt idx="58">
                  <c:v>700088970.23252</c:v>
                </c:pt>
                <c:pt idx="59">
                  <c:v>691108665.2684922</c:v>
                </c:pt>
                <c:pt idx="60">
                  <c:v>682519794.8352736</c:v>
                </c:pt>
                <c:pt idx="61">
                  <c:v>673703463.0377917</c:v>
                </c:pt>
                <c:pt idx="62">
                  <c:v>664963775.5800298</c:v>
                </c:pt>
                <c:pt idx="63">
                  <c:v>656190036.8144897</c:v>
                </c:pt>
                <c:pt idx="64">
                  <c:v>647456609.6619556</c:v>
                </c:pt>
                <c:pt idx="65">
                  <c:v>638847708.8721166</c:v>
                </c:pt>
                <c:pt idx="66">
                  <c:v>630330017.7368044</c:v>
                </c:pt>
                <c:pt idx="67">
                  <c:v>621487586.2078125</c:v>
                </c:pt>
                <c:pt idx="68">
                  <c:v>613001787.7885739</c:v>
                </c:pt>
                <c:pt idx="69">
                  <c:v>604746460.4874492</c:v>
                </c:pt>
                <c:pt idx="70">
                  <c:v>596467477.3360182</c:v>
                </c:pt>
                <c:pt idx="71">
                  <c:v>588247811.0194616</c:v>
                </c:pt>
                <c:pt idx="72">
                  <c:v>580319437.342408</c:v>
                </c:pt>
                <c:pt idx="73">
                  <c:v>572210940.3768549</c:v>
                </c:pt>
                <c:pt idx="74">
                  <c:v>564149822.3608267</c:v>
                </c:pt>
                <c:pt idx="75">
                  <c:v>556152001.6925298</c:v>
                </c:pt>
                <c:pt idx="76">
                  <c:v>548314257.0237355</c:v>
                </c:pt>
                <c:pt idx="77">
                  <c:v>540384672.6236045</c:v>
                </c:pt>
                <c:pt idx="78">
                  <c:v>532495389.9065268</c:v>
                </c:pt>
                <c:pt idx="79">
                  <c:v>524838756.16886425</c:v>
                </c:pt>
                <c:pt idx="80">
                  <c:v>517060291.1764393</c:v>
                </c:pt>
                <c:pt idx="81">
                  <c:v>509525924.93455994</c:v>
                </c:pt>
                <c:pt idx="82">
                  <c:v>501714177.41168016</c:v>
                </c:pt>
                <c:pt idx="83">
                  <c:v>494156171.3613816</c:v>
                </c:pt>
                <c:pt idx="84">
                  <c:v>486859155.4939579</c:v>
                </c:pt>
                <c:pt idx="85">
                  <c:v>479480695.9939248</c:v>
                </c:pt>
                <c:pt idx="86">
                  <c:v>472228486.6559383</c:v>
                </c:pt>
                <c:pt idx="87">
                  <c:v>464970673.28113794</c:v>
                </c:pt>
                <c:pt idx="88">
                  <c:v>457663257.3932121</c:v>
                </c:pt>
                <c:pt idx="89">
                  <c:v>450456992.7457418</c:v>
                </c:pt>
                <c:pt idx="90">
                  <c:v>443245062.7208306</c:v>
                </c:pt>
                <c:pt idx="91">
                  <c:v>436286903.50851953</c:v>
                </c:pt>
                <c:pt idx="92">
                  <c:v>429077728.73629767</c:v>
                </c:pt>
                <c:pt idx="93">
                  <c:v>422272153.52082527</c:v>
                </c:pt>
                <c:pt idx="94">
                  <c:v>415538055.6293248</c:v>
                </c:pt>
                <c:pt idx="95">
                  <c:v>408930972.12963355</c:v>
                </c:pt>
                <c:pt idx="96">
                  <c:v>402608263.55614907</c:v>
                </c:pt>
                <c:pt idx="97">
                  <c:v>396206707.00158125</c:v>
                </c:pt>
                <c:pt idx="98">
                  <c:v>390072402.46355325</c:v>
                </c:pt>
                <c:pt idx="99">
                  <c:v>383815127.9364582</c:v>
                </c:pt>
                <c:pt idx="100">
                  <c:v>377821035.3700166</c:v>
                </c:pt>
                <c:pt idx="101">
                  <c:v>371994284.13857496</c:v>
                </c:pt>
                <c:pt idx="102">
                  <c:v>366176398.93554866</c:v>
                </c:pt>
                <c:pt idx="103">
                  <c:v>360896013.7571181</c:v>
                </c:pt>
                <c:pt idx="104">
                  <c:v>355638088.1856741</c:v>
                </c:pt>
                <c:pt idx="105">
                  <c:v>350415183.5695709</c:v>
                </c:pt>
                <c:pt idx="106">
                  <c:v>345268233.81414264</c:v>
                </c:pt>
                <c:pt idx="107">
                  <c:v>340332140.8697374</c:v>
                </c:pt>
                <c:pt idx="108">
                  <c:v>335345876.7354523</c:v>
                </c:pt>
                <c:pt idx="109">
                  <c:v>330526510.29398453</c:v>
                </c:pt>
                <c:pt idx="110">
                  <c:v>325798747.20645297</c:v>
                </c:pt>
                <c:pt idx="111">
                  <c:v>321001098.5228371</c:v>
                </c:pt>
                <c:pt idx="112">
                  <c:v>316206421.45866567</c:v>
                </c:pt>
                <c:pt idx="113">
                  <c:v>311514665.03808415</c:v>
                </c:pt>
                <c:pt idx="114">
                  <c:v>306912732.11153674</c:v>
                </c:pt>
                <c:pt idx="115">
                  <c:v>302307162.24423873</c:v>
                </c:pt>
                <c:pt idx="116">
                  <c:v>297696005.9175776</c:v>
                </c:pt>
                <c:pt idx="117">
                  <c:v>293212291.8833332</c:v>
                </c:pt>
                <c:pt idx="118">
                  <c:v>288758978.8495259</c:v>
                </c:pt>
                <c:pt idx="119">
                  <c:v>284338112.4650953</c:v>
                </c:pt>
                <c:pt idx="120">
                  <c:v>280034544.3201041</c:v>
                </c:pt>
                <c:pt idx="121">
                  <c:v>275689327.23438233</c:v>
                </c:pt>
                <c:pt idx="122">
                  <c:v>271416674.2900535</c:v>
                </c:pt>
                <c:pt idx="123">
                  <c:v>267142993.80445766</c:v>
                </c:pt>
                <c:pt idx="124">
                  <c:v>262949161.2827267</c:v>
                </c:pt>
                <c:pt idx="125">
                  <c:v>258763250.02800268</c:v>
                </c:pt>
                <c:pt idx="126">
                  <c:v>254622783.97595343</c:v>
                </c:pt>
                <c:pt idx="127">
                  <c:v>250567881.46155027</c:v>
                </c:pt>
                <c:pt idx="128">
                  <c:v>246517898.44666725</c:v>
                </c:pt>
                <c:pt idx="129">
                  <c:v>242543680.0840835</c:v>
                </c:pt>
                <c:pt idx="130">
                  <c:v>238492988.1738388</c:v>
                </c:pt>
                <c:pt idx="131">
                  <c:v>234568238.78179708</c:v>
                </c:pt>
                <c:pt idx="132">
                  <c:v>230754068.8198169</c:v>
                </c:pt>
                <c:pt idx="133">
                  <c:v>226933892.52238423</c:v>
                </c:pt>
                <c:pt idx="134">
                  <c:v>223210086.2793936</c:v>
                </c:pt>
                <c:pt idx="135">
                  <c:v>219516793.55153766</c:v>
                </c:pt>
                <c:pt idx="136">
                  <c:v>215783962.53158617</c:v>
                </c:pt>
                <c:pt idx="137">
                  <c:v>212235508.12242988</c:v>
                </c:pt>
                <c:pt idx="138">
                  <c:v>208529705.78363416</c:v>
                </c:pt>
                <c:pt idx="139">
                  <c:v>205162588.87736085</c:v>
                </c:pt>
                <c:pt idx="140">
                  <c:v>201814569.9454353</c:v>
                </c:pt>
                <c:pt idx="141">
                  <c:v>198416918.8337622</c:v>
                </c:pt>
                <c:pt idx="142">
                  <c:v>195153613.14531985</c:v>
                </c:pt>
                <c:pt idx="143">
                  <c:v>191925460.02140692</c:v>
                </c:pt>
                <c:pt idx="144">
                  <c:v>188805112.1862152</c:v>
                </c:pt>
                <c:pt idx="145">
                  <c:v>185629452.7806199</c:v>
                </c:pt>
                <c:pt idx="146">
                  <c:v>182504777.81331986</c:v>
                </c:pt>
                <c:pt idx="147">
                  <c:v>179382985.88612038</c:v>
                </c:pt>
                <c:pt idx="148">
                  <c:v>176313938.33777893</c:v>
                </c:pt>
                <c:pt idx="149">
                  <c:v>173243635.7033545</c:v>
                </c:pt>
                <c:pt idx="150">
                  <c:v>170203718.2132526</c:v>
                </c:pt>
                <c:pt idx="151">
                  <c:v>167214785.8068938</c:v>
                </c:pt>
                <c:pt idx="152">
                  <c:v>164228629.56731573</c:v>
                </c:pt>
                <c:pt idx="153">
                  <c:v>161037822.62640876</c:v>
                </c:pt>
                <c:pt idx="154">
                  <c:v>158115791.5391533</c:v>
                </c:pt>
                <c:pt idx="155">
                  <c:v>155091264.2374567</c:v>
                </c:pt>
                <c:pt idx="156">
                  <c:v>152298223.89583567</c:v>
                </c:pt>
                <c:pt idx="157">
                  <c:v>149481172.43957078</c:v>
                </c:pt>
                <c:pt idx="158">
                  <c:v>146573152.56115657</c:v>
                </c:pt>
                <c:pt idx="159">
                  <c:v>143869108.82718688</c:v>
                </c:pt>
                <c:pt idx="160">
                  <c:v>141279055.5039363</c:v>
                </c:pt>
                <c:pt idx="161">
                  <c:v>138743781.2030835</c:v>
                </c:pt>
                <c:pt idx="162">
                  <c:v>136289590.3679142</c:v>
                </c:pt>
                <c:pt idx="163">
                  <c:v>133877507.41678128</c:v>
                </c:pt>
                <c:pt idx="164">
                  <c:v>131561242.8408333</c:v>
                </c:pt>
                <c:pt idx="165">
                  <c:v>129290230.60895209</c:v>
                </c:pt>
                <c:pt idx="166">
                  <c:v>127032935.2321865</c:v>
                </c:pt>
                <c:pt idx="167">
                  <c:v>124801120.82798742</c:v>
                </c:pt>
                <c:pt idx="168">
                  <c:v>122644717.23993398</c:v>
                </c:pt>
                <c:pt idx="169">
                  <c:v>120454289.64556575</c:v>
                </c:pt>
                <c:pt idx="170">
                  <c:v>118182737.17221504</c:v>
                </c:pt>
                <c:pt idx="171">
                  <c:v>116031062.64895588</c:v>
                </c:pt>
                <c:pt idx="172">
                  <c:v>113918013.19267136</c:v>
                </c:pt>
                <c:pt idx="173">
                  <c:v>111754494.728213</c:v>
                </c:pt>
                <c:pt idx="174">
                  <c:v>109662259.69197367</c:v>
                </c:pt>
                <c:pt idx="175">
                  <c:v>107604925.73661238</c:v>
                </c:pt>
                <c:pt idx="176">
                  <c:v>105549647.15712237</c:v>
                </c:pt>
                <c:pt idx="177">
                  <c:v>103523033.15498044</c:v>
                </c:pt>
                <c:pt idx="178">
                  <c:v>101484913.88364837</c:v>
                </c:pt>
                <c:pt idx="179">
                  <c:v>99480171.80168174</c:v>
                </c:pt>
                <c:pt idx="180">
                  <c:v>97515134.5524965</c:v>
                </c:pt>
                <c:pt idx="181">
                  <c:v>95539484.05683713</c:v>
                </c:pt>
                <c:pt idx="182">
                  <c:v>93591062.19756381</c:v>
                </c:pt>
                <c:pt idx="183">
                  <c:v>91564542.83635117</c:v>
                </c:pt>
                <c:pt idx="184">
                  <c:v>89648462.68688603</c:v>
                </c:pt>
                <c:pt idx="185">
                  <c:v>87740343.78549165</c:v>
                </c:pt>
                <c:pt idx="186">
                  <c:v>85853071.78546457</c:v>
                </c:pt>
                <c:pt idx="187">
                  <c:v>83997479.13711771</c:v>
                </c:pt>
                <c:pt idx="188">
                  <c:v>82149246.1094112</c:v>
                </c:pt>
                <c:pt idx="189">
                  <c:v>80328360.67614178</c:v>
                </c:pt>
                <c:pt idx="190">
                  <c:v>78514341.47044665</c:v>
                </c:pt>
                <c:pt idx="191">
                  <c:v>76717690.62650026</c:v>
                </c:pt>
                <c:pt idx="192">
                  <c:v>74975869.30211756</c:v>
                </c:pt>
                <c:pt idx="193">
                  <c:v>73225321.16162704</c:v>
                </c:pt>
                <c:pt idx="194">
                  <c:v>71511794.05623356</c:v>
                </c:pt>
                <c:pt idx="195">
                  <c:v>69820879.54115914</c:v>
                </c:pt>
                <c:pt idx="196">
                  <c:v>68183302.1623562</c:v>
                </c:pt>
                <c:pt idx="197">
                  <c:v>66583045.14691779</c:v>
                </c:pt>
                <c:pt idx="198">
                  <c:v>65019845.89945638</c:v>
                </c:pt>
                <c:pt idx="199">
                  <c:v>63507625.86127246</c:v>
                </c:pt>
                <c:pt idx="200">
                  <c:v>62007519.871991746</c:v>
                </c:pt>
                <c:pt idx="201">
                  <c:v>60464017.06834953</c:v>
                </c:pt>
                <c:pt idx="202">
                  <c:v>58993221.02531171</c:v>
                </c:pt>
                <c:pt idx="203">
                  <c:v>57538073.08211313</c:v>
                </c:pt>
                <c:pt idx="204">
                  <c:v>56115754.13550753</c:v>
                </c:pt>
                <c:pt idx="205">
                  <c:v>54684739.20063274</c:v>
                </c:pt>
                <c:pt idx="206">
                  <c:v>53277756.3015814</c:v>
                </c:pt>
                <c:pt idx="207">
                  <c:v>51879389.08160546</c:v>
                </c:pt>
                <c:pt idx="208">
                  <c:v>50505898.88624359</c:v>
                </c:pt>
                <c:pt idx="209">
                  <c:v>49142293.54858163</c:v>
                </c:pt>
                <c:pt idx="210">
                  <c:v>47793082.2554776</c:v>
                </c:pt>
                <c:pt idx="211">
                  <c:v>46467848.75568548</c:v>
                </c:pt>
                <c:pt idx="212">
                  <c:v>45162755.84684018</c:v>
                </c:pt>
                <c:pt idx="213">
                  <c:v>43883697.93203374</c:v>
                </c:pt>
                <c:pt idx="214">
                  <c:v>42629431.18347183</c:v>
                </c:pt>
                <c:pt idx="215">
                  <c:v>41389671.378161855</c:v>
                </c:pt>
                <c:pt idx="216">
                  <c:v>40180855.541618675</c:v>
                </c:pt>
                <c:pt idx="217">
                  <c:v>38982854.71527575</c:v>
                </c:pt>
                <c:pt idx="218">
                  <c:v>37829391.16698718</c:v>
                </c:pt>
                <c:pt idx="219">
                  <c:v>36712291.471980944</c:v>
                </c:pt>
                <c:pt idx="220">
                  <c:v>35684867.78012981</c:v>
                </c:pt>
                <c:pt idx="221">
                  <c:v>34725187.8855731</c:v>
                </c:pt>
                <c:pt idx="222">
                  <c:v>33828342.719052725</c:v>
                </c:pt>
                <c:pt idx="223">
                  <c:v>33011643.554421656</c:v>
                </c:pt>
                <c:pt idx="224">
                  <c:v>32232017.03696581</c:v>
                </c:pt>
                <c:pt idx="225">
                  <c:v>31475423.930146627</c:v>
                </c:pt>
                <c:pt idx="226">
                  <c:v>30723667.96666567</c:v>
                </c:pt>
                <c:pt idx="227">
                  <c:v>29983039.142564286</c:v>
                </c:pt>
                <c:pt idx="228">
                  <c:v>29257665.730645698</c:v>
                </c:pt>
                <c:pt idx="229">
                  <c:v>28532166.71961032</c:v>
                </c:pt>
                <c:pt idx="230">
                  <c:v>27817920.042848658</c:v>
                </c:pt>
                <c:pt idx="231">
                  <c:v>27109610.0159655</c:v>
                </c:pt>
                <c:pt idx="232">
                  <c:v>26412244.954536855</c:v>
                </c:pt>
                <c:pt idx="233">
                  <c:v>25721076.499932863</c:v>
                </c:pt>
                <c:pt idx="234">
                  <c:v>25038640.78968421</c:v>
                </c:pt>
                <c:pt idx="235">
                  <c:v>24364613.804389257</c:v>
                </c:pt>
                <c:pt idx="236">
                  <c:v>23692547.12532555</c:v>
                </c:pt>
                <c:pt idx="237">
                  <c:v>23029520.677996725</c:v>
                </c:pt>
                <c:pt idx="238">
                  <c:v>22369372.315178946</c:v>
                </c:pt>
                <c:pt idx="239">
                  <c:v>21714223.02153687</c:v>
                </c:pt>
                <c:pt idx="240">
                  <c:v>21073229.76705199</c:v>
                </c:pt>
                <c:pt idx="241">
                  <c:v>20428365.625487544</c:v>
                </c:pt>
                <c:pt idx="242">
                  <c:v>19792598.428600017</c:v>
                </c:pt>
                <c:pt idx="243">
                  <c:v>19159569.82085418</c:v>
                </c:pt>
                <c:pt idx="244">
                  <c:v>18536930.917415258</c:v>
                </c:pt>
                <c:pt idx="245">
                  <c:v>17919454.608620223</c:v>
                </c:pt>
                <c:pt idx="246">
                  <c:v>17308409.847805865</c:v>
                </c:pt>
                <c:pt idx="247">
                  <c:v>16705624.337027568</c:v>
                </c:pt>
                <c:pt idx="248">
                  <c:v>16106834.802905282</c:v>
                </c:pt>
                <c:pt idx="249">
                  <c:v>15515529.66995525</c:v>
                </c:pt>
                <c:pt idx="250">
                  <c:v>14927645.9988901</c:v>
                </c:pt>
                <c:pt idx="251">
                  <c:v>14344046.897394622</c:v>
                </c:pt>
                <c:pt idx="252">
                  <c:v>13770412.302217448</c:v>
                </c:pt>
                <c:pt idx="253">
                  <c:v>13198524.076793805</c:v>
                </c:pt>
                <c:pt idx="254">
                  <c:v>12635897.424637849</c:v>
                </c:pt>
                <c:pt idx="255">
                  <c:v>12078159.487555757</c:v>
                </c:pt>
                <c:pt idx="256">
                  <c:v>11532847.54410149</c:v>
                </c:pt>
                <c:pt idx="257">
                  <c:v>10823863.16341535</c:v>
                </c:pt>
                <c:pt idx="258">
                  <c:v>10296144.109581059</c:v>
                </c:pt>
                <c:pt idx="259">
                  <c:v>9776718.797941366</c:v>
                </c:pt>
                <c:pt idx="260">
                  <c:v>9261810.582174813</c:v>
                </c:pt>
                <c:pt idx="261">
                  <c:v>8753664.938318346</c:v>
                </c:pt>
                <c:pt idx="262">
                  <c:v>8252515.484934253</c:v>
                </c:pt>
                <c:pt idx="263">
                  <c:v>7757434.463834494</c:v>
                </c:pt>
                <c:pt idx="264">
                  <c:v>7270884.697955665</c:v>
                </c:pt>
                <c:pt idx="265">
                  <c:v>6790020.6662318595</c:v>
                </c:pt>
                <c:pt idx="266">
                  <c:v>6317850.905769141</c:v>
                </c:pt>
                <c:pt idx="267">
                  <c:v>5854888.362863361</c:v>
                </c:pt>
                <c:pt idx="268">
                  <c:v>5403553.608884107</c:v>
                </c:pt>
                <c:pt idx="269">
                  <c:v>4961578.546326027</c:v>
                </c:pt>
                <c:pt idx="270">
                  <c:v>4529472.704945043</c:v>
                </c:pt>
                <c:pt idx="271">
                  <c:v>4108730.08840741</c:v>
                </c:pt>
                <c:pt idx="272">
                  <c:v>3700734.105808456</c:v>
                </c:pt>
                <c:pt idx="273">
                  <c:v>3309488.698412182</c:v>
                </c:pt>
                <c:pt idx="274">
                  <c:v>2950049.096688064</c:v>
                </c:pt>
                <c:pt idx="275">
                  <c:v>2598442.90537704</c:v>
                </c:pt>
                <c:pt idx="276">
                  <c:v>2258383.6200231127</c:v>
                </c:pt>
                <c:pt idx="277">
                  <c:v>1934415.928729078</c:v>
                </c:pt>
                <c:pt idx="278">
                  <c:v>1628923.9427818719</c:v>
                </c:pt>
                <c:pt idx="279">
                  <c:v>1353778.955133097</c:v>
                </c:pt>
                <c:pt idx="280">
                  <c:v>1124759.7640765037</c:v>
                </c:pt>
                <c:pt idx="281">
                  <c:v>937853.286559407</c:v>
                </c:pt>
                <c:pt idx="282">
                  <c:v>794055.5862561539</c:v>
                </c:pt>
                <c:pt idx="283">
                  <c:v>702378.6205876052</c:v>
                </c:pt>
                <c:pt idx="284">
                  <c:v>649031.9654795887</c:v>
                </c:pt>
                <c:pt idx="285">
                  <c:v>612494.0711608931</c:v>
                </c:pt>
                <c:pt idx="286">
                  <c:v>576844.4164056706</c:v>
                </c:pt>
                <c:pt idx="287">
                  <c:v>543865.8392742611</c:v>
                </c:pt>
                <c:pt idx="288">
                  <c:v>512310.43742239766</c:v>
                </c:pt>
                <c:pt idx="289">
                  <c:v>482033.578114895</c:v>
                </c:pt>
                <c:pt idx="290">
                  <c:v>453724.9928289035</c:v>
                </c:pt>
                <c:pt idx="291">
                  <c:v>428162.8563606952</c:v>
                </c:pt>
                <c:pt idx="292">
                  <c:v>405599.36716992286</c:v>
                </c:pt>
                <c:pt idx="293">
                  <c:v>386375.3613934592</c:v>
                </c:pt>
                <c:pt idx="294">
                  <c:v>370425.9369216996</c:v>
                </c:pt>
                <c:pt idx="295">
                  <c:v>356253.81407748983</c:v>
                </c:pt>
                <c:pt idx="296">
                  <c:v>344151.3226855136</c:v>
                </c:pt>
                <c:pt idx="297">
                  <c:v>332547.65350233624</c:v>
                </c:pt>
                <c:pt idx="298">
                  <c:v>321568.6610545548</c:v>
                </c:pt>
                <c:pt idx="299">
                  <c:v>310654.8422476293</c:v>
                </c:pt>
                <c:pt idx="300">
                  <c:v>299929.02903894876</c:v>
                </c:pt>
                <c:pt idx="301">
                  <c:v>289313.9069088692</c:v>
                </c:pt>
                <c:pt idx="302">
                  <c:v>279009.1686280108</c:v>
                </c:pt>
                <c:pt idx="303">
                  <c:v>269301.38457602874</c:v>
                </c:pt>
                <c:pt idx="304">
                  <c:v>259687.36027600936</c:v>
                </c:pt>
                <c:pt idx="305">
                  <c:v>250446.30877501317</c:v>
                </c:pt>
                <c:pt idx="306">
                  <c:v>241261.01549103227</c:v>
                </c:pt>
                <c:pt idx="307">
                  <c:v>232162.97269488344</c:v>
                </c:pt>
                <c:pt idx="308">
                  <c:v>223087.10703981068</c:v>
                </c:pt>
                <c:pt idx="309">
                  <c:v>214095.49652962878</c:v>
                </c:pt>
                <c:pt idx="310">
                  <c:v>205128.0125589628</c:v>
                </c:pt>
                <c:pt idx="311">
                  <c:v>196214.9394823009</c:v>
                </c:pt>
                <c:pt idx="312">
                  <c:v>187432.97553257973</c:v>
                </c:pt>
                <c:pt idx="313">
                  <c:v>178624.31665215467</c:v>
                </c:pt>
                <c:pt idx="314">
                  <c:v>169892.57313971975</c:v>
                </c:pt>
                <c:pt idx="315">
                  <c:v>161557.8589718784</c:v>
                </c:pt>
                <c:pt idx="316">
                  <c:v>153295.11027927205</c:v>
                </c:pt>
                <c:pt idx="317">
                  <c:v>145231.60442331372</c:v>
                </c:pt>
                <c:pt idx="318">
                  <c:v>137217.47155978734</c:v>
                </c:pt>
                <c:pt idx="319">
                  <c:v>129407.22182522962</c:v>
                </c:pt>
                <c:pt idx="320">
                  <c:v>121626.16569597059</c:v>
                </c:pt>
                <c:pt idx="321">
                  <c:v>113908.45548609707</c:v>
                </c:pt>
                <c:pt idx="322">
                  <c:v>106221.61557873843</c:v>
                </c:pt>
                <c:pt idx="323">
                  <c:v>98582.04407540051</c:v>
                </c:pt>
                <c:pt idx="324">
                  <c:v>91014.48014422199</c:v>
                </c:pt>
                <c:pt idx="325">
                  <c:v>83579.35831094622</c:v>
                </c:pt>
                <c:pt idx="326">
                  <c:v>76200.55367749582</c:v>
                </c:pt>
                <c:pt idx="327">
                  <c:v>69165.39567965899</c:v>
                </c:pt>
                <c:pt idx="328">
                  <c:v>62481.07685360055</c:v>
                </c:pt>
                <c:pt idx="329">
                  <c:v>55938.161795839005</c:v>
                </c:pt>
                <c:pt idx="330">
                  <c:v>49658.32552026457</c:v>
                </c:pt>
                <c:pt idx="331">
                  <c:v>43423.73284637721</c:v>
                </c:pt>
                <c:pt idx="332">
                  <c:v>37221.46282722263</c:v>
                </c:pt>
                <c:pt idx="333">
                  <c:v>31780.244520031298</c:v>
                </c:pt>
                <c:pt idx="334">
                  <c:v>26367.98944117312</c:v>
                </c:pt>
                <c:pt idx="335">
                  <c:v>20989.62646240807</c:v>
                </c:pt>
                <c:pt idx="336">
                  <c:v>15651.428314584819</c:v>
                </c:pt>
                <c:pt idx="337">
                  <c:v>11217.256764072605</c:v>
                </c:pt>
                <c:pt idx="338">
                  <c:v>7283.748246288989</c:v>
                </c:pt>
                <c:pt idx="339">
                  <c:v>4405.41477759007</c:v>
                </c:pt>
                <c:pt idx="340">
                  <c:v>2199.9731807326557</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numCache>
            </c:numRef>
          </c:val>
        </c:ser>
        <c:ser>
          <c:idx val="3"/>
          <c:order val="3"/>
          <c:tx>
            <c:strRef>
              <c:f>_Hidden28!$E$1:$E$1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_Hidden28!$A$2:$A$565</c:f>
              <c:strCache>
                <c:ptCount val="564"/>
                <c:pt idx="0">
                  <c:v>1/03/2017</c:v>
                </c:pt>
                <c:pt idx="1">
                  <c:v>1/04/2017</c:v>
                </c:pt>
                <c:pt idx="2">
                  <c:v>1/05/2017</c:v>
                </c:pt>
                <c:pt idx="3">
                  <c:v>1/06/2017</c:v>
                </c:pt>
                <c:pt idx="4">
                  <c:v>1/07/2017</c:v>
                </c:pt>
                <c:pt idx="5">
                  <c:v>1/08/2017</c:v>
                </c:pt>
                <c:pt idx="6">
                  <c:v>1/09/2017</c:v>
                </c:pt>
                <c:pt idx="7">
                  <c:v>1/10/2017</c:v>
                </c:pt>
                <c:pt idx="8">
                  <c:v>1/11/2017</c:v>
                </c:pt>
                <c:pt idx="9">
                  <c:v>1/12/2017</c:v>
                </c:pt>
                <c:pt idx="10">
                  <c:v>1/01/2018</c:v>
                </c:pt>
                <c:pt idx="11">
                  <c:v>1/02/2018</c:v>
                </c:pt>
                <c:pt idx="12">
                  <c:v>1/03/2018</c:v>
                </c:pt>
                <c:pt idx="13">
                  <c:v>1/04/2018</c:v>
                </c:pt>
                <c:pt idx="14">
                  <c:v>1/05/2018</c:v>
                </c:pt>
                <c:pt idx="15">
                  <c:v>1/06/2018</c:v>
                </c:pt>
                <c:pt idx="16">
                  <c:v>1/07/2018</c:v>
                </c:pt>
                <c:pt idx="17">
                  <c:v>1/08/2018</c:v>
                </c:pt>
                <c:pt idx="18">
                  <c:v>1/09/2018</c:v>
                </c:pt>
                <c:pt idx="19">
                  <c:v>1/10/2018</c:v>
                </c:pt>
                <c:pt idx="20">
                  <c:v>1/11/2018</c:v>
                </c:pt>
                <c:pt idx="21">
                  <c:v>1/12/2018</c:v>
                </c:pt>
                <c:pt idx="22">
                  <c:v>1/01/2019</c:v>
                </c:pt>
                <c:pt idx="23">
                  <c:v>1/02/2019</c:v>
                </c:pt>
                <c:pt idx="24">
                  <c:v>1/03/2019</c:v>
                </c:pt>
                <c:pt idx="25">
                  <c:v>1/04/2019</c:v>
                </c:pt>
                <c:pt idx="26">
                  <c:v>1/05/2019</c:v>
                </c:pt>
                <c:pt idx="27">
                  <c:v>1/06/2019</c:v>
                </c:pt>
                <c:pt idx="28">
                  <c:v>1/07/2019</c:v>
                </c:pt>
                <c:pt idx="29">
                  <c:v>1/08/2019</c:v>
                </c:pt>
                <c:pt idx="30">
                  <c:v>1/09/2019</c:v>
                </c:pt>
                <c:pt idx="31">
                  <c:v>1/10/2019</c:v>
                </c:pt>
                <c:pt idx="32">
                  <c:v>1/11/2019</c:v>
                </c:pt>
                <c:pt idx="33">
                  <c:v>1/12/2019</c:v>
                </c:pt>
                <c:pt idx="34">
                  <c:v>1/01/2020</c:v>
                </c:pt>
                <c:pt idx="35">
                  <c:v>1/02/2020</c:v>
                </c:pt>
                <c:pt idx="36">
                  <c:v>1/03/2020</c:v>
                </c:pt>
                <c:pt idx="37">
                  <c:v>1/04/2020</c:v>
                </c:pt>
                <c:pt idx="38">
                  <c:v>1/05/2020</c:v>
                </c:pt>
                <c:pt idx="39">
                  <c:v>1/06/2020</c:v>
                </c:pt>
                <c:pt idx="40">
                  <c:v>1/07/2020</c:v>
                </c:pt>
                <c:pt idx="41">
                  <c:v>1/08/2020</c:v>
                </c:pt>
                <c:pt idx="42">
                  <c:v>1/09/2020</c:v>
                </c:pt>
                <c:pt idx="43">
                  <c:v>1/10/2020</c:v>
                </c:pt>
                <c:pt idx="44">
                  <c:v>1/11/2020</c:v>
                </c:pt>
                <c:pt idx="45">
                  <c:v>1/12/2020</c:v>
                </c:pt>
                <c:pt idx="46">
                  <c:v>1/01/2021</c:v>
                </c:pt>
                <c:pt idx="47">
                  <c:v>1/02/2021</c:v>
                </c:pt>
                <c:pt idx="48">
                  <c:v>1/03/2021</c:v>
                </c:pt>
                <c:pt idx="49">
                  <c:v>1/04/2021</c:v>
                </c:pt>
                <c:pt idx="50">
                  <c:v>1/05/2021</c:v>
                </c:pt>
                <c:pt idx="51">
                  <c:v>1/06/2021</c:v>
                </c:pt>
                <c:pt idx="52">
                  <c:v>1/07/2021</c:v>
                </c:pt>
                <c:pt idx="53">
                  <c:v>1/08/2021</c:v>
                </c:pt>
                <c:pt idx="54">
                  <c:v>1/09/2021</c:v>
                </c:pt>
                <c:pt idx="55">
                  <c:v>1/10/2021</c:v>
                </c:pt>
                <c:pt idx="56">
                  <c:v>1/11/2021</c:v>
                </c:pt>
                <c:pt idx="57">
                  <c:v>1/12/2021</c:v>
                </c:pt>
                <c:pt idx="58">
                  <c:v>1/01/2022</c:v>
                </c:pt>
                <c:pt idx="59">
                  <c:v>1/02/2022</c:v>
                </c:pt>
                <c:pt idx="60">
                  <c:v>1/03/2022</c:v>
                </c:pt>
                <c:pt idx="61">
                  <c:v>1/04/2022</c:v>
                </c:pt>
                <c:pt idx="62">
                  <c:v>1/05/2022</c:v>
                </c:pt>
                <c:pt idx="63">
                  <c:v>1/06/2022</c:v>
                </c:pt>
                <c:pt idx="64">
                  <c:v>1/07/2022</c:v>
                </c:pt>
                <c:pt idx="65">
                  <c:v>1/08/2022</c:v>
                </c:pt>
                <c:pt idx="66">
                  <c:v>1/09/2022</c:v>
                </c:pt>
                <c:pt idx="67">
                  <c:v>1/10/2022</c:v>
                </c:pt>
                <c:pt idx="68">
                  <c:v>1/11/2022</c:v>
                </c:pt>
                <c:pt idx="69">
                  <c:v>1/12/2022</c:v>
                </c:pt>
                <c:pt idx="70">
                  <c:v>1/01/2023</c:v>
                </c:pt>
                <c:pt idx="71">
                  <c:v>1/02/2023</c:v>
                </c:pt>
                <c:pt idx="72">
                  <c:v>1/03/2023</c:v>
                </c:pt>
                <c:pt idx="73">
                  <c:v>1/04/2023</c:v>
                </c:pt>
                <c:pt idx="74">
                  <c:v>1/05/2023</c:v>
                </c:pt>
                <c:pt idx="75">
                  <c:v>1/06/2023</c:v>
                </c:pt>
                <c:pt idx="76">
                  <c:v>1/07/2023</c:v>
                </c:pt>
                <c:pt idx="77">
                  <c:v>1/08/2023</c:v>
                </c:pt>
                <c:pt idx="78">
                  <c:v>1/09/2023</c:v>
                </c:pt>
                <c:pt idx="79">
                  <c:v>1/10/2023</c:v>
                </c:pt>
                <c:pt idx="80">
                  <c:v>1/11/2023</c:v>
                </c:pt>
                <c:pt idx="81">
                  <c:v>1/12/2023</c:v>
                </c:pt>
                <c:pt idx="82">
                  <c:v>1/01/2024</c:v>
                </c:pt>
                <c:pt idx="83">
                  <c:v>1/02/2024</c:v>
                </c:pt>
                <c:pt idx="84">
                  <c:v>1/03/2024</c:v>
                </c:pt>
                <c:pt idx="85">
                  <c:v>1/04/2024</c:v>
                </c:pt>
                <c:pt idx="86">
                  <c:v>1/05/2024</c:v>
                </c:pt>
                <c:pt idx="87">
                  <c:v>1/06/2024</c:v>
                </c:pt>
                <c:pt idx="88">
                  <c:v>1/07/2024</c:v>
                </c:pt>
                <c:pt idx="89">
                  <c:v>1/08/2024</c:v>
                </c:pt>
                <c:pt idx="90">
                  <c:v>1/09/2024</c:v>
                </c:pt>
                <c:pt idx="91">
                  <c:v>1/10/2024</c:v>
                </c:pt>
                <c:pt idx="92">
                  <c:v>1/11/2024</c:v>
                </c:pt>
                <c:pt idx="93">
                  <c:v>1/12/2024</c:v>
                </c:pt>
                <c:pt idx="94">
                  <c:v>1/01/2025</c:v>
                </c:pt>
                <c:pt idx="95">
                  <c:v>1/02/2025</c:v>
                </c:pt>
                <c:pt idx="96">
                  <c:v>1/03/2025</c:v>
                </c:pt>
                <c:pt idx="97">
                  <c:v>1/04/2025</c:v>
                </c:pt>
                <c:pt idx="98">
                  <c:v>1/05/2025</c:v>
                </c:pt>
                <c:pt idx="99">
                  <c:v>1/06/2025</c:v>
                </c:pt>
                <c:pt idx="100">
                  <c:v>1/07/2025</c:v>
                </c:pt>
                <c:pt idx="101">
                  <c:v>1/08/2025</c:v>
                </c:pt>
                <c:pt idx="102">
                  <c:v>1/09/2025</c:v>
                </c:pt>
                <c:pt idx="103">
                  <c:v>1/10/2025</c:v>
                </c:pt>
                <c:pt idx="104">
                  <c:v>1/11/2025</c:v>
                </c:pt>
                <c:pt idx="105">
                  <c:v>1/12/2025</c:v>
                </c:pt>
                <c:pt idx="106">
                  <c:v>1/01/2026</c:v>
                </c:pt>
                <c:pt idx="107">
                  <c:v>1/02/2026</c:v>
                </c:pt>
                <c:pt idx="108">
                  <c:v>1/03/2026</c:v>
                </c:pt>
                <c:pt idx="109">
                  <c:v>1/04/2026</c:v>
                </c:pt>
                <c:pt idx="110">
                  <c:v>1/05/2026</c:v>
                </c:pt>
                <c:pt idx="111">
                  <c:v>1/06/2026</c:v>
                </c:pt>
                <c:pt idx="112">
                  <c:v>1/07/2026</c:v>
                </c:pt>
                <c:pt idx="113">
                  <c:v>1/08/2026</c:v>
                </c:pt>
                <c:pt idx="114">
                  <c:v>1/09/2026</c:v>
                </c:pt>
                <c:pt idx="115">
                  <c:v>1/10/2026</c:v>
                </c:pt>
                <c:pt idx="116">
                  <c:v>1/11/2026</c:v>
                </c:pt>
                <c:pt idx="117">
                  <c:v>1/12/2026</c:v>
                </c:pt>
                <c:pt idx="118">
                  <c:v>1/01/2027</c:v>
                </c:pt>
                <c:pt idx="119">
                  <c:v>1/02/2027</c:v>
                </c:pt>
                <c:pt idx="120">
                  <c:v>1/03/2027</c:v>
                </c:pt>
                <c:pt idx="121">
                  <c:v>1/04/2027</c:v>
                </c:pt>
                <c:pt idx="122">
                  <c:v>1/05/2027</c:v>
                </c:pt>
                <c:pt idx="123">
                  <c:v>1/06/2027</c:v>
                </c:pt>
                <c:pt idx="124">
                  <c:v>1/07/2027</c:v>
                </c:pt>
                <c:pt idx="125">
                  <c:v>1/08/2027</c:v>
                </c:pt>
                <c:pt idx="126">
                  <c:v>1/09/2027</c:v>
                </c:pt>
                <c:pt idx="127">
                  <c:v>1/10/2027</c:v>
                </c:pt>
                <c:pt idx="128">
                  <c:v>1/11/2027</c:v>
                </c:pt>
                <c:pt idx="129">
                  <c:v>1/12/2027</c:v>
                </c:pt>
                <c:pt idx="130">
                  <c:v>1/01/2028</c:v>
                </c:pt>
                <c:pt idx="131">
                  <c:v>1/02/2028</c:v>
                </c:pt>
                <c:pt idx="132">
                  <c:v>1/03/2028</c:v>
                </c:pt>
                <c:pt idx="133">
                  <c:v>1/04/2028</c:v>
                </c:pt>
                <c:pt idx="134">
                  <c:v>1/05/2028</c:v>
                </c:pt>
                <c:pt idx="135">
                  <c:v>1/06/2028</c:v>
                </c:pt>
                <c:pt idx="136">
                  <c:v>1/07/2028</c:v>
                </c:pt>
                <c:pt idx="137">
                  <c:v>1/08/2028</c:v>
                </c:pt>
                <c:pt idx="138">
                  <c:v>1/09/2028</c:v>
                </c:pt>
                <c:pt idx="139">
                  <c:v>1/10/2028</c:v>
                </c:pt>
                <c:pt idx="140">
                  <c:v>1/11/2028</c:v>
                </c:pt>
                <c:pt idx="141">
                  <c:v>1/12/2028</c:v>
                </c:pt>
                <c:pt idx="142">
                  <c:v>1/01/2029</c:v>
                </c:pt>
                <c:pt idx="143">
                  <c:v>1/02/2029</c:v>
                </c:pt>
                <c:pt idx="144">
                  <c:v>1/03/2029</c:v>
                </c:pt>
                <c:pt idx="145">
                  <c:v>1/04/2029</c:v>
                </c:pt>
                <c:pt idx="146">
                  <c:v>1/05/2029</c:v>
                </c:pt>
                <c:pt idx="147">
                  <c:v>1/06/2029</c:v>
                </c:pt>
                <c:pt idx="148">
                  <c:v>1/07/2029</c:v>
                </c:pt>
                <c:pt idx="149">
                  <c:v>1/08/2029</c:v>
                </c:pt>
                <c:pt idx="150">
                  <c:v>1/09/2029</c:v>
                </c:pt>
                <c:pt idx="151">
                  <c:v>1/10/2029</c:v>
                </c:pt>
                <c:pt idx="152">
                  <c:v>1/11/2029</c:v>
                </c:pt>
                <c:pt idx="153">
                  <c:v>1/12/2029</c:v>
                </c:pt>
                <c:pt idx="154">
                  <c:v>1/01/2030</c:v>
                </c:pt>
                <c:pt idx="155">
                  <c:v>1/02/2030</c:v>
                </c:pt>
                <c:pt idx="156">
                  <c:v>1/03/2030</c:v>
                </c:pt>
                <c:pt idx="157">
                  <c:v>1/04/2030</c:v>
                </c:pt>
                <c:pt idx="158">
                  <c:v>1/05/2030</c:v>
                </c:pt>
                <c:pt idx="159">
                  <c:v>1/06/2030</c:v>
                </c:pt>
                <c:pt idx="160">
                  <c:v>1/07/2030</c:v>
                </c:pt>
                <c:pt idx="161">
                  <c:v>1/08/2030</c:v>
                </c:pt>
                <c:pt idx="162">
                  <c:v>1/09/2030</c:v>
                </c:pt>
                <c:pt idx="163">
                  <c:v>1/10/2030</c:v>
                </c:pt>
                <c:pt idx="164">
                  <c:v>1/11/2030</c:v>
                </c:pt>
                <c:pt idx="165">
                  <c:v>1/12/2030</c:v>
                </c:pt>
                <c:pt idx="166">
                  <c:v>1/01/2031</c:v>
                </c:pt>
                <c:pt idx="167">
                  <c:v>1/02/2031</c:v>
                </c:pt>
                <c:pt idx="168">
                  <c:v>1/03/2031</c:v>
                </c:pt>
                <c:pt idx="169">
                  <c:v>1/04/2031</c:v>
                </c:pt>
                <c:pt idx="170">
                  <c:v>1/05/2031</c:v>
                </c:pt>
                <c:pt idx="171">
                  <c:v>1/06/2031</c:v>
                </c:pt>
                <c:pt idx="172">
                  <c:v>1/07/2031</c:v>
                </c:pt>
                <c:pt idx="173">
                  <c:v>1/08/2031</c:v>
                </c:pt>
                <c:pt idx="174">
                  <c:v>1/09/2031</c:v>
                </c:pt>
                <c:pt idx="175">
                  <c:v>1/10/2031</c:v>
                </c:pt>
                <c:pt idx="176">
                  <c:v>1/11/2031</c:v>
                </c:pt>
                <c:pt idx="177">
                  <c:v>1/12/2031</c:v>
                </c:pt>
                <c:pt idx="178">
                  <c:v>1/01/2032</c:v>
                </c:pt>
                <c:pt idx="179">
                  <c:v>1/02/2032</c:v>
                </c:pt>
                <c:pt idx="180">
                  <c:v>1/03/2032</c:v>
                </c:pt>
                <c:pt idx="181">
                  <c:v>1/04/2032</c:v>
                </c:pt>
                <c:pt idx="182">
                  <c:v>1/05/2032</c:v>
                </c:pt>
                <c:pt idx="183">
                  <c:v>1/06/2032</c:v>
                </c:pt>
                <c:pt idx="184">
                  <c:v>1/07/2032</c:v>
                </c:pt>
                <c:pt idx="185">
                  <c:v>1/08/2032</c:v>
                </c:pt>
                <c:pt idx="186">
                  <c:v>1/09/2032</c:v>
                </c:pt>
                <c:pt idx="187">
                  <c:v>1/10/2032</c:v>
                </c:pt>
                <c:pt idx="188">
                  <c:v>1/11/2032</c:v>
                </c:pt>
                <c:pt idx="189">
                  <c:v>1/12/2032</c:v>
                </c:pt>
                <c:pt idx="190">
                  <c:v>1/01/2033</c:v>
                </c:pt>
                <c:pt idx="191">
                  <c:v>1/02/2033</c:v>
                </c:pt>
                <c:pt idx="192">
                  <c:v>1/03/2033</c:v>
                </c:pt>
                <c:pt idx="193">
                  <c:v>1/04/2033</c:v>
                </c:pt>
                <c:pt idx="194">
                  <c:v>1/05/2033</c:v>
                </c:pt>
                <c:pt idx="195">
                  <c:v>1/06/2033</c:v>
                </c:pt>
                <c:pt idx="196">
                  <c:v>1/07/2033</c:v>
                </c:pt>
                <c:pt idx="197">
                  <c:v>1/08/2033</c:v>
                </c:pt>
                <c:pt idx="198">
                  <c:v>1/09/2033</c:v>
                </c:pt>
                <c:pt idx="199">
                  <c:v>1/10/2033</c:v>
                </c:pt>
                <c:pt idx="200">
                  <c:v>1/11/2033</c:v>
                </c:pt>
                <c:pt idx="201">
                  <c:v>1/12/2033</c:v>
                </c:pt>
                <c:pt idx="202">
                  <c:v>1/01/2034</c:v>
                </c:pt>
                <c:pt idx="203">
                  <c:v>1/02/2034</c:v>
                </c:pt>
                <c:pt idx="204">
                  <c:v>1/03/2034</c:v>
                </c:pt>
                <c:pt idx="205">
                  <c:v>1/04/2034</c:v>
                </c:pt>
                <c:pt idx="206">
                  <c:v>1/05/2034</c:v>
                </c:pt>
                <c:pt idx="207">
                  <c:v>1/06/2034</c:v>
                </c:pt>
                <c:pt idx="208">
                  <c:v>1/07/2034</c:v>
                </c:pt>
                <c:pt idx="209">
                  <c:v>1/08/2034</c:v>
                </c:pt>
                <c:pt idx="210">
                  <c:v>1/09/2034</c:v>
                </c:pt>
                <c:pt idx="211">
                  <c:v>1/10/2034</c:v>
                </c:pt>
                <c:pt idx="212">
                  <c:v>1/11/2034</c:v>
                </c:pt>
                <c:pt idx="213">
                  <c:v>1/12/2034</c:v>
                </c:pt>
                <c:pt idx="214">
                  <c:v>1/01/2035</c:v>
                </c:pt>
                <c:pt idx="215">
                  <c:v>1/02/2035</c:v>
                </c:pt>
                <c:pt idx="216">
                  <c:v>1/03/2035</c:v>
                </c:pt>
                <c:pt idx="217">
                  <c:v>1/04/2035</c:v>
                </c:pt>
                <c:pt idx="218">
                  <c:v>1/05/2035</c:v>
                </c:pt>
                <c:pt idx="219">
                  <c:v>1/06/2035</c:v>
                </c:pt>
                <c:pt idx="220">
                  <c:v>1/07/2035</c:v>
                </c:pt>
                <c:pt idx="221">
                  <c:v>1/08/2035</c:v>
                </c:pt>
                <c:pt idx="222">
                  <c:v>1/09/2035</c:v>
                </c:pt>
                <c:pt idx="223">
                  <c:v>1/10/2035</c:v>
                </c:pt>
                <c:pt idx="224">
                  <c:v>1/11/2035</c:v>
                </c:pt>
                <c:pt idx="225">
                  <c:v>1/12/2035</c:v>
                </c:pt>
                <c:pt idx="226">
                  <c:v>1/01/2036</c:v>
                </c:pt>
                <c:pt idx="227">
                  <c:v>1/02/2036</c:v>
                </c:pt>
                <c:pt idx="228">
                  <c:v>1/03/2036</c:v>
                </c:pt>
                <c:pt idx="229">
                  <c:v>1/04/2036</c:v>
                </c:pt>
                <c:pt idx="230">
                  <c:v>1/05/2036</c:v>
                </c:pt>
                <c:pt idx="231">
                  <c:v>1/06/2036</c:v>
                </c:pt>
                <c:pt idx="232">
                  <c:v>1/07/2036</c:v>
                </c:pt>
                <c:pt idx="233">
                  <c:v>1/08/2036</c:v>
                </c:pt>
                <c:pt idx="234">
                  <c:v>1/09/2036</c:v>
                </c:pt>
                <c:pt idx="235">
                  <c:v>1/10/2036</c:v>
                </c:pt>
                <c:pt idx="236">
                  <c:v>1/11/2036</c:v>
                </c:pt>
                <c:pt idx="237">
                  <c:v>1/12/2036</c:v>
                </c:pt>
                <c:pt idx="238">
                  <c:v>1/01/2037</c:v>
                </c:pt>
                <c:pt idx="239">
                  <c:v>1/02/2037</c:v>
                </c:pt>
                <c:pt idx="240">
                  <c:v>1/03/2037</c:v>
                </c:pt>
                <c:pt idx="241">
                  <c:v>1/04/2037</c:v>
                </c:pt>
                <c:pt idx="242">
                  <c:v>1/05/2037</c:v>
                </c:pt>
                <c:pt idx="243">
                  <c:v>1/06/2037</c:v>
                </c:pt>
                <c:pt idx="244">
                  <c:v>1/07/2037</c:v>
                </c:pt>
                <c:pt idx="245">
                  <c:v>1/08/2037</c:v>
                </c:pt>
                <c:pt idx="246">
                  <c:v>1/09/2037</c:v>
                </c:pt>
                <c:pt idx="247">
                  <c:v>1/10/2037</c:v>
                </c:pt>
                <c:pt idx="248">
                  <c:v>1/11/2037</c:v>
                </c:pt>
                <c:pt idx="249">
                  <c:v>1/12/2037</c:v>
                </c:pt>
                <c:pt idx="250">
                  <c:v>1/01/2038</c:v>
                </c:pt>
                <c:pt idx="251">
                  <c:v>1/02/2038</c:v>
                </c:pt>
                <c:pt idx="252">
                  <c:v>1/03/2038</c:v>
                </c:pt>
                <c:pt idx="253">
                  <c:v>1/04/2038</c:v>
                </c:pt>
                <c:pt idx="254">
                  <c:v>1/05/2038</c:v>
                </c:pt>
                <c:pt idx="255">
                  <c:v>1/06/2038</c:v>
                </c:pt>
                <c:pt idx="256">
                  <c:v>1/07/2038</c:v>
                </c:pt>
                <c:pt idx="257">
                  <c:v>1/08/2038</c:v>
                </c:pt>
                <c:pt idx="258">
                  <c:v>1/09/2038</c:v>
                </c:pt>
                <c:pt idx="259">
                  <c:v>1/10/2038</c:v>
                </c:pt>
                <c:pt idx="260">
                  <c:v>1/11/2038</c:v>
                </c:pt>
                <c:pt idx="261">
                  <c:v>1/12/2038</c:v>
                </c:pt>
                <c:pt idx="262">
                  <c:v>1/01/2039</c:v>
                </c:pt>
                <c:pt idx="263">
                  <c:v>1/02/2039</c:v>
                </c:pt>
                <c:pt idx="264">
                  <c:v>1/03/2039</c:v>
                </c:pt>
                <c:pt idx="265">
                  <c:v>1/04/2039</c:v>
                </c:pt>
                <c:pt idx="266">
                  <c:v>1/05/2039</c:v>
                </c:pt>
                <c:pt idx="267">
                  <c:v>1/06/2039</c:v>
                </c:pt>
                <c:pt idx="268">
                  <c:v>1/07/2039</c:v>
                </c:pt>
                <c:pt idx="269">
                  <c:v>1/08/2039</c:v>
                </c:pt>
                <c:pt idx="270">
                  <c:v>1/09/2039</c:v>
                </c:pt>
                <c:pt idx="271">
                  <c:v>1/10/2039</c:v>
                </c:pt>
                <c:pt idx="272">
                  <c:v>1/11/2039</c:v>
                </c:pt>
                <c:pt idx="273">
                  <c:v>1/12/2039</c:v>
                </c:pt>
                <c:pt idx="274">
                  <c:v>1/01/2040</c:v>
                </c:pt>
                <c:pt idx="275">
                  <c:v>1/02/2040</c:v>
                </c:pt>
                <c:pt idx="276">
                  <c:v>1/03/2040</c:v>
                </c:pt>
                <c:pt idx="277">
                  <c:v>1/04/2040</c:v>
                </c:pt>
                <c:pt idx="278">
                  <c:v>1/05/2040</c:v>
                </c:pt>
                <c:pt idx="279">
                  <c:v>1/06/2040</c:v>
                </c:pt>
                <c:pt idx="280">
                  <c:v>1/07/2040</c:v>
                </c:pt>
                <c:pt idx="281">
                  <c:v>1/08/2040</c:v>
                </c:pt>
                <c:pt idx="282">
                  <c:v>1/09/2040</c:v>
                </c:pt>
                <c:pt idx="283">
                  <c:v>1/10/2040</c:v>
                </c:pt>
                <c:pt idx="284">
                  <c:v>1/11/2040</c:v>
                </c:pt>
                <c:pt idx="285">
                  <c:v>1/12/2040</c:v>
                </c:pt>
                <c:pt idx="286">
                  <c:v>1/01/2041</c:v>
                </c:pt>
                <c:pt idx="287">
                  <c:v>1/02/2041</c:v>
                </c:pt>
                <c:pt idx="288">
                  <c:v>1/03/2041</c:v>
                </c:pt>
                <c:pt idx="289">
                  <c:v>1/04/2041</c:v>
                </c:pt>
                <c:pt idx="290">
                  <c:v>1/05/2041</c:v>
                </c:pt>
                <c:pt idx="291">
                  <c:v>1/06/2041</c:v>
                </c:pt>
                <c:pt idx="292">
                  <c:v>1/07/2041</c:v>
                </c:pt>
                <c:pt idx="293">
                  <c:v>1/08/2041</c:v>
                </c:pt>
                <c:pt idx="294">
                  <c:v>1/09/2041</c:v>
                </c:pt>
                <c:pt idx="295">
                  <c:v>1/10/2041</c:v>
                </c:pt>
                <c:pt idx="296">
                  <c:v>1/11/2041</c:v>
                </c:pt>
                <c:pt idx="297">
                  <c:v>1/12/2041</c:v>
                </c:pt>
                <c:pt idx="298">
                  <c:v>1/01/2042</c:v>
                </c:pt>
                <c:pt idx="299">
                  <c:v>1/02/2042</c:v>
                </c:pt>
                <c:pt idx="300">
                  <c:v>1/03/2042</c:v>
                </c:pt>
                <c:pt idx="301">
                  <c:v>1/04/2042</c:v>
                </c:pt>
                <c:pt idx="302">
                  <c:v>1/05/2042</c:v>
                </c:pt>
                <c:pt idx="303">
                  <c:v>1/06/2042</c:v>
                </c:pt>
                <c:pt idx="304">
                  <c:v>1/07/2042</c:v>
                </c:pt>
                <c:pt idx="305">
                  <c:v>1/08/2042</c:v>
                </c:pt>
                <c:pt idx="306">
                  <c:v>1/09/2042</c:v>
                </c:pt>
                <c:pt idx="307">
                  <c:v>1/10/2042</c:v>
                </c:pt>
                <c:pt idx="308">
                  <c:v>1/11/2042</c:v>
                </c:pt>
                <c:pt idx="309">
                  <c:v>1/12/2042</c:v>
                </c:pt>
                <c:pt idx="310">
                  <c:v>1/01/2043</c:v>
                </c:pt>
                <c:pt idx="311">
                  <c:v>1/02/2043</c:v>
                </c:pt>
                <c:pt idx="312">
                  <c:v>1/03/2043</c:v>
                </c:pt>
                <c:pt idx="313">
                  <c:v>1/04/2043</c:v>
                </c:pt>
                <c:pt idx="314">
                  <c:v>1/05/2043</c:v>
                </c:pt>
                <c:pt idx="315">
                  <c:v>1/06/2043</c:v>
                </c:pt>
                <c:pt idx="316">
                  <c:v>1/07/2043</c:v>
                </c:pt>
                <c:pt idx="317">
                  <c:v>1/08/2043</c:v>
                </c:pt>
                <c:pt idx="318">
                  <c:v>1/09/2043</c:v>
                </c:pt>
                <c:pt idx="319">
                  <c:v>1/10/2043</c:v>
                </c:pt>
                <c:pt idx="320">
                  <c:v>1/11/2043</c:v>
                </c:pt>
                <c:pt idx="321">
                  <c:v>1/12/2043</c:v>
                </c:pt>
                <c:pt idx="322">
                  <c:v>1/01/2044</c:v>
                </c:pt>
                <c:pt idx="323">
                  <c:v>1/02/2044</c:v>
                </c:pt>
                <c:pt idx="324">
                  <c:v>1/03/2044</c:v>
                </c:pt>
                <c:pt idx="325">
                  <c:v>1/04/2044</c:v>
                </c:pt>
                <c:pt idx="326">
                  <c:v>1/05/2044</c:v>
                </c:pt>
                <c:pt idx="327">
                  <c:v>1/06/2044</c:v>
                </c:pt>
                <c:pt idx="328">
                  <c:v>1/07/2044</c:v>
                </c:pt>
                <c:pt idx="329">
                  <c:v>1/08/2044</c:v>
                </c:pt>
                <c:pt idx="330">
                  <c:v>1/09/2044</c:v>
                </c:pt>
                <c:pt idx="331">
                  <c:v>1/10/2044</c:v>
                </c:pt>
                <c:pt idx="332">
                  <c:v>1/11/2044</c:v>
                </c:pt>
                <c:pt idx="333">
                  <c:v>1/12/2044</c:v>
                </c:pt>
                <c:pt idx="334">
                  <c:v>1/01/2045</c:v>
                </c:pt>
                <c:pt idx="335">
                  <c:v>1/02/2045</c:v>
                </c:pt>
                <c:pt idx="336">
                  <c:v>1/03/2045</c:v>
                </c:pt>
                <c:pt idx="337">
                  <c:v>1/04/2045</c:v>
                </c:pt>
                <c:pt idx="338">
                  <c:v>1/05/2045</c:v>
                </c:pt>
                <c:pt idx="339">
                  <c:v>1/06/2045</c:v>
                </c:pt>
                <c:pt idx="340">
                  <c:v>1/07/2045</c:v>
                </c:pt>
                <c:pt idx="341">
                  <c:v>1/08/2045</c:v>
                </c:pt>
                <c:pt idx="342">
                  <c:v>1/09/2045</c:v>
                </c:pt>
                <c:pt idx="343">
                  <c:v>1/10/2045</c:v>
                </c:pt>
                <c:pt idx="344">
                  <c:v>1/11/2045</c:v>
                </c:pt>
                <c:pt idx="345">
                  <c:v>1/12/2045</c:v>
                </c:pt>
                <c:pt idx="346">
                  <c:v>1/01/2046</c:v>
                </c:pt>
                <c:pt idx="347">
                  <c:v>1/02/2046</c:v>
                </c:pt>
                <c:pt idx="348">
                  <c:v>1/03/2046</c:v>
                </c:pt>
                <c:pt idx="349">
                  <c:v>1/04/2046</c:v>
                </c:pt>
                <c:pt idx="350">
                  <c:v>1/05/2046</c:v>
                </c:pt>
                <c:pt idx="351">
                  <c:v>1/06/2046</c:v>
                </c:pt>
                <c:pt idx="352">
                  <c:v>1/07/2046</c:v>
                </c:pt>
                <c:pt idx="353">
                  <c:v>1/08/2046</c:v>
                </c:pt>
                <c:pt idx="354">
                  <c:v>1/09/2046</c:v>
                </c:pt>
                <c:pt idx="355">
                  <c:v>1/10/2046</c:v>
                </c:pt>
                <c:pt idx="356">
                  <c:v>1/11/2046</c:v>
                </c:pt>
                <c:pt idx="357">
                  <c:v>1/12/2046</c:v>
                </c:pt>
                <c:pt idx="358">
                  <c:v>1/01/2047</c:v>
                </c:pt>
                <c:pt idx="359">
                  <c:v>1/02/2047</c:v>
                </c:pt>
                <c:pt idx="360">
                  <c:v>1/03/2047</c:v>
                </c:pt>
                <c:pt idx="361">
                  <c:v>1/04/2047</c:v>
                </c:pt>
                <c:pt idx="362">
                  <c:v>1/05/2047</c:v>
                </c:pt>
                <c:pt idx="363">
                  <c:v>1/06/2047</c:v>
                </c:pt>
                <c:pt idx="364">
                  <c:v>1/07/2047</c:v>
                </c:pt>
                <c:pt idx="365">
                  <c:v>1/08/2047</c:v>
                </c:pt>
                <c:pt idx="366">
                  <c:v>1/09/2047</c:v>
                </c:pt>
                <c:pt idx="367">
                  <c:v>1/10/2047</c:v>
                </c:pt>
                <c:pt idx="368">
                  <c:v>1/11/2047</c:v>
                </c:pt>
                <c:pt idx="369">
                  <c:v>1/12/2047</c:v>
                </c:pt>
                <c:pt idx="370">
                  <c:v>1/01/2048</c:v>
                </c:pt>
                <c:pt idx="371">
                  <c:v>1/02/2048</c:v>
                </c:pt>
                <c:pt idx="372">
                  <c:v>1/03/2048</c:v>
                </c:pt>
                <c:pt idx="373">
                  <c:v>1/04/2048</c:v>
                </c:pt>
                <c:pt idx="374">
                  <c:v>1/05/2048</c:v>
                </c:pt>
                <c:pt idx="375">
                  <c:v>1/06/2048</c:v>
                </c:pt>
                <c:pt idx="376">
                  <c:v>1/07/2048</c:v>
                </c:pt>
                <c:pt idx="377">
                  <c:v>1/08/2048</c:v>
                </c:pt>
                <c:pt idx="378">
                  <c:v>1/09/2048</c:v>
                </c:pt>
                <c:pt idx="379">
                  <c:v>1/10/2048</c:v>
                </c:pt>
                <c:pt idx="380">
                  <c:v>1/11/2048</c:v>
                </c:pt>
                <c:pt idx="381">
                  <c:v>1/12/2048</c:v>
                </c:pt>
                <c:pt idx="382">
                  <c:v>1/01/2049</c:v>
                </c:pt>
                <c:pt idx="383">
                  <c:v>1/02/2049</c:v>
                </c:pt>
                <c:pt idx="384">
                  <c:v>1/03/2049</c:v>
                </c:pt>
                <c:pt idx="385">
                  <c:v>1/04/2049</c:v>
                </c:pt>
                <c:pt idx="386">
                  <c:v>1/05/2049</c:v>
                </c:pt>
                <c:pt idx="387">
                  <c:v>1/06/2049</c:v>
                </c:pt>
                <c:pt idx="388">
                  <c:v>1/07/2049</c:v>
                </c:pt>
                <c:pt idx="389">
                  <c:v>1/08/2049</c:v>
                </c:pt>
                <c:pt idx="390">
                  <c:v>1/09/2049</c:v>
                </c:pt>
                <c:pt idx="391">
                  <c:v>1/10/2049</c:v>
                </c:pt>
                <c:pt idx="392">
                  <c:v>1/11/2049</c:v>
                </c:pt>
                <c:pt idx="393">
                  <c:v>1/12/2049</c:v>
                </c:pt>
                <c:pt idx="394">
                  <c:v>1/01/2050</c:v>
                </c:pt>
                <c:pt idx="395">
                  <c:v>1/02/2050</c:v>
                </c:pt>
                <c:pt idx="396">
                  <c:v>1/03/2050</c:v>
                </c:pt>
                <c:pt idx="397">
                  <c:v>1/04/2050</c:v>
                </c:pt>
                <c:pt idx="398">
                  <c:v>1/05/2050</c:v>
                </c:pt>
                <c:pt idx="399">
                  <c:v>1/06/2050</c:v>
                </c:pt>
                <c:pt idx="400">
                  <c:v>1/07/2050</c:v>
                </c:pt>
                <c:pt idx="401">
                  <c:v>1/08/2050</c:v>
                </c:pt>
                <c:pt idx="402">
                  <c:v>1/09/2050</c:v>
                </c:pt>
                <c:pt idx="403">
                  <c:v>1/10/2050</c:v>
                </c:pt>
                <c:pt idx="404">
                  <c:v>1/11/2050</c:v>
                </c:pt>
                <c:pt idx="405">
                  <c:v>1/12/2050</c:v>
                </c:pt>
                <c:pt idx="406">
                  <c:v>1/01/2051</c:v>
                </c:pt>
                <c:pt idx="407">
                  <c:v>1/02/2051</c:v>
                </c:pt>
                <c:pt idx="408">
                  <c:v>1/03/2051</c:v>
                </c:pt>
                <c:pt idx="409">
                  <c:v>1/04/2051</c:v>
                </c:pt>
                <c:pt idx="410">
                  <c:v>1/05/2051</c:v>
                </c:pt>
                <c:pt idx="411">
                  <c:v>1/06/2051</c:v>
                </c:pt>
                <c:pt idx="412">
                  <c:v>1/07/2051</c:v>
                </c:pt>
                <c:pt idx="413">
                  <c:v>1/08/2051</c:v>
                </c:pt>
                <c:pt idx="414">
                  <c:v>1/09/2051</c:v>
                </c:pt>
                <c:pt idx="415">
                  <c:v>1/10/2051</c:v>
                </c:pt>
                <c:pt idx="416">
                  <c:v>1/11/2051</c:v>
                </c:pt>
                <c:pt idx="417">
                  <c:v>1/12/2051</c:v>
                </c:pt>
                <c:pt idx="418">
                  <c:v>1/01/2052</c:v>
                </c:pt>
                <c:pt idx="419">
                  <c:v>1/02/2052</c:v>
                </c:pt>
                <c:pt idx="420">
                  <c:v>1/03/2052</c:v>
                </c:pt>
                <c:pt idx="421">
                  <c:v>1/04/2052</c:v>
                </c:pt>
                <c:pt idx="422">
                  <c:v>1/05/2052</c:v>
                </c:pt>
                <c:pt idx="423">
                  <c:v>1/06/2052</c:v>
                </c:pt>
                <c:pt idx="424">
                  <c:v>1/07/2052</c:v>
                </c:pt>
                <c:pt idx="425">
                  <c:v>1/08/2052</c:v>
                </c:pt>
                <c:pt idx="426">
                  <c:v>1/09/2052</c:v>
                </c:pt>
                <c:pt idx="427">
                  <c:v>1/10/2052</c:v>
                </c:pt>
                <c:pt idx="428">
                  <c:v>1/11/2052</c:v>
                </c:pt>
                <c:pt idx="429">
                  <c:v>1/12/2052</c:v>
                </c:pt>
                <c:pt idx="430">
                  <c:v>1/01/2053</c:v>
                </c:pt>
                <c:pt idx="431">
                  <c:v>1/02/2053</c:v>
                </c:pt>
                <c:pt idx="432">
                  <c:v>1/03/2053</c:v>
                </c:pt>
                <c:pt idx="433">
                  <c:v>1/04/2053</c:v>
                </c:pt>
                <c:pt idx="434">
                  <c:v>1/05/2053</c:v>
                </c:pt>
                <c:pt idx="435">
                  <c:v>1/06/2053</c:v>
                </c:pt>
                <c:pt idx="436">
                  <c:v>1/07/2053</c:v>
                </c:pt>
                <c:pt idx="437">
                  <c:v>1/08/2053</c:v>
                </c:pt>
                <c:pt idx="438">
                  <c:v>1/09/2053</c:v>
                </c:pt>
                <c:pt idx="439">
                  <c:v>1/10/2053</c:v>
                </c:pt>
                <c:pt idx="440">
                  <c:v>1/11/2053</c:v>
                </c:pt>
                <c:pt idx="441">
                  <c:v>1/12/2053</c:v>
                </c:pt>
                <c:pt idx="442">
                  <c:v>1/01/2054</c:v>
                </c:pt>
                <c:pt idx="443">
                  <c:v>1/02/2054</c:v>
                </c:pt>
                <c:pt idx="444">
                  <c:v>1/03/2054</c:v>
                </c:pt>
                <c:pt idx="445">
                  <c:v>1/04/2054</c:v>
                </c:pt>
                <c:pt idx="446">
                  <c:v>1/05/2054</c:v>
                </c:pt>
                <c:pt idx="447">
                  <c:v>1/06/2054</c:v>
                </c:pt>
                <c:pt idx="448">
                  <c:v>1/07/2054</c:v>
                </c:pt>
                <c:pt idx="449">
                  <c:v>1/08/2054</c:v>
                </c:pt>
                <c:pt idx="450">
                  <c:v>1/09/2054</c:v>
                </c:pt>
                <c:pt idx="451">
                  <c:v>1/10/2054</c:v>
                </c:pt>
                <c:pt idx="452">
                  <c:v>1/11/2054</c:v>
                </c:pt>
                <c:pt idx="453">
                  <c:v>1/12/2054</c:v>
                </c:pt>
                <c:pt idx="454">
                  <c:v>1/01/2055</c:v>
                </c:pt>
                <c:pt idx="455">
                  <c:v>1/02/2055</c:v>
                </c:pt>
                <c:pt idx="456">
                  <c:v>1/03/2055</c:v>
                </c:pt>
                <c:pt idx="457">
                  <c:v>1/04/2055</c:v>
                </c:pt>
                <c:pt idx="458">
                  <c:v>1/05/2055</c:v>
                </c:pt>
                <c:pt idx="459">
                  <c:v>1/06/2055</c:v>
                </c:pt>
                <c:pt idx="460">
                  <c:v>1/07/2055</c:v>
                </c:pt>
                <c:pt idx="461">
                  <c:v>1/08/2055</c:v>
                </c:pt>
                <c:pt idx="462">
                  <c:v>1/09/2055</c:v>
                </c:pt>
                <c:pt idx="463">
                  <c:v>1/10/2055</c:v>
                </c:pt>
                <c:pt idx="464">
                  <c:v>1/11/2055</c:v>
                </c:pt>
                <c:pt idx="465">
                  <c:v>1/12/2055</c:v>
                </c:pt>
                <c:pt idx="466">
                  <c:v>1/01/2056</c:v>
                </c:pt>
                <c:pt idx="467">
                  <c:v>1/02/2056</c:v>
                </c:pt>
                <c:pt idx="468">
                  <c:v>1/03/2056</c:v>
                </c:pt>
                <c:pt idx="469">
                  <c:v>1/04/2056</c:v>
                </c:pt>
                <c:pt idx="470">
                  <c:v>1/05/2056</c:v>
                </c:pt>
                <c:pt idx="471">
                  <c:v>1/06/2056</c:v>
                </c:pt>
                <c:pt idx="472">
                  <c:v>1/07/2056</c:v>
                </c:pt>
                <c:pt idx="473">
                  <c:v>1/08/2056</c:v>
                </c:pt>
                <c:pt idx="474">
                  <c:v>1/09/2056</c:v>
                </c:pt>
                <c:pt idx="475">
                  <c:v>1/10/2056</c:v>
                </c:pt>
                <c:pt idx="476">
                  <c:v>1/11/2056</c:v>
                </c:pt>
                <c:pt idx="477">
                  <c:v>1/12/2056</c:v>
                </c:pt>
                <c:pt idx="478">
                  <c:v>1/01/2057</c:v>
                </c:pt>
                <c:pt idx="479">
                  <c:v>1/02/2057</c:v>
                </c:pt>
                <c:pt idx="480">
                  <c:v>1/03/2057</c:v>
                </c:pt>
                <c:pt idx="481">
                  <c:v>1/04/2057</c:v>
                </c:pt>
                <c:pt idx="482">
                  <c:v>1/05/2057</c:v>
                </c:pt>
                <c:pt idx="483">
                  <c:v>1/06/2057</c:v>
                </c:pt>
                <c:pt idx="484">
                  <c:v>1/07/2057</c:v>
                </c:pt>
                <c:pt idx="485">
                  <c:v>1/08/2057</c:v>
                </c:pt>
                <c:pt idx="486">
                  <c:v>1/09/2057</c:v>
                </c:pt>
                <c:pt idx="487">
                  <c:v>1/10/2057</c:v>
                </c:pt>
                <c:pt idx="488">
                  <c:v>1/11/2057</c:v>
                </c:pt>
                <c:pt idx="489">
                  <c:v>1/12/2057</c:v>
                </c:pt>
                <c:pt idx="490">
                  <c:v>1/01/2058</c:v>
                </c:pt>
                <c:pt idx="491">
                  <c:v>1/02/2058</c:v>
                </c:pt>
                <c:pt idx="492">
                  <c:v>1/03/2058</c:v>
                </c:pt>
                <c:pt idx="493">
                  <c:v>1/04/2058</c:v>
                </c:pt>
                <c:pt idx="494">
                  <c:v>1/05/2058</c:v>
                </c:pt>
                <c:pt idx="495">
                  <c:v>1/06/2058</c:v>
                </c:pt>
                <c:pt idx="496">
                  <c:v>1/07/2058</c:v>
                </c:pt>
                <c:pt idx="497">
                  <c:v>1/08/2058</c:v>
                </c:pt>
                <c:pt idx="498">
                  <c:v>1/09/2058</c:v>
                </c:pt>
                <c:pt idx="499">
                  <c:v>1/10/2058</c:v>
                </c:pt>
                <c:pt idx="500">
                  <c:v>1/11/2058</c:v>
                </c:pt>
                <c:pt idx="501">
                  <c:v>1/12/2058</c:v>
                </c:pt>
                <c:pt idx="502">
                  <c:v>1/01/2059</c:v>
                </c:pt>
                <c:pt idx="503">
                  <c:v>1/02/2059</c:v>
                </c:pt>
                <c:pt idx="504">
                  <c:v>1/03/2059</c:v>
                </c:pt>
                <c:pt idx="505">
                  <c:v>1/04/2059</c:v>
                </c:pt>
                <c:pt idx="506">
                  <c:v>1/05/2059</c:v>
                </c:pt>
                <c:pt idx="507">
                  <c:v>1/06/2059</c:v>
                </c:pt>
                <c:pt idx="508">
                  <c:v>1/07/2059</c:v>
                </c:pt>
                <c:pt idx="509">
                  <c:v>1/08/2059</c:v>
                </c:pt>
                <c:pt idx="510">
                  <c:v>1/09/2059</c:v>
                </c:pt>
                <c:pt idx="511">
                  <c:v>1/10/2059</c:v>
                </c:pt>
                <c:pt idx="512">
                  <c:v>1/11/2059</c:v>
                </c:pt>
                <c:pt idx="513">
                  <c:v>1/12/2059</c:v>
                </c:pt>
                <c:pt idx="514">
                  <c:v>1/01/2060</c:v>
                </c:pt>
                <c:pt idx="515">
                  <c:v>1/02/2060</c:v>
                </c:pt>
                <c:pt idx="516">
                  <c:v>1/03/2060</c:v>
                </c:pt>
                <c:pt idx="517">
                  <c:v>1/04/2060</c:v>
                </c:pt>
                <c:pt idx="518">
                  <c:v>1/05/2060</c:v>
                </c:pt>
                <c:pt idx="519">
                  <c:v>1/06/2060</c:v>
                </c:pt>
                <c:pt idx="520">
                  <c:v>1/07/2060</c:v>
                </c:pt>
                <c:pt idx="521">
                  <c:v>1/08/2060</c:v>
                </c:pt>
                <c:pt idx="522">
                  <c:v>1/09/2060</c:v>
                </c:pt>
                <c:pt idx="523">
                  <c:v>1/10/2060</c:v>
                </c:pt>
                <c:pt idx="524">
                  <c:v>1/11/2060</c:v>
                </c:pt>
                <c:pt idx="525">
                  <c:v>1/12/2060</c:v>
                </c:pt>
                <c:pt idx="526">
                  <c:v>1/01/2061</c:v>
                </c:pt>
                <c:pt idx="527">
                  <c:v>1/02/2061</c:v>
                </c:pt>
                <c:pt idx="528">
                  <c:v>1/03/2061</c:v>
                </c:pt>
                <c:pt idx="529">
                  <c:v>1/04/2061</c:v>
                </c:pt>
                <c:pt idx="530">
                  <c:v>1/05/2061</c:v>
                </c:pt>
                <c:pt idx="531">
                  <c:v>1/06/2061</c:v>
                </c:pt>
                <c:pt idx="532">
                  <c:v>1/07/2061</c:v>
                </c:pt>
                <c:pt idx="533">
                  <c:v>1/08/2061</c:v>
                </c:pt>
                <c:pt idx="534">
                  <c:v>1/09/2061</c:v>
                </c:pt>
                <c:pt idx="535">
                  <c:v>1/10/2061</c:v>
                </c:pt>
                <c:pt idx="536">
                  <c:v>1/11/2061</c:v>
                </c:pt>
                <c:pt idx="537">
                  <c:v>1/12/2061</c:v>
                </c:pt>
                <c:pt idx="538">
                  <c:v>1/01/2062</c:v>
                </c:pt>
                <c:pt idx="539">
                  <c:v>1/02/2062</c:v>
                </c:pt>
                <c:pt idx="540">
                  <c:v>1/03/2062</c:v>
                </c:pt>
                <c:pt idx="541">
                  <c:v>1/04/2062</c:v>
                </c:pt>
                <c:pt idx="542">
                  <c:v>1/05/2062</c:v>
                </c:pt>
                <c:pt idx="543">
                  <c:v>1/06/2062</c:v>
                </c:pt>
                <c:pt idx="544">
                  <c:v>1/07/2062</c:v>
                </c:pt>
                <c:pt idx="545">
                  <c:v>1/08/2062</c:v>
                </c:pt>
                <c:pt idx="546">
                  <c:v>1/09/2062</c:v>
                </c:pt>
                <c:pt idx="547">
                  <c:v>1/10/2062</c:v>
                </c:pt>
                <c:pt idx="548">
                  <c:v>1/11/2062</c:v>
                </c:pt>
                <c:pt idx="549">
                  <c:v>1/12/2062</c:v>
                </c:pt>
                <c:pt idx="550">
                  <c:v>1/01/2063</c:v>
                </c:pt>
                <c:pt idx="551">
                  <c:v>1/02/2063</c:v>
                </c:pt>
                <c:pt idx="552">
                  <c:v>1/03/2063</c:v>
                </c:pt>
                <c:pt idx="553">
                  <c:v>1/04/2063</c:v>
                </c:pt>
                <c:pt idx="554">
                  <c:v>1/05/2063</c:v>
                </c:pt>
                <c:pt idx="555">
                  <c:v>1/06/2063</c:v>
                </c:pt>
                <c:pt idx="556">
                  <c:v>1/07/2063</c:v>
                </c:pt>
                <c:pt idx="557">
                  <c:v>1/08/2063</c:v>
                </c:pt>
                <c:pt idx="558">
                  <c:v>1/09/2063</c:v>
                </c:pt>
                <c:pt idx="559">
                  <c:v>1/10/2063</c:v>
                </c:pt>
                <c:pt idx="560">
                  <c:v>1/11/2063</c:v>
                </c:pt>
                <c:pt idx="561">
                  <c:v>1/12/2063</c:v>
                </c:pt>
                <c:pt idx="562">
                  <c:v>1/01/2064</c:v>
                </c:pt>
                <c:pt idx="563">
                  <c:v>1/02/2064</c:v>
                </c:pt>
              </c:strCache>
            </c:strRef>
          </c:cat>
          <c:val>
            <c:numRef>
              <c:f>_Hidden28!$E$2:$E$565</c:f>
              <c:numCache>
                <c:ptCount val="564"/>
                <c:pt idx="0">
                  <c:v>1327626806.6070752</c:v>
                </c:pt>
                <c:pt idx="1">
                  <c:v>1309337357.3622408</c:v>
                </c:pt>
                <c:pt idx="2">
                  <c:v>1291750821.957036</c:v>
                </c:pt>
                <c:pt idx="3">
                  <c:v>1274099559.5696087</c:v>
                </c:pt>
                <c:pt idx="4">
                  <c:v>1256971382.422784</c:v>
                </c:pt>
                <c:pt idx="5">
                  <c:v>1239542253.1009862</c:v>
                </c:pt>
                <c:pt idx="6">
                  <c:v>1222632332.389632</c:v>
                </c:pt>
                <c:pt idx="7">
                  <c:v>1205936600.792832</c:v>
                </c:pt>
                <c:pt idx="8">
                  <c:v>1189139310.705145</c:v>
                </c:pt>
                <c:pt idx="9">
                  <c:v>1172734999.358943</c:v>
                </c:pt>
                <c:pt idx="10">
                  <c:v>1156281312.9421148</c:v>
                </c:pt>
                <c:pt idx="11">
                  <c:v>1140004050.5336251</c:v>
                </c:pt>
                <c:pt idx="12">
                  <c:v>1124538123.7180157</c:v>
                </c:pt>
                <c:pt idx="13">
                  <c:v>1108528506.084417</c:v>
                </c:pt>
                <c:pt idx="14">
                  <c:v>1092695695.7323022</c:v>
                </c:pt>
                <c:pt idx="15">
                  <c:v>1077190188.3462667</c:v>
                </c:pt>
                <c:pt idx="16">
                  <c:v>1061717766.9544642</c:v>
                </c:pt>
                <c:pt idx="17">
                  <c:v>1046335971.5529027</c:v>
                </c:pt>
                <c:pt idx="18">
                  <c:v>1031033973.8626015</c:v>
                </c:pt>
                <c:pt idx="19">
                  <c:v>1016357897.9829113</c:v>
                </c:pt>
                <c:pt idx="20">
                  <c:v>1001509178.0569587</c:v>
                </c:pt>
                <c:pt idx="21">
                  <c:v>987060508.7013273</c:v>
                </c:pt>
                <c:pt idx="22">
                  <c:v>972610491.7940965</c:v>
                </c:pt>
                <c:pt idx="23">
                  <c:v>958325378.1753652</c:v>
                </c:pt>
                <c:pt idx="24">
                  <c:v>944892120.6814733</c:v>
                </c:pt>
                <c:pt idx="25">
                  <c:v>930923233.819908</c:v>
                </c:pt>
                <c:pt idx="26">
                  <c:v>917367259.7296389</c:v>
                </c:pt>
                <c:pt idx="27">
                  <c:v>903604900.2859634</c:v>
                </c:pt>
                <c:pt idx="28">
                  <c:v>890325231.7568617</c:v>
                </c:pt>
                <c:pt idx="29">
                  <c:v>876400657.6737444</c:v>
                </c:pt>
                <c:pt idx="30">
                  <c:v>863309884.0927812</c:v>
                </c:pt>
                <c:pt idx="31">
                  <c:v>850398993.1093462</c:v>
                </c:pt>
                <c:pt idx="32">
                  <c:v>837518079.664781</c:v>
                </c:pt>
                <c:pt idx="33">
                  <c:v>824765578.8440595</c:v>
                </c:pt>
                <c:pt idx="34">
                  <c:v>812031213.8198617</c:v>
                </c:pt>
                <c:pt idx="35">
                  <c:v>799341522.8763595</c:v>
                </c:pt>
                <c:pt idx="36">
                  <c:v>787461320.3712357</c:v>
                </c:pt>
                <c:pt idx="37">
                  <c:v>774986310.0072725</c:v>
                </c:pt>
                <c:pt idx="38">
                  <c:v>763193605.3235632</c:v>
                </c:pt>
                <c:pt idx="39">
                  <c:v>750274090.633515</c:v>
                </c:pt>
                <c:pt idx="40">
                  <c:v>738180595.3273274</c:v>
                </c:pt>
                <c:pt idx="41">
                  <c:v>726373128.5909917</c:v>
                </c:pt>
                <c:pt idx="42">
                  <c:v>714476928.0948817</c:v>
                </c:pt>
                <c:pt idx="43">
                  <c:v>702388443.0161611</c:v>
                </c:pt>
                <c:pt idx="44">
                  <c:v>691179707.460965</c:v>
                </c:pt>
                <c:pt idx="45">
                  <c:v>680261553.6544992</c:v>
                </c:pt>
                <c:pt idx="46">
                  <c:v>668776953.9640472</c:v>
                </c:pt>
                <c:pt idx="47">
                  <c:v>657852828.2743556</c:v>
                </c:pt>
                <c:pt idx="48">
                  <c:v>647758694.2053785</c:v>
                </c:pt>
                <c:pt idx="49">
                  <c:v>636743550.1038003</c:v>
                </c:pt>
                <c:pt idx="50">
                  <c:v>626512961.130441</c:v>
                </c:pt>
                <c:pt idx="51">
                  <c:v>616248898.0650306</c:v>
                </c:pt>
                <c:pt idx="52">
                  <c:v>605897816.8431238</c:v>
                </c:pt>
                <c:pt idx="53">
                  <c:v>595830172.104319</c:v>
                </c:pt>
                <c:pt idx="54">
                  <c:v>585768729.2655886</c:v>
                </c:pt>
                <c:pt idx="55">
                  <c:v>576035296.6950887</c:v>
                </c:pt>
                <c:pt idx="56">
                  <c:v>566292281.8934755</c:v>
                </c:pt>
                <c:pt idx="57">
                  <c:v>556925420.6563162</c:v>
                </c:pt>
                <c:pt idx="58">
                  <c:v>547539635.195762</c:v>
                </c:pt>
                <c:pt idx="59">
                  <c:v>538226757.6144195</c:v>
                </c:pt>
                <c:pt idx="60">
                  <c:v>529503956.02297974</c:v>
                </c:pt>
                <c:pt idx="61">
                  <c:v>520450412.3103651</c:v>
                </c:pt>
                <c:pt idx="62">
                  <c:v>511593064.24239606</c:v>
                </c:pt>
                <c:pt idx="63">
                  <c:v>502704661.3191942</c:v>
                </c:pt>
                <c:pt idx="64">
                  <c:v>493980758.263871</c:v>
                </c:pt>
                <c:pt idx="65">
                  <c:v>485348089.9422713</c:v>
                </c:pt>
                <c:pt idx="66">
                  <c:v>476848688.4808422</c:v>
                </c:pt>
                <c:pt idx="67">
                  <c:v>468232057.7515497</c:v>
                </c:pt>
                <c:pt idx="68">
                  <c:v>459882672.9682684</c:v>
                </c:pt>
                <c:pt idx="69">
                  <c:v>451829647.5201542</c:v>
                </c:pt>
                <c:pt idx="70">
                  <c:v>443756550.96700203</c:v>
                </c:pt>
                <c:pt idx="71">
                  <c:v>435787679.8815563</c:v>
                </c:pt>
                <c:pt idx="72">
                  <c:v>428269115.7927612</c:v>
                </c:pt>
                <c:pt idx="73">
                  <c:v>420496529.9662572</c:v>
                </c:pt>
                <c:pt idx="74">
                  <c:v>412873299.9040688</c:v>
                </c:pt>
                <c:pt idx="75">
                  <c:v>405296139.3710352</c:v>
                </c:pt>
                <c:pt idx="76">
                  <c:v>397946403.5079759</c:v>
                </c:pt>
                <c:pt idx="77">
                  <c:v>390530257.28691477</c:v>
                </c:pt>
                <c:pt idx="78">
                  <c:v>383198797.0472283</c:v>
                </c:pt>
                <c:pt idx="79">
                  <c:v>376140645.8044011</c:v>
                </c:pt>
                <c:pt idx="80">
                  <c:v>368996438.3787963</c:v>
                </c:pt>
                <c:pt idx="81">
                  <c:v>362129043.35119927</c:v>
                </c:pt>
                <c:pt idx="82">
                  <c:v>355066798.55932266</c:v>
                </c:pt>
                <c:pt idx="83">
                  <c:v>348236696.2428471</c:v>
                </c:pt>
                <c:pt idx="84">
                  <c:v>341734794.11484057</c:v>
                </c:pt>
                <c:pt idx="85">
                  <c:v>335130229.88769966</c:v>
                </c:pt>
                <c:pt idx="86">
                  <c:v>328708354.79291445</c:v>
                </c:pt>
                <c:pt idx="87">
                  <c:v>322285481.984033</c:v>
                </c:pt>
                <c:pt idx="88">
                  <c:v>315920138.5578301</c:v>
                </c:pt>
                <c:pt idx="89">
                  <c:v>309628705.1572896</c:v>
                </c:pt>
                <c:pt idx="90">
                  <c:v>303381021.80541235</c:v>
                </c:pt>
                <c:pt idx="91">
                  <c:v>297394383.9490589</c:v>
                </c:pt>
                <c:pt idx="92">
                  <c:v>291241446.3214752</c:v>
                </c:pt>
                <c:pt idx="93">
                  <c:v>285447164.0363606</c:v>
                </c:pt>
                <c:pt idx="94">
                  <c:v>279705310.7516238</c:v>
                </c:pt>
                <c:pt idx="95">
                  <c:v>274092109.64437526</c:v>
                </c:pt>
                <c:pt idx="96">
                  <c:v>268821638.8600674</c:v>
                </c:pt>
                <c:pt idx="97">
                  <c:v>263426815.87741902</c:v>
                </c:pt>
                <c:pt idx="98">
                  <c:v>258285168.28404474</c:v>
                </c:pt>
                <c:pt idx="99">
                  <c:v>253065504.78586873</c:v>
                </c:pt>
                <c:pt idx="100">
                  <c:v>248092182.53784817</c:v>
                </c:pt>
                <c:pt idx="101">
                  <c:v>243231507.9506577</c:v>
                </c:pt>
                <c:pt idx="102">
                  <c:v>238413330.411952</c:v>
                </c:pt>
                <c:pt idx="103">
                  <c:v>234012121.3951421</c:v>
                </c:pt>
                <c:pt idx="104">
                  <c:v>229626049.9058961</c:v>
                </c:pt>
                <c:pt idx="105">
                  <c:v>225326301.11941913</c:v>
                </c:pt>
                <c:pt idx="106">
                  <c:v>221076313.65625203</c:v>
                </c:pt>
                <c:pt idx="107">
                  <c:v>216992726.31613117</c:v>
                </c:pt>
                <c:pt idx="108">
                  <c:v>212995384.5618168</c:v>
                </c:pt>
                <c:pt idx="109">
                  <c:v>209045171.07470393</c:v>
                </c:pt>
                <c:pt idx="110">
                  <c:v>205210384.8870058</c:v>
                </c:pt>
                <c:pt idx="111">
                  <c:v>201332118.39142865</c:v>
                </c:pt>
                <c:pt idx="112">
                  <c:v>197511921.11625823</c:v>
                </c:pt>
                <c:pt idx="113">
                  <c:v>193757152.83538508</c:v>
                </c:pt>
                <c:pt idx="114">
                  <c:v>190086280.34762684</c:v>
                </c:pt>
                <c:pt idx="115">
                  <c:v>186466314.5232682</c:v>
                </c:pt>
                <c:pt idx="116">
                  <c:v>182844363.94690412</c:v>
                </c:pt>
                <c:pt idx="117">
                  <c:v>179352248.7053306</c:v>
                </c:pt>
                <c:pt idx="118">
                  <c:v>175880126.98069206</c:v>
                </c:pt>
                <c:pt idx="119">
                  <c:v>172453879.57458612</c:v>
                </c:pt>
                <c:pt idx="120">
                  <c:v>169193826.28934067</c:v>
                </c:pt>
                <c:pt idx="121">
                  <c:v>165862985.03697434</c:v>
                </c:pt>
                <c:pt idx="122">
                  <c:v>162623061.1198877</c:v>
                </c:pt>
                <c:pt idx="123">
                  <c:v>159384474.6376111</c:v>
                </c:pt>
                <c:pt idx="124">
                  <c:v>156239233.59267247</c:v>
                </c:pt>
                <c:pt idx="125">
                  <c:v>153100823.52677315</c:v>
                </c:pt>
                <c:pt idx="126">
                  <c:v>150012970.69828632</c:v>
                </c:pt>
                <c:pt idx="127">
                  <c:v>147018854.18450582</c:v>
                </c:pt>
                <c:pt idx="128">
                  <c:v>144029916.50444916</c:v>
                </c:pt>
                <c:pt idx="129">
                  <c:v>141127061.34718567</c:v>
                </c:pt>
                <c:pt idx="130">
                  <c:v>138182348.73894516</c:v>
                </c:pt>
                <c:pt idx="131">
                  <c:v>135332711.02473116</c:v>
                </c:pt>
                <c:pt idx="132">
                  <c:v>132604569.42207947</c:v>
                </c:pt>
                <c:pt idx="133">
                  <c:v>129856921.89074431</c:v>
                </c:pt>
                <c:pt idx="134">
                  <c:v>127202498.12730983</c:v>
                </c:pt>
                <c:pt idx="135">
                  <c:v>124567914.93631478</c:v>
                </c:pt>
                <c:pt idx="136">
                  <c:v>121947722.02973995</c:v>
                </c:pt>
                <c:pt idx="137">
                  <c:v>119434334.279312</c:v>
                </c:pt>
                <c:pt idx="138">
                  <c:v>116851878.3238567</c:v>
                </c:pt>
                <c:pt idx="139">
                  <c:v>114493813.64842267</c:v>
                </c:pt>
                <c:pt idx="140">
                  <c:v>112148375.51675747</c:v>
                </c:pt>
                <c:pt idx="141">
                  <c:v>109808322.0116325</c:v>
                </c:pt>
                <c:pt idx="142">
                  <c:v>107544887.54065776</c:v>
                </c:pt>
                <c:pt idx="143">
                  <c:v>105317946.64202449</c:v>
                </c:pt>
                <c:pt idx="144">
                  <c:v>103209233.68574291</c:v>
                </c:pt>
                <c:pt idx="145">
                  <c:v>101043483.02168335</c:v>
                </c:pt>
                <c:pt idx="146">
                  <c:v>98935407.20144558</c:v>
                </c:pt>
                <c:pt idx="147">
                  <c:v>96831213.71633586</c:v>
                </c:pt>
                <c:pt idx="148">
                  <c:v>94784398.11651543</c:v>
                </c:pt>
                <c:pt idx="149">
                  <c:v>92739365.25700237</c:v>
                </c:pt>
                <c:pt idx="150">
                  <c:v>90726152.27112901</c:v>
                </c:pt>
                <c:pt idx="151">
                  <c:v>88767545.14903249</c:v>
                </c:pt>
                <c:pt idx="152">
                  <c:v>86813051.34338005</c:v>
                </c:pt>
                <c:pt idx="153">
                  <c:v>84777406.34104674</c:v>
                </c:pt>
                <c:pt idx="154">
                  <c:v>82886557.37312146</c:v>
                </c:pt>
                <c:pt idx="155">
                  <c:v>80956702.65913087</c:v>
                </c:pt>
                <c:pt idx="156">
                  <c:v>79194555.37025696</c:v>
                </c:pt>
                <c:pt idx="157">
                  <c:v>77400470.61880736</c:v>
                </c:pt>
                <c:pt idx="158">
                  <c:v>75583607.82483332</c:v>
                </c:pt>
                <c:pt idx="159">
                  <c:v>73874977.61274102</c:v>
                </c:pt>
                <c:pt idx="160">
                  <c:v>72247641.6444688</c:v>
                </c:pt>
                <c:pt idx="161">
                  <c:v>70650629.8718202</c:v>
                </c:pt>
                <c:pt idx="162">
                  <c:v>69106964.57952458</c:v>
                </c:pt>
                <c:pt idx="163">
                  <c:v>67605625.1052451</c:v>
                </c:pt>
                <c:pt idx="164">
                  <c:v>66154562.5522009</c:v>
                </c:pt>
                <c:pt idx="165">
                  <c:v>64746102.13358129</c:v>
                </c:pt>
                <c:pt idx="166">
                  <c:v>63346244.18163415</c:v>
                </c:pt>
                <c:pt idx="167">
                  <c:v>61969735.54113941</c:v>
                </c:pt>
                <c:pt idx="168">
                  <c:v>60665951.63848892</c:v>
                </c:pt>
                <c:pt idx="169">
                  <c:v>59330097.0385046</c:v>
                </c:pt>
                <c:pt idx="170">
                  <c:v>57972618.31012777</c:v>
                </c:pt>
                <c:pt idx="171">
                  <c:v>56676074.245408945</c:v>
                </c:pt>
                <c:pt idx="172">
                  <c:v>55415847.09415308</c:v>
                </c:pt>
                <c:pt idx="173">
                  <c:v>54133136.77302119</c:v>
                </c:pt>
                <c:pt idx="174">
                  <c:v>52894681.22512919</c:v>
                </c:pt>
                <c:pt idx="175">
                  <c:v>51689585.43768611</c:v>
                </c:pt>
                <c:pt idx="176">
                  <c:v>50487550.705409944</c:v>
                </c:pt>
                <c:pt idx="177">
                  <c:v>49315176.068388596</c:v>
                </c:pt>
                <c:pt idx="178">
                  <c:v>48139514.61982016</c:v>
                </c:pt>
                <c:pt idx="179">
                  <c:v>46988693.057046674</c:v>
                </c:pt>
                <c:pt idx="180">
                  <c:v>45877992.99907568</c:v>
                </c:pt>
                <c:pt idx="181">
                  <c:v>44758126.31937067</c:v>
                </c:pt>
                <c:pt idx="182">
                  <c:v>43665603.38356095</c:v>
                </c:pt>
                <c:pt idx="183">
                  <c:v>42539172.79202645</c:v>
                </c:pt>
                <c:pt idx="184">
                  <c:v>41478270.45789842</c:v>
                </c:pt>
                <c:pt idx="185">
                  <c:v>40423484.20916692</c:v>
                </c:pt>
                <c:pt idx="186">
                  <c:v>39386452.881339304</c:v>
                </c:pt>
                <c:pt idx="187">
                  <c:v>38377207.26702516</c:v>
                </c:pt>
                <c:pt idx="188">
                  <c:v>37373805.13758154</c:v>
                </c:pt>
                <c:pt idx="189">
                  <c:v>36395586.49539865</c:v>
                </c:pt>
                <c:pt idx="190">
                  <c:v>35423007.423733644</c:v>
                </c:pt>
                <c:pt idx="191">
                  <c:v>34465817.05164618</c:v>
                </c:pt>
                <c:pt idx="192">
                  <c:v>33554407.79806831</c:v>
                </c:pt>
                <c:pt idx="193">
                  <c:v>32632171.38312957</c:v>
                </c:pt>
                <c:pt idx="194">
                  <c:v>31737918.82978884</c:v>
                </c:pt>
                <c:pt idx="195">
                  <c:v>30856218.873464562</c:v>
                </c:pt>
                <c:pt idx="196">
                  <c:v>30008998.728573672</c:v>
                </c:pt>
                <c:pt idx="197">
                  <c:v>29180568.43579433</c:v>
                </c:pt>
                <c:pt idx="198">
                  <c:v>28374789.577226188</c:v>
                </c:pt>
                <c:pt idx="199">
                  <c:v>27601245.168872904</c:v>
                </c:pt>
                <c:pt idx="200">
                  <c:v>26835134.592673317</c:v>
                </c:pt>
                <c:pt idx="201">
                  <c:v>26059885.148400173</c:v>
                </c:pt>
                <c:pt idx="202">
                  <c:v>25318281.77849924</c:v>
                </c:pt>
                <c:pt idx="203">
                  <c:v>24589180.380172215</c:v>
                </c:pt>
                <c:pt idx="204">
                  <c:v>23889582.187063944</c:v>
                </c:pt>
                <c:pt idx="205">
                  <c:v>23181765.876013953</c:v>
                </c:pt>
                <c:pt idx="206">
                  <c:v>22492740.90298844</c:v>
                </c:pt>
                <c:pt idx="207">
                  <c:v>21809611.349207796</c:v>
                </c:pt>
                <c:pt idx="208">
                  <c:v>21145173.917497244</c:v>
                </c:pt>
                <c:pt idx="209">
                  <c:v>20487133.526874237</c:v>
                </c:pt>
                <c:pt idx="210">
                  <c:v>19840263.490518603</c:v>
                </c:pt>
                <c:pt idx="211">
                  <c:v>19211047.523430284</c:v>
                </c:pt>
                <c:pt idx="212">
                  <c:v>18592403.39658898</c:v>
                </c:pt>
                <c:pt idx="213">
                  <c:v>17991791.070456047</c:v>
                </c:pt>
                <c:pt idx="214">
                  <c:v>17403529.73388123</c:v>
                </c:pt>
                <c:pt idx="215">
                  <c:v>16825826.238697466</c:v>
                </c:pt>
                <c:pt idx="216">
                  <c:v>16271912.949632876</c:v>
                </c:pt>
                <c:pt idx="217">
                  <c:v>15719896.832981296</c:v>
                </c:pt>
                <c:pt idx="218">
                  <c:v>15192228.623912442</c:v>
                </c:pt>
                <c:pt idx="219">
                  <c:v>14681155.81317492</c:v>
                </c:pt>
                <c:pt idx="220">
                  <c:v>14211794.87820045</c:v>
                </c:pt>
                <c:pt idx="221">
                  <c:v>13771018.52324312</c:v>
                </c:pt>
                <c:pt idx="222">
                  <c:v>13358533.983781261</c:v>
                </c:pt>
                <c:pt idx="223">
                  <c:v>12982588.996405978</c:v>
                </c:pt>
                <c:pt idx="224">
                  <c:v>12622293.220105547</c:v>
                </c:pt>
                <c:pt idx="225">
                  <c:v>12275479.134676373</c:v>
                </c:pt>
                <c:pt idx="226">
                  <c:v>11931541.245194316</c:v>
                </c:pt>
                <c:pt idx="227">
                  <c:v>11594599.587923799</c:v>
                </c:pt>
                <c:pt idx="228">
                  <c:v>11269258.071173025</c:v>
                </c:pt>
                <c:pt idx="229">
                  <c:v>10943267.701929891</c:v>
                </c:pt>
                <c:pt idx="230">
                  <c:v>10625588.877467502</c:v>
                </c:pt>
                <c:pt idx="231">
                  <c:v>10311177.036029553</c:v>
                </c:pt>
                <c:pt idx="232">
                  <c:v>10004753.047967106</c:v>
                </c:pt>
                <c:pt idx="233">
                  <c:v>9701677.134210337</c:v>
                </c:pt>
                <c:pt idx="234">
                  <c:v>9404269.053625552</c:v>
                </c:pt>
                <c:pt idx="235">
                  <c:v>9113598.909757132</c:v>
                </c:pt>
                <c:pt idx="236">
                  <c:v>8824675.654273847</c:v>
                </c:pt>
                <c:pt idx="237">
                  <c:v>8542558.889764981</c:v>
                </c:pt>
                <c:pt idx="238">
                  <c:v>8262538.573225913</c:v>
                </c:pt>
                <c:pt idx="239">
                  <c:v>7986575.758925176</c:v>
                </c:pt>
                <c:pt idx="240">
                  <c:v>7721157.921842795</c:v>
                </c:pt>
                <c:pt idx="241">
                  <c:v>7453179.394420733</c:v>
                </c:pt>
                <c:pt idx="242">
                  <c:v>7191621.94875069</c:v>
                </c:pt>
                <c:pt idx="243">
                  <c:v>6932125.382924427</c:v>
                </c:pt>
                <c:pt idx="244">
                  <c:v>6679355.676286827</c:v>
                </c:pt>
                <c:pt idx="245">
                  <c:v>6429513.993975857</c:v>
                </c:pt>
                <c:pt idx="246">
                  <c:v>6183966.786638829</c:v>
                </c:pt>
                <c:pt idx="247">
                  <c:v>5944136.481601138</c:v>
                </c:pt>
                <c:pt idx="248">
                  <c:v>5706803.060506869</c:v>
                </c:pt>
                <c:pt idx="249">
                  <c:v>5474763.594138628</c:v>
                </c:pt>
                <c:pt idx="250">
                  <c:v>5245014.72201192</c:v>
                </c:pt>
                <c:pt idx="251">
                  <c:v>5018612.917498072</c:v>
                </c:pt>
                <c:pt idx="252">
                  <c:v>4799477.484133363</c:v>
                </c:pt>
                <c:pt idx="253">
                  <c:v>4580669.978034706</c:v>
                </c:pt>
                <c:pt idx="254">
                  <c:v>4367428.558750263</c:v>
                </c:pt>
                <c:pt idx="255">
                  <c:v>4156971.9829734704</c:v>
                </c:pt>
                <c:pt idx="256">
                  <c:v>3953019.6386624454</c:v>
                </c:pt>
                <c:pt idx="257">
                  <c:v>3694292.9718323746</c:v>
                </c:pt>
                <c:pt idx="258">
                  <c:v>3499292.7146630385</c:v>
                </c:pt>
                <c:pt idx="259">
                  <c:v>3309137.914173656</c:v>
                </c:pt>
                <c:pt idx="260">
                  <c:v>3121578.478674705</c:v>
                </c:pt>
                <c:pt idx="261">
                  <c:v>2938220.37335785</c:v>
                </c:pt>
                <c:pt idx="262">
                  <c:v>2758274.0528776213</c:v>
                </c:pt>
                <c:pt idx="263">
                  <c:v>2581819.050239123</c:v>
                </c:pt>
                <c:pt idx="264">
                  <c:v>2410626.656006252</c:v>
                </c:pt>
                <c:pt idx="265">
                  <c:v>2241663.4594602836</c:v>
                </c:pt>
                <c:pt idx="266">
                  <c:v>2077230.8924447794</c:v>
                </c:pt>
                <c:pt idx="267">
                  <c:v>1916861.0738992335</c:v>
                </c:pt>
                <c:pt idx="268">
                  <c:v>1761844.4692440673</c:v>
                </c:pt>
                <c:pt idx="269">
                  <c:v>1610885.2078475074</c:v>
                </c:pt>
                <c:pt idx="270">
                  <c:v>1464363.8158762385</c:v>
                </c:pt>
                <c:pt idx="271">
                  <c:v>1322893.9734722618</c:v>
                </c:pt>
                <c:pt idx="272">
                  <c:v>1186484.1138776476</c:v>
                </c:pt>
                <c:pt idx="273">
                  <c:v>1056698.3540525176</c:v>
                </c:pt>
                <c:pt idx="274">
                  <c:v>937942.0183787724</c:v>
                </c:pt>
                <c:pt idx="275">
                  <c:v>822652.7359676287</c:v>
                </c:pt>
                <c:pt idx="276">
                  <c:v>712158.4477148093</c:v>
                </c:pt>
                <c:pt idx="277">
                  <c:v>607414.8346824772</c:v>
                </c:pt>
                <c:pt idx="278">
                  <c:v>509392.3575774203</c:v>
                </c:pt>
                <c:pt idx="279">
                  <c:v>421556.700125756</c:v>
                </c:pt>
                <c:pt idx="280">
                  <c:v>348806.11746941425</c:v>
                </c:pt>
                <c:pt idx="281">
                  <c:v>289611.528265351</c:v>
                </c:pt>
                <c:pt idx="282">
                  <c:v>244167.84247054174</c:v>
                </c:pt>
                <c:pt idx="283">
                  <c:v>215092.33169213036</c:v>
                </c:pt>
                <c:pt idx="284">
                  <c:v>197913.92423833886</c:v>
                </c:pt>
                <c:pt idx="285">
                  <c:v>186006.5492606447</c:v>
                </c:pt>
                <c:pt idx="286">
                  <c:v>174438.22528044303</c:v>
                </c:pt>
                <c:pt idx="287">
                  <c:v>163768.87554983987</c:v>
                </c:pt>
                <c:pt idx="288">
                  <c:v>153676.62039036478</c:v>
                </c:pt>
                <c:pt idx="289">
                  <c:v>143982.10169731145</c:v>
                </c:pt>
                <c:pt idx="290">
                  <c:v>134970.85611671777</c:v>
                </c:pt>
                <c:pt idx="291">
                  <c:v>126827.34725490285</c:v>
                </c:pt>
                <c:pt idx="292">
                  <c:v>119651.25877624763</c:v>
                </c:pt>
                <c:pt idx="293">
                  <c:v>113497.43507888087</c:v>
                </c:pt>
                <c:pt idx="294">
                  <c:v>108351.42574105998</c:v>
                </c:pt>
                <c:pt idx="295">
                  <c:v>103778.84869997087</c:v>
                </c:pt>
                <c:pt idx="296">
                  <c:v>99828.69373732954</c:v>
                </c:pt>
                <c:pt idx="297">
                  <c:v>96067.37336517926</c:v>
                </c:pt>
                <c:pt idx="298">
                  <c:v>92502.26473729593</c:v>
                </c:pt>
                <c:pt idx="299">
                  <c:v>88984.30143838585</c:v>
                </c:pt>
                <c:pt idx="300">
                  <c:v>85583.25119987303</c:v>
                </c:pt>
                <c:pt idx="301">
                  <c:v>82204.61672920056</c:v>
                </c:pt>
                <c:pt idx="302">
                  <c:v>78951.69481894071</c:v>
                </c:pt>
                <c:pt idx="303">
                  <c:v>75881.89850688048</c:v>
                </c:pt>
                <c:pt idx="304">
                  <c:v>72872.97454847186</c:v>
                </c:pt>
                <c:pt idx="305">
                  <c:v>69982.09508333149</c:v>
                </c:pt>
                <c:pt idx="306">
                  <c:v>67129.9116891946</c:v>
                </c:pt>
                <c:pt idx="307">
                  <c:v>64333.61619945244</c:v>
                </c:pt>
                <c:pt idx="308">
                  <c:v>61556.809058468425</c:v>
                </c:pt>
                <c:pt idx="309">
                  <c:v>58833.57554210273</c:v>
                </c:pt>
                <c:pt idx="310">
                  <c:v>56130.55064458946</c:v>
                </c:pt>
                <c:pt idx="311">
                  <c:v>53464.19360382157</c:v>
                </c:pt>
                <c:pt idx="312">
                  <c:v>50875.883126628774</c:v>
                </c:pt>
                <c:pt idx="313">
                  <c:v>48279.54418126989</c:v>
                </c:pt>
                <c:pt idx="314">
                  <c:v>45731.248522721195</c:v>
                </c:pt>
                <c:pt idx="315">
                  <c:v>43303.53722786058</c:v>
                </c:pt>
                <c:pt idx="316">
                  <c:v>40920.38107678513</c:v>
                </c:pt>
                <c:pt idx="317">
                  <c:v>38603.71689852637</c:v>
                </c:pt>
                <c:pt idx="318">
                  <c:v>36319.011434092135</c:v>
                </c:pt>
                <c:pt idx="319">
                  <c:v>34111.37325356097</c:v>
                </c:pt>
                <c:pt idx="320">
                  <c:v>31924.51624970103</c:v>
                </c:pt>
                <c:pt idx="321">
                  <c:v>29776.205708043646</c:v>
                </c:pt>
                <c:pt idx="322">
                  <c:v>27649.22196767399</c:v>
                </c:pt>
                <c:pt idx="323">
                  <c:v>25551.97365178559</c:v>
                </c:pt>
                <c:pt idx="324">
                  <c:v>23497.013815420803</c:v>
                </c:pt>
                <c:pt idx="325">
                  <c:v>21486.111812934374</c:v>
                </c:pt>
                <c:pt idx="326">
                  <c:v>19508.910187657024</c:v>
                </c:pt>
                <c:pt idx="327">
                  <c:v>17632.76289998408</c:v>
                </c:pt>
                <c:pt idx="328">
                  <c:v>15863.393285544282</c:v>
                </c:pt>
                <c:pt idx="329">
                  <c:v>14142.050892500058</c:v>
                </c:pt>
                <c:pt idx="330">
                  <c:v>12501.234322509848</c:v>
                </c:pt>
                <c:pt idx="331">
                  <c:v>10886.895697464957</c:v>
                </c:pt>
                <c:pt idx="332">
                  <c:v>9292.380072734964</c:v>
                </c:pt>
                <c:pt idx="333">
                  <c:v>7901.450895400317</c:v>
                </c:pt>
                <c:pt idx="334">
                  <c:v>6528.046612417303</c:v>
                </c:pt>
                <c:pt idx="335">
                  <c:v>5174.490096051371</c:v>
                </c:pt>
                <c:pt idx="336">
                  <c:v>3843.7208355132775</c:v>
                </c:pt>
                <c:pt idx="337">
                  <c:v>2743.096853953684</c:v>
                </c:pt>
                <c:pt idx="338">
                  <c:v>1773.8851212304323</c:v>
                </c:pt>
                <c:pt idx="339">
                  <c:v>1068.3510675554326</c:v>
                </c:pt>
                <c:pt idx="340">
                  <c:v>531.3254931677905</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numCache>
            </c:numRef>
          </c:val>
        </c:ser>
        <c:axId val="22845862"/>
        <c:axId val="4286167"/>
      </c:areaChart>
      <c:lineChart>
        <c:grouping val="standard"/>
        <c:varyColors val="0"/>
        <c:ser>
          <c:idx val="4"/>
          <c:order val="4"/>
          <c:tx>
            <c:strRef>
              <c:f>_Hidden28!$F$1:$F$1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_Hidden28!$A$2:$A$565</c:f>
              <c:strCache>
                <c:ptCount val="564"/>
                <c:pt idx="0">
                  <c:v>1/03/2017</c:v>
                </c:pt>
                <c:pt idx="1">
                  <c:v>1/04/2017</c:v>
                </c:pt>
                <c:pt idx="2">
                  <c:v>1/05/2017</c:v>
                </c:pt>
                <c:pt idx="3">
                  <c:v>1/06/2017</c:v>
                </c:pt>
                <c:pt idx="4">
                  <c:v>1/07/2017</c:v>
                </c:pt>
                <c:pt idx="5">
                  <c:v>1/08/2017</c:v>
                </c:pt>
                <c:pt idx="6">
                  <c:v>1/09/2017</c:v>
                </c:pt>
                <c:pt idx="7">
                  <c:v>1/10/2017</c:v>
                </c:pt>
                <c:pt idx="8">
                  <c:v>1/11/2017</c:v>
                </c:pt>
                <c:pt idx="9">
                  <c:v>1/12/2017</c:v>
                </c:pt>
                <c:pt idx="10">
                  <c:v>1/01/2018</c:v>
                </c:pt>
                <c:pt idx="11">
                  <c:v>1/02/2018</c:v>
                </c:pt>
                <c:pt idx="12">
                  <c:v>1/03/2018</c:v>
                </c:pt>
                <c:pt idx="13">
                  <c:v>1/04/2018</c:v>
                </c:pt>
                <c:pt idx="14">
                  <c:v>1/05/2018</c:v>
                </c:pt>
                <c:pt idx="15">
                  <c:v>1/06/2018</c:v>
                </c:pt>
                <c:pt idx="16">
                  <c:v>1/07/2018</c:v>
                </c:pt>
                <c:pt idx="17">
                  <c:v>1/08/2018</c:v>
                </c:pt>
                <c:pt idx="18">
                  <c:v>1/09/2018</c:v>
                </c:pt>
                <c:pt idx="19">
                  <c:v>1/10/2018</c:v>
                </c:pt>
                <c:pt idx="20">
                  <c:v>1/11/2018</c:v>
                </c:pt>
                <c:pt idx="21">
                  <c:v>1/12/2018</c:v>
                </c:pt>
                <c:pt idx="22">
                  <c:v>1/01/2019</c:v>
                </c:pt>
                <c:pt idx="23">
                  <c:v>1/02/2019</c:v>
                </c:pt>
                <c:pt idx="24">
                  <c:v>1/03/2019</c:v>
                </c:pt>
                <c:pt idx="25">
                  <c:v>1/04/2019</c:v>
                </c:pt>
                <c:pt idx="26">
                  <c:v>1/05/2019</c:v>
                </c:pt>
                <c:pt idx="27">
                  <c:v>1/06/2019</c:v>
                </c:pt>
                <c:pt idx="28">
                  <c:v>1/07/2019</c:v>
                </c:pt>
                <c:pt idx="29">
                  <c:v>1/08/2019</c:v>
                </c:pt>
                <c:pt idx="30">
                  <c:v>1/09/2019</c:v>
                </c:pt>
                <c:pt idx="31">
                  <c:v>1/10/2019</c:v>
                </c:pt>
                <c:pt idx="32">
                  <c:v>1/11/2019</c:v>
                </c:pt>
                <c:pt idx="33">
                  <c:v>1/12/2019</c:v>
                </c:pt>
                <c:pt idx="34">
                  <c:v>1/01/2020</c:v>
                </c:pt>
                <c:pt idx="35">
                  <c:v>1/02/2020</c:v>
                </c:pt>
                <c:pt idx="36">
                  <c:v>1/03/2020</c:v>
                </c:pt>
                <c:pt idx="37">
                  <c:v>1/04/2020</c:v>
                </c:pt>
                <c:pt idx="38">
                  <c:v>1/05/2020</c:v>
                </c:pt>
                <c:pt idx="39">
                  <c:v>1/06/2020</c:v>
                </c:pt>
                <c:pt idx="40">
                  <c:v>1/07/2020</c:v>
                </c:pt>
                <c:pt idx="41">
                  <c:v>1/08/2020</c:v>
                </c:pt>
                <c:pt idx="42">
                  <c:v>1/09/2020</c:v>
                </c:pt>
                <c:pt idx="43">
                  <c:v>1/10/2020</c:v>
                </c:pt>
                <c:pt idx="44">
                  <c:v>1/11/2020</c:v>
                </c:pt>
                <c:pt idx="45">
                  <c:v>1/12/2020</c:v>
                </c:pt>
                <c:pt idx="46">
                  <c:v>1/01/2021</c:v>
                </c:pt>
                <c:pt idx="47">
                  <c:v>1/02/2021</c:v>
                </c:pt>
                <c:pt idx="48">
                  <c:v>1/03/2021</c:v>
                </c:pt>
                <c:pt idx="49">
                  <c:v>1/04/2021</c:v>
                </c:pt>
                <c:pt idx="50">
                  <c:v>1/05/2021</c:v>
                </c:pt>
                <c:pt idx="51">
                  <c:v>1/06/2021</c:v>
                </c:pt>
                <c:pt idx="52">
                  <c:v>1/07/2021</c:v>
                </c:pt>
                <c:pt idx="53">
                  <c:v>1/08/2021</c:v>
                </c:pt>
                <c:pt idx="54">
                  <c:v>1/09/2021</c:v>
                </c:pt>
                <c:pt idx="55">
                  <c:v>1/10/2021</c:v>
                </c:pt>
                <c:pt idx="56">
                  <c:v>1/11/2021</c:v>
                </c:pt>
                <c:pt idx="57">
                  <c:v>1/12/2021</c:v>
                </c:pt>
                <c:pt idx="58">
                  <c:v>1/01/2022</c:v>
                </c:pt>
                <c:pt idx="59">
                  <c:v>1/02/2022</c:v>
                </c:pt>
                <c:pt idx="60">
                  <c:v>1/03/2022</c:v>
                </c:pt>
                <c:pt idx="61">
                  <c:v>1/04/2022</c:v>
                </c:pt>
                <c:pt idx="62">
                  <c:v>1/05/2022</c:v>
                </c:pt>
                <c:pt idx="63">
                  <c:v>1/06/2022</c:v>
                </c:pt>
                <c:pt idx="64">
                  <c:v>1/07/2022</c:v>
                </c:pt>
                <c:pt idx="65">
                  <c:v>1/08/2022</c:v>
                </c:pt>
                <c:pt idx="66">
                  <c:v>1/09/2022</c:v>
                </c:pt>
                <c:pt idx="67">
                  <c:v>1/10/2022</c:v>
                </c:pt>
                <c:pt idx="68">
                  <c:v>1/11/2022</c:v>
                </c:pt>
                <c:pt idx="69">
                  <c:v>1/12/2022</c:v>
                </c:pt>
                <c:pt idx="70">
                  <c:v>1/01/2023</c:v>
                </c:pt>
                <c:pt idx="71">
                  <c:v>1/02/2023</c:v>
                </c:pt>
                <c:pt idx="72">
                  <c:v>1/03/2023</c:v>
                </c:pt>
                <c:pt idx="73">
                  <c:v>1/04/2023</c:v>
                </c:pt>
                <c:pt idx="74">
                  <c:v>1/05/2023</c:v>
                </c:pt>
                <c:pt idx="75">
                  <c:v>1/06/2023</c:v>
                </c:pt>
                <c:pt idx="76">
                  <c:v>1/07/2023</c:v>
                </c:pt>
                <c:pt idx="77">
                  <c:v>1/08/2023</c:v>
                </c:pt>
                <c:pt idx="78">
                  <c:v>1/09/2023</c:v>
                </c:pt>
                <c:pt idx="79">
                  <c:v>1/10/2023</c:v>
                </c:pt>
                <c:pt idx="80">
                  <c:v>1/11/2023</c:v>
                </c:pt>
                <c:pt idx="81">
                  <c:v>1/12/2023</c:v>
                </c:pt>
                <c:pt idx="82">
                  <c:v>1/01/2024</c:v>
                </c:pt>
                <c:pt idx="83">
                  <c:v>1/02/2024</c:v>
                </c:pt>
                <c:pt idx="84">
                  <c:v>1/03/2024</c:v>
                </c:pt>
                <c:pt idx="85">
                  <c:v>1/04/2024</c:v>
                </c:pt>
                <c:pt idx="86">
                  <c:v>1/05/2024</c:v>
                </c:pt>
                <c:pt idx="87">
                  <c:v>1/06/2024</c:v>
                </c:pt>
                <c:pt idx="88">
                  <c:v>1/07/2024</c:v>
                </c:pt>
                <c:pt idx="89">
                  <c:v>1/08/2024</c:v>
                </c:pt>
                <c:pt idx="90">
                  <c:v>1/09/2024</c:v>
                </c:pt>
                <c:pt idx="91">
                  <c:v>1/10/2024</c:v>
                </c:pt>
                <c:pt idx="92">
                  <c:v>1/11/2024</c:v>
                </c:pt>
                <c:pt idx="93">
                  <c:v>1/12/2024</c:v>
                </c:pt>
                <c:pt idx="94">
                  <c:v>1/01/2025</c:v>
                </c:pt>
                <c:pt idx="95">
                  <c:v>1/02/2025</c:v>
                </c:pt>
                <c:pt idx="96">
                  <c:v>1/03/2025</c:v>
                </c:pt>
                <c:pt idx="97">
                  <c:v>1/04/2025</c:v>
                </c:pt>
                <c:pt idx="98">
                  <c:v>1/05/2025</c:v>
                </c:pt>
                <c:pt idx="99">
                  <c:v>1/06/2025</c:v>
                </c:pt>
                <c:pt idx="100">
                  <c:v>1/07/2025</c:v>
                </c:pt>
                <c:pt idx="101">
                  <c:v>1/08/2025</c:v>
                </c:pt>
                <c:pt idx="102">
                  <c:v>1/09/2025</c:v>
                </c:pt>
                <c:pt idx="103">
                  <c:v>1/10/2025</c:v>
                </c:pt>
                <c:pt idx="104">
                  <c:v>1/11/2025</c:v>
                </c:pt>
                <c:pt idx="105">
                  <c:v>1/12/2025</c:v>
                </c:pt>
                <c:pt idx="106">
                  <c:v>1/01/2026</c:v>
                </c:pt>
                <c:pt idx="107">
                  <c:v>1/02/2026</c:v>
                </c:pt>
                <c:pt idx="108">
                  <c:v>1/03/2026</c:v>
                </c:pt>
                <c:pt idx="109">
                  <c:v>1/04/2026</c:v>
                </c:pt>
                <c:pt idx="110">
                  <c:v>1/05/2026</c:v>
                </c:pt>
                <c:pt idx="111">
                  <c:v>1/06/2026</c:v>
                </c:pt>
                <c:pt idx="112">
                  <c:v>1/07/2026</c:v>
                </c:pt>
                <c:pt idx="113">
                  <c:v>1/08/2026</c:v>
                </c:pt>
                <c:pt idx="114">
                  <c:v>1/09/2026</c:v>
                </c:pt>
                <c:pt idx="115">
                  <c:v>1/10/2026</c:v>
                </c:pt>
                <c:pt idx="116">
                  <c:v>1/11/2026</c:v>
                </c:pt>
                <c:pt idx="117">
                  <c:v>1/12/2026</c:v>
                </c:pt>
                <c:pt idx="118">
                  <c:v>1/01/2027</c:v>
                </c:pt>
                <c:pt idx="119">
                  <c:v>1/02/2027</c:v>
                </c:pt>
                <c:pt idx="120">
                  <c:v>1/03/2027</c:v>
                </c:pt>
                <c:pt idx="121">
                  <c:v>1/04/2027</c:v>
                </c:pt>
                <c:pt idx="122">
                  <c:v>1/05/2027</c:v>
                </c:pt>
                <c:pt idx="123">
                  <c:v>1/06/2027</c:v>
                </c:pt>
                <c:pt idx="124">
                  <c:v>1/07/2027</c:v>
                </c:pt>
                <c:pt idx="125">
                  <c:v>1/08/2027</c:v>
                </c:pt>
                <c:pt idx="126">
                  <c:v>1/09/2027</c:v>
                </c:pt>
                <c:pt idx="127">
                  <c:v>1/10/2027</c:v>
                </c:pt>
                <c:pt idx="128">
                  <c:v>1/11/2027</c:v>
                </c:pt>
                <c:pt idx="129">
                  <c:v>1/12/2027</c:v>
                </c:pt>
                <c:pt idx="130">
                  <c:v>1/01/2028</c:v>
                </c:pt>
                <c:pt idx="131">
                  <c:v>1/02/2028</c:v>
                </c:pt>
                <c:pt idx="132">
                  <c:v>1/03/2028</c:v>
                </c:pt>
                <c:pt idx="133">
                  <c:v>1/04/2028</c:v>
                </c:pt>
                <c:pt idx="134">
                  <c:v>1/05/2028</c:v>
                </c:pt>
                <c:pt idx="135">
                  <c:v>1/06/2028</c:v>
                </c:pt>
                <c:pt idx="136">
                  <c:v>1/07/2028</c:v>
                </c:pt>
                <c:pt idx="137">
                  <c:v>1/08/2028</c:v>
                </c:pt>
                <c:pt idx="138">
                  <c:v>1/09/2028</c:v>
                </c:pt>
                <c:pt idx="139">
                  <c:v>1/10/2028</c:v>
                </c:pt>
                <c:pt idx="140">
                  <c:v>1/11/2028</c:v>
                </c:pt>
                <c:pt idx="141">
                  <c:v>1/12/2028</c:v>
                </c:pt>
                <c:pt idx="142">
                  <c:v>1/01/2029</c:v>
                </c:pt>
                <c:pt idx="143">
                  <c:v>1/02/2029</c:v>
                </c:pt>
                <c:pt idx="144">
                  <c:v>1/03/2029</c:v>
                </c:pt>
                <c:pt idx="145">
                  <c:v>1/04/2029</c:v>
                </c:pt>
                <c:pt idx="146">
                  <c:v>1/05/2029</c:v>
                </c:pt>
                <c:pt idx="147">
                  <c:v>1/06/2029</c:v>
                </c:pt>
                <c:pt idx="148">
                  <c:v>1/07/2029</c:v>
                </c:pt>
                <c:pt idx="149">
                  <c:v>1/08/2029</c:v>
                </c:pt>
                <c:pt idx="150">
                  <c:v>1/09/2029</c:v>
                </c:pt>
                <c:pt idx="151">
                  <c:v>1/10/2029</c:v>
                </c:pt>
                <c:pt idx="152">
                  <c:v>1/11/2029</c:v>
                </c:pt>
                <c:pt idx="153">
                  <c:v>1/12/2029</c:v>
                </c:pt>
                <c:pt idx="154">
                  <c:v>1/01/2030</c:v>
                </c:pt>
                <c:pt idx="155">
                  <c:v>1/02/2030</c:v>
                </c:pt>
                <c:pt idx="156">
                  <c:v>1/03/2030</c:v>
                </c:pt>
                <c:pt idx="157">
                  <c:v>1/04/2030</c:v>
                </c:pt>
                <c:pt idx="158">
                  <c:v>1/05/2030</c:v>
                </c:pt>
                <c:pt idx="159">
                  <c:v>1/06/2030</c:v>
                </c:pt>
                <c:pt idx="160">
                  <c:v>1/07/2030</c:v>
                </c:pt>
                <c:pt idx="161">
                  <c:v>1/08/2030</c:v>
                </c:pt>
                <c:pt idx="162">
                  <c:v>1/09/2030</c:v>
                </c:pt>
                <c:pt idx="163">
                  <c:v>1/10/2030</c:v>
                </c:pt>
                <c:pt idx="164">
                  <c:v>1/11/2030</c:v>
                </c:pt>
                <c:pt idx="165">
                  <c:v>1/12/2030</c:v>
                </c:pt>
                <c:pt idx="166">
                  <c:v>1/01/2031</c:v>
                </c:pt>
                <c:pt idx="167">
                  <c:v>1/02/2031</c:v>
                </c:pt>
                <c:pt idx="168">
                  <c:v>1/03/2031</c:v>
                </c:pt>
                <c:pt idx="169">
                  <c:v>1/04/2031</c:v>
                </c:pt>
                <c:pt idx="170">
                  <c:v>1/05/2031</c:v>
                </c:pt>
                <c:pt idx="171">
                  <c:v>1/06/2031</c:v>
                </c:pt>
                <c:pt idx="172">
                  <c:v>1/07/2031</c:v>
                </c:pt>
                <c:pt idx="173">
                  <c:v>1/08/2031</c:v>
                </c:pt>
                <c:pt idx="174">
                  <c:v>1/09/2031</c:v>
                </c:pt>
                <c:pt idx="175">
                  <c:v>1/10/2031</c:v>
                </c:pt>
                <c:pt idx="176">
                  <c:v>1/11/2031</c:v>
                </c:pt>
                <c:pt idx="177">
                  <c:v>1/12/2031</c:v>
                </c:pt>
                <c:pt idx="178">
                  <c:v>1/01/2032</c:v>
                </c:pt>
                <c:pt idx="179">
                  <c:v>1/02/2032</c:v>
                </c:pt>
                <c:pt idx="180">
                  <c:v>1/03/2032</c:v>
                </c:pt>
                <c:pt idx="181">
                  <c:v>1/04/2032</c:v>
                </c:pt>
                <c:pt idx="182">
                  <c:v>1/05/2032</c:v>
                </c:pt>
                <c:pt idx="183">
                  <c:v>1/06/2032</c:v>
                </c:pt>
                <c:pt idx="184">
                  <c:v>1/07/2032</c:v>
                </c:pt>
                <c:pt idx="185">
                  <c:v>1/08/2032</c:v>
                </c:pt>
                <c:pt idx="186">
                  <c:v>1/09/2032</c:v>
                </c:pt>
                <c:pt idx="187">
                  <c:v>1/10/2032</c:v>
                </c:pt>
                <c:pt idx="188">
                  <c:v>1/11/2032</c:v>
                </c:pt>
                <c:pt idx="189">
                  <c:v>1/12/2032</c:v>
                </c:pt>
                <c:pt idx="190">
                  <c:v>1/01/2033</c:v>
                </c:pt>
                <c:pt idx="191">
                  <c:v>1/02/2033</c:v>
                </c:pt>
                <c:pt idx="192">
                  <c:v>1/03/2033</c:v>
                </c:pt>
                <c:pt idx="193">
                  <c:v>1/04/2033</c:v>
                </c:pt>
                <c:pt idx="194">
                  <c:v>1/05/2033</c:v>
                </c:pt>
                <c:pt idx="195">
                  <c:v>1/06/2033</c:v>
                </c:pt>
                <c:pt idx="196">
                  <c:v>1/07/2033</c:v>
                </c:pt>
                <c:pt idx="197">
                  <c:v>1/08/2033</c:v>
                </c:pt>
                <c:pt idx="198">
                  <c:v>1/09/2033</c:v>
                </c:pt>
                <c:pt idx="199">
                  <c:v>1/10/2033</c:v>
                </c:pt>
                <c:pt idx="200">
                  <c:v>1/11/2033</c:v>
                </c:pt>
                <c:pt idx="201">
                  <c:v>1/12/2033</c:v>
                </c:pt>
                <c:pt idx="202">
                  <c:v>1/01/2034</c:v>
                </c:pt>
                <c:pt idx="203">
                  <c:v>1/02/2034</c:v>
                </c:pt>
                <c:pt idx="204">
                  <c:v>1/03/2034</c:v>
                </c:pt>
                <c:pt idx="205">
                  <c:v>1/04/2034</c:v>
                </c:pt>
                <c:pt idx="206">
                  <c:v>1/05/2034</c:v>
                </c:pt>
                <c:pt idx="207">
                  <c:v>1/06/2034</c:v>
                </c:pt>
                <c:pt idx="208">
                  <c:v>1/07/2034</c:v>
                </c:pt>
                <c:pt idx="209">
                  <c:v>1/08/2034</c:v>
                </c:pt>
                <c:pt idx="210">
                  <c:v>1/09/2034</c:v>
                </c:pt>
                <c:pt idx="211">
                  <c:v>1/10/2034</c:v>
                </c:pt>
                <c:pt idx="212">
                  <c:v>1/11/2034</c:v>
                </c:pt>
                <c:pt idx="213">
                  <c:v>1/12/2034</c:v>
                </c:pt>
                <c:pt idx="214">
                  <c:v>1/01/2035</c:v>
                </c:pt>
                <c:pt idx="215">
                  <c:v>1/02/2035</c:v>
                </c:pt>
                <c:pt idx="216">
                  <c:v>1/03/2035</c:v>
                </c:pt>
                <c:pt idx="217">
                  <c:v>1/04/2035</c:v>
                </c:pt>
                <c:pt idx="218">
                  <c:v>1/05/2035</c:v>
                </c:pt>
                <c:pt idx="219">
                  <c:v>1/06/2035</c:v>
                </c:pt>
                <c:pt idx="220">
                  <c:v>1/07/2035</c:v>
                </c:pt>
                <c:pt idx="221">
                  <c:v>1/08/2035</c:v>
                </c:pt>
                <c:pt idx="222">
                  <c:v>1/09/2035</c:v>
                </c:pt>
                <c:pt idx="223">
                  <c:v>1/10/2035</c:v>
                </c:pt>
                <c:pt idx="224">
                  <c:v>1/11/2035</c:v>
                </c:pt>
                <c:pt idx="225">
                  <c:v>1/12/2035</c:v>
                </c:pt>
                <c:pt idx="226">
                  <c:v>1/01/2036</c:v>
                </c:pt>
                <c:pt idx="227">
                  <c:v>1/02/2036</c:v>
                </c:pt>
                <c:pt idx="228">
                  <c:v>1/03/2036</c:v>
                </c:pt>
                <c:pt idx="229">
                  <c:v>1/04/2036</c:v>
                </c:pt>
                <c:pt idx="230">
                  <c:v>1/05/2036</c:v>
                </c:pt>
                <c:pt idx="231">
                  <c:v>1/06/2036</c:v>
                </c:pt>
                <c:pt idx="232">
                  <c:v>1/07/2036</c:v>
                </c:pt>
                <c:pt idx="233">
                  <c:v>1/08/2036</c:v>
                </c:pt>
                <c:pt idx="234">
                  <c:v>1/09/2036</c:v>
                </c:pt>
                <c:pt idx="235">
                  <c:v>1/10/2036</c:v>
                </c:pt>
                <c:pt idx="236">
                  <c:v>1/11/2036</c:v>
                </c:pt>
                <c:pt idx="237">
                  <c:v>1/12/2036</c:v>
                </c:pt>
                <c:pt idx="238">
                  <c:v>1/01/2037</c:v>
                </c:pt>
                <c:pt idx="239">
                  <c:v>1/02/2037</c:v>
                </c:pt>
                <c:pt idx="240">
                  <c:v>1/03/2037</c:v>
                </c:pt>
                <c:pt idx="241">
                  <c:v>1/04/2037</c:v>
                </c:pt>
                <c:pt idx="242">
                  <c:v>1/05/2037</c:v>
                </c:pt>
                <c:pt idx="243">
                  <c:v>1/06/2037</c:v>
                </c:pt>
                <c:pt idx="244">
                  <c:v>1/07/2037</c:v>
                </c:pt>
                <c:pt idx="245">
                  <c:v>1/08/2037</c:v>
                </c:pt>
                <c:pt idx="246">
                  <c:v>1/09/2037</c:v>
                </c:pt>
                <c:pt idx="247">
                  <c:v>1/10/2037</c:v>
                </c:pt>
                <c:pt idx="248">
                  <c:v>1/11/2037</c:v>
                </c:pt>
                <c:pt idx="249">
                  <c:v>1/12/2037</c:v>
                </c:pt>
                <c:pt idx="250">
                  <c:v>1/01/2038</c:v>
                </c:pt>
                <c:pt idx="251">
                  <c:v>1/02/2038</c:v>
                </c:pt>
                <c:pt idx="252">
                  <c:v>1/03/2038</c:v>
                </c:pt>
                <c:pt idx="253">
                  <c:v>1/04/2038</c:v>
                </c:pt>
                <c:pt idx="254">
                  <c:v>1/05/2038</c:v>
                </c:pt>
                <c:pt idx="255">
                  <c:v>1/06/2038</c:v>
                </c:pt>
                <c:pt idx="256">
                  <c:v>1/07/2038</c:v>
                </c:pt>
                <c:pt idx="257">
                  <c:v>1/08/2038</c:v>
                </c:pt>
                <c:pt idx="258">
                  <c:v>1/09/2038</c:v>
                </c:pt>
                <c:pt idx="259">
                  <c:v>1/10/2038</c:v>
                </c:pt>
                <c:pt idx="260">
                  <c:v>1/11/2038</c:v>
                </c:pt>
                <c:pt idx="261">
                  <c:v>1/12/2038</c:v>
                </c:pt>
                <c:pt idx="262">
                  <c:v>1/01/2039</c:v>
                </c:pt>
                <c:pt idx="263">
                  <c:v>1/02/2039</c:v>
                </c:pt>
                <c:pt idx="264">
                  <c:v>1/03/2039</c:v>
                </c:pt>
                <c:pt idx="265">
                  <c:v>1/04/2039</c:v>
                </c:pt>
                <c:pt idx="266">
                  <c:v>1/05/2039</c:v>
                </c:pt>
                <c:pt idx="267">
                  <c:v>1/06/2039</c:v>
                </c:pt>
                <c:pt idx="268">
                  <c:v>1/07/2039</c:v>
                </c:pt>
                <c:pt idx="269">
                  <c:v>1/08/2039</c:v>
                </c:pt>
                <c:pt idx="270">
                  <c:v>1/09/2039</c:v>
                </c:pt>
                <c:pt idx="271">
                  <c:v>1/10/2039</c:v>
                </c:pt>
                <c:pt idx="272">
                  <c:v>1/11/2039</c:v>
                </c:pt>
                <c:pt idx="273">
                  <c:v>1/12/2039</c:v>
                </c:pt>
                <c:pt idx="274">
                  <c:v>1/01/2040</c:v>
                </c:pt>
                <c:pt idx="275">
                  <c:v>1/02/2040</c:v>
                </c:pt>
                <c:pt idx="276">
                  <c:v>1/03/2040</c:v>
                </c:pt>
                <c:pt idx="277">
                  <c:v>1/04/2040</c:v>
                </c:pt>
                <c:pt idx="278">
                  <c:v>1/05/2040</c:v>
                </c:pt>
                <c:pt idx="279">
                  <c:v>1/06/2040</c:v>
                </c:pt>
                <c:pt idx="280">
                  <c:v>1/07/2040</c:v>
                </c:pt>
                <c:pt idx="281">
                  <c:v>1/08/2040</c:v>
                </c:pt>
                <c:pt idx="282">
                  <c:v>1/09/2040</c:v>
                </c:pt>
                <c:pt idx="283">
                  <c:v>1/10/2040</c:v>
                </c:pt>
                <c:pt idx="284">
                  <c:v>1/11/2040</c:v>
                </c:pt>
                <c:pt idx="285">
                  <c:v>1/12/2040</c:v>
                </c:pt>
                <c:pt idx="286">
                  <c:v>1/01/2041</c:v>
                </c:pt>
                <c:pt idx="287">
                  <c:v>1/02/2041</c:v>
                </c:pt>
                <c:pt idx="288">
                  <c:v>1/03/2041</c:v>
                </c:pt>
                <c:pt idx="289">
                  <c:v>1/04/2041</c:v>
                </c:pt>
                <c:pt idx="290">
                  <c:v>1/05/2041</c:v>
                </c:pt>
                <c:pt idx="291">
                  <c:v>1/06/2041</c:v>
                </c:pt>
                <c:pt idx="292">
                  <c:v>1/07/2041</c:v>
                </c:pt>
                <c:pt idx="293">
                  <c:v>1/08/2041</c:v>
                </c:pt>
                <c:pt idx="294">
                  <c:v>1/09/2041</c:v>
                </c:pt>
                <c:pt idx="295">
                  <c:v>1/10/2041</c:v>
                </c:pt>
                <c:pt idx="296">
                  <c:v>1/11/2041</c:v>
                </c:pt>
                <c:pt idx="297">
                  <c:v>1/12/2041</c:v>
                </c:pt>
                <c:pt idx="298">
                  <c:v>1/01/2042</c:v>
                </c:pt>
                <c:pt idx="299">
                  <c:v>1/02/2042</c:v>
                </c:pt>
                <c:pt idx="300">
                  <c:v>1/03/2042</c:v>
                </c:pt>
                <c:pt idx="301">
                  <c:v>1/04/2042</c:v>
                </c:pt>
                <c:pt idx="302">
                  <c:v>1/05/2042</c:v>
                </c:pt>
                <c:pt idx="303">
                  <c:v>1/06/2042</c:v>
                </c:pt>
                <c:pt idx="304">
                  <c:v>1/07/2042</c:v>
                </c:pt>
                <c:pt idx="305">
                  <c:v>1/08/2042</c:v>
                </c:pt>
                <c:pt idx="306">
                  <c:v>1/09/2042</c:v>
                </c:pt>
                <c:pt idx="307">
                  <c:v>1/10/2042</c:v>
                </c:pt>
                <c:pt idx="308">
                  <c:v>1/11/2042</c:v>
                </c:pt>
                <c:pt idx="309">
                  <c:v>1/12/2042</c:v>
                </c:pt>
                <c:pt idx="310">
                  <c:v>1/01/2043</c:v>
                </c:pt>
                <c:pt idx="311">
                  <c:v>1/02/2043</c:v>
                </c:pt>
                <c:pt idx="312">
                  <c:v>1/03/2043</c:v>
                </c:pt>
                <c:pt idx="313">
                  <c:v>1/04/2043</c:v>
                </c:pt>
                <c:pt idx="314">
                  <c:v>1/05/2043</c:v>
                </c:pt>
                <c:pt idx="315">
                  <c:v>1/06/2043</c:v>
                </c:pt>
                <c:pt idx="316">
                  <c:v>1/07/2043</c:v>
                </c:pt>
                <c:pt idx="317">
                  <c:v>1/08/2043</c:v>
                </c:pt>
                <c:pt idx="318">
                  <c:v>1/09/2043</c:v>
                </c:pt>
                <c:pt idx="319">
                  <c:v>1/10/2043</c:v>
                </c:pt>
                <c:pt idx="320">
                  <c:v>1/11/2043</c:v>
                </c:pt>
                <c:pt idx="321">
                  <c:v>1/12/2043</c:v>
                </c:pt>
                <c:pt idx="322">
                  <c:v>1/01/2044</c:v>
                </c:pt>
                <c:pt idx="323">
                  <c:v>1/02/2044</c:v>
                </c:pt>
                <c:pt idx="324">
                  <c:v>1/03/2044</c:v>
                </c:pt>
                <c:pt idx="325">
                  <c:v>1/04/2044</c:v>
                </c:pt>
                <c:pt idx="326">
                  <c:v>1/05/2044</c:v>
                </c:pt>
                <c:pt idx="327">
                  <c:v>1/06/2044</c:v>
                </c:pt>
                <c:pt idx="328">
                  <c:v>1/07/2044</c:v>
                </c:pt>
                <c:pt idx="329">
                  <c:v>1/08/2044</c:v>
                </c:pt>
                <c:pt idx="330">
                  <c:v>1/09/2044</c:v>
                </c:pt>
                <c:pt idx="331">
                  <c:v>1/10/2044</c:v>
                </c:pt>
                <c:pt idx="332">
                  <c:v>1/11/2044</c:v>
                </c:pt>
                <c:pt idx="333">
                  <c:v>1/12/2044</c:v>
                </c:pt>
                <c:pt idx="334">
                  <c:v>1/01/2045</c:v>
                </c:pt>
                <c:pt idx="335">
                  <c:v>1/02/2045</c:v>
                </c:pt>
                <c:pt idx="336">
                  <c:v>1/03/2045</c:v>
                </c:pt>
                <c:pt idx="337">
                  <c:v>1/04/2045</c:v>
                </c:pt>
                <c:pt idx="338">
                  <c:v>1/05/2045</c:v>
                </c:pt>
                <c:pt idx="339">
                  <c:v>1/06/2045</c:v>
                </c:pt>
                <c:pt idx="340">
                  <c:v>1/07/2045</c:v>
                </c:pt>
                <c:pt idx="341">
                  <c:v>1/08/2045</c:v>
                </c:pt>
                <c:pt idx="342">
                  <c:v>1/09/2045</c:v>
                </c:pt>
                <c:pt idx="343">
                  <c:v>1/10/2045</c:v>
                </c:pt>
                <c:pt idx="344">
                  <c:v>1/11/2045</c:v>
                </c:pt>
                <c:pt idx="345">
                  <c:v>1/12/2045</c:v>
                </c:pt>
                <c:pt idx="346">
                  <c:v>1/01/2046</c:v>
                </c:pt>
                <c:pt idx="347">
                  <c:v>1/02/2046</c:v>
                </c:pt>
                <c:pt idx="348">
                  <c:v>1/03/2046</c:v>
                </c:pt>
                <c:pt idx="349">
                  <c:v>1/04/2046</c:v>
                </c:pt>
                <c:pt idx="350">
                  <c:v>1/05/2046</c:v>
                </c:pt>
                <c:pt idx="351">
                  <c:v>1/06/2046</c:v>
                </c:pt>
                <c:pt idx="352">
                  <c:v>1/07/2046</c:v>
                </c:pt>
                <c:pt idx="353">
                  <c:v>1/08/2046</c:v>
                </c:pt>
                <c:pt idx="354">
                  <c:v>1/09/2046</c:v>
                </c:pt>
                <c:pt idx="355">
                  <c:v>1/10/2046</c:v>
                </c:pt>
                <c:pt idx="356">
                  <c:v>1/11/2046</c:v>
                </c:pt>
                <c:pt idx="357">
                  <c:v>1/12/2046</c:v>
                </c:pt>
                <c:pt idx="358">
                  <c:v>1/01/2047</c:v>
                </c:pt>
                <c:pt idx="359">
                  <c:v>1/02/2047</c:v>
                </c:pt>
                <c:pt idx="360">
                  <c:v>1/03/2047</c:v>
                </c:pt>
                <c:pt idx="361">
                  <c:v>1/04/2047</c:v>
                </c:pt>
                <c:pt idx="362">
                  <c:v>1/05/2047</c:v>
                </c:pt>
                <c:pt idx="363">
                  <c:v>1/06/2047</c:v>
                </c:pt>
                <c:pt idx="364">
                  <c:v>1/07/2047</c:v>
                </c:pt>
                <c:pt idx="365">
                  <c:v>1/08/2047</c:v>
                </c:pt>
                <c:pt idx="366">
                  <c:v>1/09/2047</c:v>
                </c:pt>
                <c:pt idx="367">
                  <c:v>1/10/2047</c:v>
                </c:pt>
                <c:pt idx="368">
                  <c:v>1/11/2047</c:v>
                </c:pt>
                <c:pt idx="369">
                  <c:v>1/12/2047</c:v>
                </c:pt>
                <c:pt idx="370">
                  <c:v>1/01/2048</c:v>
                </c:pt>
                <c:pt idx="371">
                  <c:v>1/02/2048</c:v>
                </c:pt>
                <c:pt idx="372">
                  <c:v>1/03/2048</c:v>
                </c:pt>
                <c:pt idx="373">
                  <c:v>1/04/2048</c:v>
                </c:pt>
                <c:pt idx="374">
                  <c:v>1/05/2048</c:v>
                </c:pt>
                <c:pt idx="375">
                  <c:v>1/06/2048</c:v>
                </c:pt>
                <c:pt idx="376">
                  <c:v>1/07/2048</c:v>
                </c:pt>
                <c:pt idx="377">
                  <c:v>1/08/2048</c:v>
                </c:pt>
                <c:pt idx="378">
                  <c:v>1/09/2048</c:v>
                </c:pt>
                <c:pt idx="379">
                  <c:v>1/10/2048</c:v>
                </c:pt>
                <c:pt idx="380">
                  <c:v>1/11/2048</c:v>
                </c:pt>
                <c:pt idx="381">
                  <c:v>1/12/2048</c:v>
                </c:pt>
                <c:pt idx="382">
                  <c:v>1/01/2049</c:v>
                </c:pt>
                <c:pt idx="383">
                  <c:v>1/02/2049</c:v>
                </c:pt>
                <c:pt idx="384">
                  <c:v>1/03/2049</c:v>
                </c:pt>
                <c:pt idx="385">
                  <c:v>1/04/2049</c:v>
                </c:pt>
                <c:pt idx="386">
                  <c:v>1/05/2049</c:v>
                </c:pt>
                <c:pt idx="387">
                  <c:v>1/06/2049</c:v>
                </c:pt>
                <c:pt idx="388">
                  <c:v>1/07/2049</c:v>
                </c:pt>
                <c:pt idx="389">
                  <c:v>1/08/2049</c:v>
                </c:pt>
                <c:pt idx="390">
                  <c:v>1/09/2049</c:v>
                </c:pt>
                <c:pt idx="391">
                  <c:v>1/10/2049</c:v>
                </c:pt>
                <c:pt idx="392">
                  <c:v>1/11/2049</c:v>
                </c:pt>
                <c:pt idx="393">
                  <c:v>1/12/2049</c:v>
                </c:pt>
                <c:pt idx="394">
                  <c:v>1/01/2050</c:v>
                </c:pt>
                <c:pt idx="395">
                  <c:v>1/02/2050</c:v>
                </c:pt>
                <c:pt idx="396">
                  <c:v>1/03/2050</c:v>
                </c:pt>
                <c:pt idx="397">
                  <c:v>1/04/2050</c:v>
                </c:pt>
                <c:pt idx="398">
                  <c:v>1/05/2050</c:v>
                </c:pt>
                <c:pt idx="399">
                  <c:v>1/06/2050</c:v>
                </c:pt>
                <c:pt idx="400">
                  <c:v>1/07/2050</c:v>
                </c:pt>
                <c:pt idx="401">
                  <c:v>1/08/2050</c:v>
                </c:pt>
                <c:pt idx="402">
                  <c:v>1/09/2050</c:v>
                </c:pt>
                <c:pt idx="403">
                  <c:v>1/10/2050</c:v>
                </c:pt>
                <c:pt idx="404">
                  <c:v>1/11/2050</c:v>
                </c:pt>
                <c:pt idx="405">
                  <c:v>1/12/2050</c:v>
                </c:pt>
                <c:pt idx="406">
                  <c:v>1/01/2051</c:v>
                </c:pt>
                <c:pt idx="407">
                  <c:v>1/02/2051</c:v>
                </c:pt>
                <c:pt idx="408">
                  <c:v>1/03/2051</c:v>
                </c:pt>
                <c:pt idx="409">
                  <c:v>1/04/2051</c:v>
                </c:pt>
                <c:pt idx="410">
                  <c:v>1/05/2051</c:v>
                </c:pt>
                <c:pt idx="411">
                  <c:v>1/06/2051</c:v>
                </c:pt>
                <c:pt idx="412">
                  <c:v>1/07/2051</c:v>
                </c:pt>
                <c:pt idx="413">
                  <c:v>1/08/2051</c:v>
                </c:pt>
                <c:pt idx="414">
                  <c:v>1/09/2051</c:v>
                </c:pt>
                <c:pt idx="415">
                  <c:v>1/10/2051</c:v>
                </c:pt>
                <c:pt idx="416">
                  <c:v>1/11/2051</c:v>
                </c:pt>
                <c:pt idx="417">
                  <c:v>1/12/2051</c:v>
                </c:pt>
                <c:pt idx="418">
                  <c:v>1/01/2052</c:v>
                </c:pt>
                <c:pt idx="419">
                  <c:v>1/02/2052</c:v>
                </c:pt>
                <c:pt idx="420">
                  <c:v>1/03/2052</c:v>
                </c:pt>
                <c:pt idx="421">
                  <c:v>1/04/2052</c:v>
                </c:pt>
                <c:pt idx="422">
                  <c:v>1/05/2052</c:v>
                </c:pt>
                <c:pt idx="423">
                  <c:v>1/06/2052</c:v>
                </c:pt>
                <c:pt idx="424">
                  <c:v>1/07/2052</c:v>
                </c:pt>
                <c:pt idx="425">
                  <c:v>1/08/2052</c:v>
                </c:pt>
                <c:pt idx="426">
                  <c:v>1/09/2052</c:v>
                </c:pt>
                <c:pt idx="427">
                  <c:v>1/10/2052</c:v>
                </c:pt>
                <c:pt idx="428">
                  <c:v>1/11/2052</c:v>
                </c:pt>
                <c:pt idx="429">
                  <c:v>1/12/2052</c:v>
                </c:pt>
                <c:pt idx="430">
                  <c:v>1/01/2053</c:v>
                </c:pt>
                <c:pt idx="431">
                  <c:v>1/02/2053</c:v>
                </c:pt>
                <c:pt idx="432">
                  <c:v>1/03/2053</c:v>
                </c:pt>
                <c:pt idx="433">
                  <c:v>1/04/2053</c:v>
                </c:pt>
                <c:pt idx="434">
                  <c:v>1/05/2053</c:v>
                </c:pt>
                <c:pt idx="435">
                  <c:v>1/06/2053</c:v>
                </c:pt>
                <c:pt idx="436">
                  <c:v>1/07/2053</c:v>
                </c:pt>
                <c:pt idx="437">
                  <c:v>1/08/2053</c:v>
                </c:pt>
                <c:pt idx="438">
                  <c:v>1/09/2053</c:v>
                </c:pt>
                <c:pt idx="439">
                  <c:v>1/10/2053</c:v>
                </c:pt>
                <c:pt idx="440">
                  <c:v>1/11/2053</c:v>
                </c:pt>
                <c:pt idx="441">
                  <c:v>1/12/2053</c:v>
                </c:pt>
                <c:pt idx="442">
                  <c:v>1/01/2054</c:v>
                </c:pt>
                <c:pt idx="443">
                  <c:v>1/02/2054</c:v>
                </c:pt>
                <c:pt idx="444">
                  <c:v>1/03/2054</c:v>
                </c:pt>
                <c:pt idx="445">
                  <c:v>1/04/2054</c:v>
                </c:pt>
                <c:pt idx="446">
                  <c:v>1/05/2054</c:v>
                </c:pt>
                <c:pt idx="447">
                  <c:v>1/06/2054</c:v>
                </c:pt>
                <c:pt idx="448">
                  <c:v>1/07/2054</c:v>
                </c:pt>
                <c:pt idx="449">
                  <c:v>1/08/2054</c:v>
                </c:pt>
                <c:pt idx="450">
                  <c:v>1/09/2054</c:v>
                </c:pt>
                <c:pt idx="451">
                  <c:v>1/10/2054</c:v>
                </c:pt>
                <c:pt idx="452">
                  <c:v>1/11/2054</c:v>
                </c:pt>
                <c:pt idx="453">
                  <c:v>1/12/2054</c:v>
                </c:pt>
                <c:pt idx="454">
                  <c:v>1/01/2055</c:v>
                </c:pt>
                <c:pt idx="455">
                  <c:v>1/02/2055</c:v>
                </c:pt>
                <c:pt idx="456">
                  <c:v>1/03/2055</c:v>
                </c:pt>
                <c:pt idx="457">
                  <c:v>1/04/2055</c:v>
                </c:pt>
                <c:pt idx="458">
                  <c:v>1/05/2055</c:v>
                </c:pt>
                <c:pt idx="459">
                  <c:v>1/06/2055</c:v>
                </c:pt>
                <c:pt idx="460">
                  <c:v>1/07/2055</c:v>
                </c:pt>
                <c:pt idx="461">
                  <c:v>1/08/2055</c:v>
                </c:pt>
                <c:pt idx="462">
                  <c:v>1/09/2055</c:v>
                </c:pt>
                <c:pt idx="463">
                  <c:v>1/10/2055</c:v>
                </c:pt>
                <c:pt idx="464">
                  <c:v>1/11/2055</c:v>
                </c:pt>
                <c:pt idx="465">
                  <c:v>1/12/2055</c:v>
                </c:pt>
                <c:pt idx="466">
                  <c:v>1/01/2056</c:v>
                </c:pt>
                <c:pt idx="467">
                  <c:v>1/02/2056</c:v>
                </c:pt>
                <c:pt idx="468">
                  <c:v>1/03/2056</c:v>
                </c:pt>
                <c:pt idx="469">
                  <c:v>1/04/2056</c:v>
                </c:pt>
                <c:pt idx="470">
                  <c:v>1/05/2056</c:v>
                </c:pt>
                <c:pt idx="471">
                  <c:v>1/06/2056</c:v>
                </c:pt>
                <c:pt idx="472">
                  <c:v>1/07/2056</c:v>
                </c:pt>
                <c:pt idx="473">
                  <c:v>1/08/2056</c:v>
                </c:pt>
                <c:pt idx="474">
                  <c:v>1/09/2056</c:v>
                </c:pt>
                <c:pt idx="475">
                  <c:v>1/10/2056</c:v>
                </c:pt>
                <c:pt idx="476">
                  <c:v>1/11/2056</c:v>
                </c:pt>
                <c:pt idx="477">
                  <c:v>1/12/2056</c:v>
                </c:pt>
                <c:pt idx="478">
                  <c:v>1/01/2057</c:v>
                </c:pt>
                <c:pt idx="479">
                  <c:v>1/02/2057</c:v>
                </c:pt>
                <c:pt idx="480">
                  <c:v>1/03/2057</c:v>
                </c:pt>
                <c:pt idx="481">
                  <c:v>1/04/2057</c:v>
                </c:pt>
                <c:pt idx="482">
                  <c:v>1/05/2057</c:v>
                </c:pt>
                <c:pt idx="483">
                  <c:v>1/06/2057</c:v>
                </c:pt>
                <c:pt idx="484">
                  <c:v>1/07/2057</c:v>
                </c:pt>
                <c:pt idx="485">
                  <c:v>1/08/2057</c:v>
                </c:pt>
                <c:pt idx="486">
                  <c:v>1/09/2057</c:v>
                </c:pt>
                <c:pt idx="487">
                  <c:v>1/10/2057</c:v>
                </c:pt>
                <c:pt idx="488">
                  <c:v>1/11/2057</c:v>
                </c:pt>
                <c:pt idx="489">
                  <c:v>1/12/2057</c:v>
                </c:pt>
                <c:pt idx="490">
                  <c:v>1/01/2058</c:v>
                </c:pt>
                <c:pt idx="491">
                  <c:v>1/02/2058</c:v>
                </c:pt>
                <c:pt idx="492">
                  <c:v>1/03/2058</c:v>
                </c:pt>
                <c:pt idx="493">
                  <c:v>1/04/2058</c:v>
                </c:pt>
                <c:pt idx="494">
                  <c:v>1/05/2058</c:v>
                </c:pt>
                <c:pt idx="495">
                  <c:v>1/06/2058</c:v>
                </c:pt>
                <c:pt idx="496">
                  <c:v>1/07/2058</c:v>
                </c:pt>
                <c:pt idx="497">
                  <c:v>1/08/2058</c:v>
                </c:pt>
                <c:pt idx="498">
                  <c:v>1/09/2058</c:v>
                </c:pt>
                <c:pt idx="499">
                  <c:v>1/10/2058</c:v>
                </c:pt>
                <c:pt idx="500">
                  <c:v>1/11/2058</c:v>
                </c:pt>
                <c:pt idx="501">
                  <c:v>1/12/2058</c:v>
                </c:pt>
                <c:pt idx="502">
                  <c:v>1/01/2059</c:v>
                </c:pt>
                <c:pt idx="503">
                  <c:v>1/02/2059</c:v>
                </c:pt>
                <c:pt idx="504">
                  <c:v>1/03/2059</c:v>
                </c:pt>
                <c:pt idx="505">
                  <c:v>1/04/2059</c:v>
                </c:pt>
                <c:pt idx="506">
                  <c:v>1/05/2059</c:v>
                </c:pt>
                <c:pt idx="507">
                  <c:v>1/06/2059</c:v>
                </c:pt>
                <c:pt idx="508">
                  <c:v>1/07/2059</c:v>
                </c:pt>
                <c:pt idx="509">
                  <c:v>1/08/2059</c:v>
                </c:pt>
                <c:pt idx="510">
                  <c:v>1/09/2059</c:v>
                </c:pt>
                <c:pt idx="511">
                  <c:v>1/10/2059</c:v>
                </c:pt>
                <c:pt idx="512">
                  <c:v>1/11/2059</c:v>
                </c:pt>
                <c:pt idx="513">
                  <c:v>1/12/2059</c:v>
                </c:pt>
                <c:pt idx="514">
                  <c:v>1/01/2060</c:v>
                </c:pt>
                <c:pt idx="515">
                  <c:v>1/02/2060</c:v>
                </c:pt>
                <c:pt idx="516">
                  <c:v>1/03/2060</c:v>
                </c:pt>
                <c:pt idx="517">
                  <c:v>1/04/2060</c:v>
                </c:pt>
                <c:pt idx="518">
                  <c:v>1/05/2060</c:v>
                </c:pt>
                <c:pt idx="519">
                  <c:v>1/06/2060</c:v>
                </c:pt>
                <c:pt idx="520">
                  <c:v>1/07/2060</c:v>
                </c:pt>
                <c:pt idx="521">
                  <c:v>1/08/2060</c:v>
                </c:pt>
                <c:pt idx="522">
                  <c:v>1/09/2060</c:v>
                </c:pt>
                <c:pt idx="523">
                  <c:v>1/10/2060</c:v>
                </c:pt>
                <c:pt idx="524">
                  <c:v>1/11/2060</c:v>
                </c:pt>
                <c:pt idx="525">
                  <c:v>1/12/2060</c:v>
                </c:pt>
                <c:pt idx="526">
                  <c:v>1/01/2061</c:v>
                </c:pt>
                <c:pt idx="527">
                  <c:v>1/02/2061</c:v>
                </c:pt>
                <c:pt idx="528">
                  <c:v>1/03/2061</c:v>
                </c:pt>
                <c:pt idx="529">
                  <c:v>1/04/2061</c:v>
                </c:pt>
                <c:pt idx="530">
                  <c:v>1/05/2061</c:v>
                </c:pt>
                <c:pt idx="531">
                  <c:v>1/06/2061</c:v>
                </c:pt>
                <c:pt idx="532">
                  <c:v>1/07/2061</c:v>
                </c:pt>
                <c:pt idx="533">
                  <c:v>1/08/2061</c:v>
                </c:pt>
                <c:pt idx="534">
                  <c:v>1/09/2061</c:v>
                </c:pt>
                <c:pt idx="535">
                  <c:v>1/10/2061</c:v>
                </c:pt>
                <c:pt idx="536">
                  <c:v>1/11/2061</c:v>
                </c:pt>
                <c:pt idx="537">
                  <c:v>1/12/2061</c:v>
                </c:pt>
                <c:pt idx="538">
                  <c:v>1/01/2062</c:v>
                </c:pt>
                <c:pt idx="539">
                  <c:v>1/02/2062</c:v>
                </c:pt>
                <c:pt idx="540">
                  <c:v>1/03/2062</c:v>
                </c:pt>
                <c:pt idx="541">
                  <c:v>1/04/2062</c:v>
                </c:pt>
                <c:pt idx="542">
                  <c:v>1/05/2062</c:v>
                </c:pt>
                <c:pt idx="543">
                  <c:v>1/06/2062</c:v>
                </c:pt>
                <c:pt idx="544">
                  <c:v>1/07/2062</c:v>
                </c:pt>
                <c:pt idx="545">
                  <c:v>1/08/2062</c:v>
                </c:pt>
                <c:pt idx="546">
                  <c:v>1/09/2062</c:v>
                </c:pt>
                <c:pt idx="547">
                  <c:v>1/10/2062</c:v>
                </c:pt>
                <c:pt idx="548">
                  <c:v>1/11/2062</c:v>
                </c:pt>
                <c:pt idx="549">
                  <c:v>1/12/2062</c:v>
                </c:pt>
                <c:pt idx="550">
                  <c:v>1/01/2063</c:v>
                </c:pt>
                <c:pt idx="551">
                  <c:v>1/02/2063</c:v>
                </c:pt>
                <c:pt idx="552">
                  <c:v>1/03/2063</c:v>
                </c:pt>
                <c:pt idx="553">
                  <c:v>1/04/2063</c:v>
                </c:pt>
                <c:pt idx="554">
                  <c:v>1/05/2063</c:v>
                </c:pt>
                <c:pt idx="555">
                  <c:v>1/06/2063</c:v>
                </c:pt>
                <c:pt idx="556">
                  <c:v>1/07/2063</c:v>
                </c:pt>
                <c:pt idx="557">
                  <c:v>1/08/2063</c:v>
                </c:pt>
                <c:pt idx="558">
                  <c:v>1/09/2063</c:v>
                </c:pt>
                <c:pt idx="559">
                  <c:v>1/10/2063</c:v>
                </c:pt>
                <c:pt idx="560">
                  <c:v>1/11/2063</c:v>
                </c:pt>
                <c:pt idx="561">
                  <c:v>1/12/2063</c:v>
                </c:pt>
                <c:pt idx="562">
                  <c:v>1/01/2064</c:v>
                </c:pt>
                <c:pt idx="563">
                  <c:v>1/02/2064</c:v>
                </c:pt>
              </c:strCache>
            </c:strRef>
          </c:cat>
          <c:val>
            <c:numRef>
              <c:f>_Hidden28!$F$2:$F$565</c:f>
              <c:numCache>
                <c:ptCount val="564"/>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0</c:v>
                </c:pt>
              </c:numCache>
            </c:numRef>
          </c:val>
          <c:smooth val="0"/>
        </c:ser>
        <c:axId val="22845862"/>
        <c:axId val="4286167"/>
      </c:lineChart>
      <c:catAx>
        <c:axId val="22845862"/>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286167"/>
        <c:crosses val="autoZero"/>
        <c:auto val="1"/>
        <c:lblOffset val="100"/>
        <c:tickLblSkip val="1"/>
        <c:noMultiLvlLbl val="0"/>
      </c:catAx>
      <c:valAx>
        <c:axId val="428616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845862"/>
        <c:crossesAt val="1"/>
        <c:crossBetween val="between"/>
        <c:dispUnits/>
      </c:valAx>
      <c:spPr>
        <a:noFill/>
        <a:ln>
          <a:noFill/>
        </a:ln>
      </c:spPr>
    </c:plotArea>
    <c:legend>
      <c:legendPos val="r"/>
      <c:layout>
        <c:manualLayout>
          <c:xMode val="edge"/>
          <c:yMode val="edge"/>
          <c:x val="0.6845"/>
          <c:y val="0.07175"/>
          <c:w val="0.3145"/>
          <c:h val="0.14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_Hidden10!$A$2:$A$15</c:f>
              <c:strCache>
                <c:ptCount val="14"/>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strCache>
            </c:strRef>
          </c:cat>
          <c:val>
            <c:numRef>
              <c:f>_Hidden10!$B$2:$B$15</c:f>
              <c:numCache>
                <c:ptCount val="14"/>
                <c:pt idx="0">
                  <c:v>0.05894956679214571</c:v>
                </c:pt>
                <c:pt idx="1">
                  <c:v>0.7514289143906768</c:v>
                </c:pt>
                <c:pt idx="2">
                  <c:v>0.15111232990458714</c:v>
                </c:pt>
                <c:pt idx="3">
                  <c:v>0.013874555208813373</c:v>
                </c:pt>
                <c:pt idx="4">
                  <c:v>0.0018052707169800531</c:v>
                </c:pt>
                <c:pt idx="5">
                  <c:v>0.0026715454940379386</c:v>
                </c:pt>
                <c:pt idx="6">
                  <c:v>0.0064788854992704195</c:v>
                </c:pt>
                <c:pt idx="7">
                  <c:v>0.007252888047427308</c:v>
                </c:pt>
                <c:pt idx="8">
                  <c:v>0.001022502404162822</c:v>
                </c:pt>
                <c:pt idx="9">
                  <c:v>0.0007957358393221694</c:v>
                </c:pt>
                <c:pt idx="10">
                  <c:v>0.0009829086981046754</c:v>
                </c:pt>
                <c:pt idx="11">
                  <c:v>0.0019611635635203065</c:v>
                </c:pt>
                <c:pt idx="12">
                  <c:v>0.001499044440432027</c:v>
                </c:pt>
                <c:pt idx="13">
                  <c:v>0.0001646890005188739</c:v>
                </c:pt>
              </c:numCache>
            </c:numRef>
          </c:val>
        </c:ser>
        <c:gapWidth val="80"/>
        <c:axId val="25721454"/>
        <c:axId val="30166495"/>
      </c:barChart>
      <c:catAx>
        <c:axId val="2572145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0166495"/>
        <c:crosses val="autoZero"/>
        <c:auto val="1"/>
        <c:lblOffset val="100"/>
        <c:tickLblSkip val="1"/>
        <c:noMultiLvlLbl val="0"/>
      </c:catAx>
      <c:valAx>
        <c:axId val="301664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72145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_Hidden11!$A$2:$A$31</c:f>
              <c:strCache>
                <c:ptCount val="30"/>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strCache>
            </c:strRef>
          </c:cat>
          <c:val>
            <c:numRef>
              <c:f>_Hidden11!$B$2:$B$31</c:f>
              <c:numCache>
                <c:ptCount val="30"/>
                <c:pt idx="0">
                  <c:v>0.00014398039732064997</c:v>
                </c:pt>
                <c:pt idx="1">
                  <c:v>0.00020847917556578917</c:v>
                </c:pt>
                <c:pt idx="2">
                  <c:v>0.0016687767445702198</c:v>
                </c:pt>
                <c:pt idx="3">
                  <c:v>0.0022680116019519808</c:v>
                </c:pt>
                <c:pt idx="4">
                  <c:v>0.007413739578797782</c:v>
                </c:pt>
                <c:pt idx="5">
                  <c:v>0.005054552818688771</c:v>
                </c:pt>
                <c:pt idx="6">
                  <c:v>0.006518745201068909</c:v>
                </c:pt>
                <c:pt idx="7">
                  <c:v>0.013853223126526912</c:v>
                </c:pt>
                <c:pt idx="8">
                  <c:v>0.041235155059584694</c:v>
                </c:pt>
                <c:pt idx="9">
                  <c:v>0.13246106856691298</c:v>
                </c:pt>
                <c:pt idx="10">
                  <c:v>0.019500596530379048</c:v>
                </c:pt>
                <c:pt idx="11">
                  <c:v>0.030285986918916694</c:v>
                </c:pt>
                <c:pt idx="12">
                  <c:v>0.07010583642707151</c:v>
                </c:pt>
                <c:pt idx="13">
                  <c:v>0.023225926269533497</c:v>
                </c:pt>
                <c:pt idx="14">
                  <c:v>0.09773692018892624</c:v>
                </c:pt>
                <c:pt idx="15">
                  <c:v>0.014739933419210614</c:v>
                </c:pt>
                <c:pt idx="16">
                  <c:v>0.02086843991369593</c:v>
                </c:pt>
                <c:pt idx="17">
                  <c:v>0.05991900014693792</c:v>
                </c:pt>
                <c:pt idx="18">
                  <c:v>0.03714441948166763</c:v>
                </c:pt>
                <c:pt idx="19">
                  <c:v>0.1456834827060618</c:v>
                </c:pt>
                <c:pt idx="20">
                  <c:v>0.012679767128736726</c:v>
                </c:pt>
                <c:pt idx="21">
                  <c:v>0.010132952249906443</c:v>
                </c:pt>
                <c:pt idx="22">
                  <c:v>0.02153951907424865</c:v>
                </c:pt>
                <c:pt idx="23">
                  <c:v>0.054671359732818</c:v>
                </c:pt>
                <c:pt idx="24">
                  <c:v>0.15402406005919098</c:v>
                </c:pt>
                <c:pt idx="25">
                  <c:v>0.01071139562480686</c:v>
                </c:pt>
                <c:pt idx="26">
                  <c:v>0.0007013916580781411</c:v>
                </c:pt>
                <c:pt idx="27">
                  <c:v>0.000424419426831209</c:v>
                </c:pt>
                <c:pt idx="28">
                  <c:v>0.0012130064392122445</c:v>
                </c:pt>
                <c:pt idx="29">
                  <c:v>0.0038658543327813634</c:v>
                </c:pt>
              </c:numCache>
            </c:numRef>
          </c:val>
        </c:ser>
        <c:gapWidth val="80"/>
        <c:axId val="3063000"/>
        <c:axId val="27567001"/>
      </c:barChart>
      <c:catAx>
        <c:axId val="306300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7567001"/>
        <c:crosses val="autoZero"/>
        <c:auto val="1"/>
        <c:lblOffset val="100"/>
        <c:tickLblSkip val="1"/>
        <c:noMultiLvlLbl val="0"/>
      </c:catAx>
      <c:valAx>
        <c:axId val="275670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630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_Hidden12!$A$2:$A$32</c:f>
              <c:strCache>
                <c:ptCount val="3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strCache>
            </c:strRef>
          </c:cat>
          <c:val>
            <c:numRef>
              <c:f>_Hidden12!$B$2:$B$32</c:f>
              <c:numCache>
                <c:ptCount val="31"/>
                <c:pt idx="0">
                  <c:v>0</c:v>
                </c:pt>
                <c:pt idx="1">
                  <c:v>0.00039090749459918243</c:v>
                </c:pt>
                <c:pt idx="2">
                  <c:v>0.0005921863716877007</c:v>
                </c:pt>
                <c:pt idx="3">
                  <c:v>0.0010550236059634723</c:v>
                </c:pt>
                <c:pt idx="4">
                  <c:v>0.0072866117905315475</c:v>
                </c:pt>
                <c:pt idx="5">
                  <c:v>0.0036410422515930933</c:v>
                </c:pt>
                <c:pt idx="6">
                  <c:v>0.0042265202630437405</c:v>
                </c:pt>
                <c:pt idx="7">
                  <c:v>0.009248169277820108</c:v>
                </c:pt>
                <c:pt idx="8">
                  <c:v>0.01165759198958066</c:v>
                </c:pt>
                <c:pt idx="9">
                  <c:v>0.1351238867587005</c:v>
                </c:pt>
                <c:pt idx="10">
                  <c:v>0.04537119018338058</c:v>
                </c:pt>
                <c:pt idx="11">
                  <c:v>0.021176220803099048</c:v>
                </c:pt>
                <c:pt idx="12">
                  <c:v>0.08230830128108482</c:v>
                </c:pt>
                <c:pt idx="13">
                  <c:v>0.006027978949291995</c:v>
                </c:pt>
                <c:pt idx="14">
                  <c:v>0.1208844364642779</c:v>
                </c:pt>
                <c:pt idx="15">
                  <c:v>0.0033704284499621144</c:v>
                </c:pt>
                <c:pt idx="16">
                  <c:v>0.01229397930504321</c:v>
                </c:pt>
                <c:pt idx="17">
                  <c:v>0.06892010211883667</c:v>
                </c:pt>
                <c:pt idx="18">
                  <c:v>0.00917589851319837</c:v>
                </c:pt>
                <c:pt idx="19">
                  <c:v>0.18611659228464758</c:v>
                </c:pt>
                <c:pt idx="20">
                  <c:v>0.004417109444681101</c:v>
                </c:pt>
                <c:pt idx="21">
                  <c:v>0.007316589760240996</c:v>
                </c:pt>
                <c:pt idx="22">
                  <c:v>0.016003888167511315</c:v>
                </c:pt>
                <c:pt idx="23">
                  <c:v>0.020176532867410467</c:v>
                </c:pt>
                <c:pt idx="24">
                  <c:v>0.20935195744818835</c:v>
                </c:pt>
                <c:pt idx="25">
                  <c:v>0.0035938115195480853</c:v>
                </c:pt>
                <c:pt idx="26">
                  <c:v>0.0004704415367354709</c:v>
                </c:pt>
                <c:pt idx="27">
                  <c:v>0.0007010085504689183</c:v>
                </c:pt>
                <c:pt idx="28">
                  <c:v>0.0008577363896181907</c:v>
                </c:pt>
                <c:pt idx="29">
                  <c:v>0.008218719792241733</c:v>
                </c:pt>
                <c:pt idx="30">
                  <c:v>2.513636701300426E-05</c:v>
                </c:pt>
              </c:numCache>
            </c:numRef>
          </c:val>
        </c:ser>
        <c:gapWidth val="80"/>
        <c:axId val="46776418"/>
        <c:axId val="18334579"/>
      </c:barChart>
      <c:catAx>
        <c:axId val="4677641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8334579"/>
        <c:crosses val="autoZero"/>
        <c:auto val="1"/>
        <c:lblOffset val="100"/>
        <c:tickLblSkip val="1"/>
        <c:noMultiLvlLbl val="0"/>
      </c:catAx>
      <c:valAx>
        <c:axId val="1833457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77641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725"/>
        </c:manualLayout>
      </c:layout>
      <c:spPr>
        <a:noFill/>
        <a:ln w="3175">
          <a:solidFill>
            <a:srgbClr val="000000"/>
          </a:solidFill>
        </a:ln>
      </c:spPr>
    </c:title>
    <c:plotArea>
      <c:layout>
        <c:manualLayout>
          <c:xMode val="edge"/>
          <c:yMode val="edge"/>
          <c:x val="0.013"/>
          <c:y val="0.12475"/>
          <c:w val="0.97375"/>
          <c:h val="0.85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_Hidden13!$A$2:$A$15</c:f>
              <c:numCach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_Hidden13!$B$2:$B$15</c:f>
              <c:numCache>
                <c:ptCount val="14"/>
                <c:pt idx="0">
                  <c:v>0.0001646890005188743</c:v>
                </c:pt>
                <c:pt idx="1">
                  <c:v>0.0011083667390340344</c:v>
                </c:pt>
                <c:pt idx="2">
                  <c:v>0.002118522196603546</c:v>
                </c:pt>
                <c:pt idx="3">
                  <c:v>0.0011762895118014559</c:v>
                </c:pt>
                <c:pt idx="4">
                  <c:v>0.0006748176785721226</c:v>
                </c:pt>
                <c:pt idx="5">
                  <c:v>0.0009719696362930833</c:v>
                </c:pt>
                <c:pt idx="6">
                  <c:v>0.003946978104979115</c:v>
                </c:pt>
                <c:pt idx="7">
                  <c:v>0.008341280775154787</c:v>
                </c:pt>
                <c:pt idx="8">
                  <c:v>0.003990866703356249</c:v>
                </c:pt>
                <c:pt idx="9">
                  <c:v>0.0017674046005497525</c:v>
                </c:pt>
                <c:pt idx="10">
                  <c:v>0.012310751391324747</c:v>
                </c:pt>
                <c:pt idx="11">
                  <c:v>0.1052102293584029</c:v>
                </c:pt>
                <c:pt idx="12">
                  <c:v>0.7710460112941316</c:v>
                </c:pt>
                <c:pt idx="13">
                  <c:v>0.08717182300927764</c:v>
                </c:pt>
              </c:numCache>
            </c:numRef>
          </c:val>
        </c:ser>
        <c:gapWidth val="80"/>
        <c:axId val="30793484"/>
        <c:axId val="8705901"/>
      </c:barChart>
      <c:catAx>
        <c:axId val="30793484"/>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705901"/>
        <c:crosses val="autoZero"/>
        <c:auto val="1"/>
        <c:lblOffset val="100"/>
        <c:tickLblSkip val="1"/>
        <c:noMultiLvlLbl val="0"/>
      </c:catAx>
      <c:valAx>
        <c:axId val="87059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79348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625"/>
          <c:y val="0.00925"/>
        </c:manualLayout>
      </c:layout>
      <c:spPr>
        <a:noFill/>
        <a:ln w="3175">
          <a:solidFill>
            <a:srgbClr val="000000"/>
          </a:solidFill>
        </a:ln>
      </c:spPr>
    </c:title>
    <c:plotArea>
      <c:layout>
        <c:manualLayout>
          <c:xMode val="edge"/>
          <c:yMode val="edge"/>
          <c:x val="0.01275"/>
          <c:y val="0.125"/>
          <c:w val="0.9745"/>
          <c:h val="0.8545"/>
        </c:manualLayout>
      </c:layout>
      <c:barChart>
        <c:barDir val="col"/>
        <c:grouping val="clustered"/>
        <c:varyColors val="0"/>
        <c:ser>
          <c:idx val="0"/>
          <c:order val="0"/>
          <c:tx>
            <c:strRef>
              <c:f>_Hidden14!$B$1:$B$1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_Hidden14!$B$2:$B$6</c:f>
              <c:numCache>
                <c:ptCount val="5"/>
                <c:pt idx="0">
                  <c:v>0.18226953236996746</c:v>
                </c:pt>
                <c:pt idx="1">
                  <c:v>0.3734325856259717</c:v>
                </c:pt>
                <c:pt idx="2">
                  <c:v>0.27220881836335514</c:v>
                </c:pt>
                <c:pt idx="3">
                  <c:v>0.07947396298929597</c:v>
                </c:pt>
                <c:pt idx="4">
                  <c:v>0.09261510065140974</c:v>
                </c:pt>
              </c:numCache>
            </c:numRef>
          </c:val>
        </c:ser>
        <c:ser>
          <c:idx val="1"/>
          <c:order val="1"/>
          <c:tx>
            <c:strRef>
              <c:f>_Hidden14!$C$1:$C$1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_Hidden14!$C$2:$C$6</c:f>
              <c:numCache>
                <c:ptCount val="5"/>
                <c:pt idx="0">
                  <c:v>0.43909897054326774</c:v>
                </c:pt>
                <c:pt idx="1">
                  <c:v>0.3521557435531546</c:v>
                </c:pt>
                <c:pt idx="2">
                  <c:v>0.15533584751809193</c:v>
                </c:pt>
                <c:pt idx="3">
                  <c:v>0.03190296605850576</c:v>
                </c:pt>
                <c:pt idx="4">
                  <c:v>0.02150647232697992</c:v>
                </c:pt>
              </c:numCache>
            </c:numRef>
          </c:val>
        </c:ser>
        <c:axId val="11244246"/>
        <c:axId val="34089351"/>
      </c:barChart>
      <c:catAx>
        <c:axId val="1124424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4089351"/>
        <c:crosses val="autoZero"/>
        <c:auto val="1"/>
        <c:lblOffset val="100"/>
        <c:tickLblSkip val="1"/>
        <c:noMultiLvlLbl val="0"/>
      </c:catAx>
      <c:valAx>
        <c:axId val="3408935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244246"/>
        <c:crossesAt val="1"/>
        <c:crossBetween val="between"/>
        <c:dispUnits/>
      </c:valAx>
      <c:spPr>
        <a:noFill/>
        <a:ln>
          <a:noFill/>
        </a:ln>
      </c:spPr>
    </c:plotArea>
    <c:legend>
      <c:legendPos val="r"/>
      <c:layout>
        <c:manualLayout>
          <c:xMode val="edge"/>
          <c:yMode val="edge"/>
          <c:x val="0.75225"/>
          <c:y val="0.1045"/>
          <c:w val="0.2477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strCache>
            </c:strRef>
          </c:cat>
          <c:val>
            <c:numRef>
              <c:f>_Hidden15!$B$2:$B$15</c:f>
              <c:numCache>
                <c:ptCount val="14"/>
                <c:pt idx="0">
                  <c:v>0.0010943156787099177</c:v>
                </c:pt>
                <c:pt idx="1">
                  <c:v>0.004994928292329372</c:v>
                </c:pt>
                <c:pt idx="2">
                  <c:v>0.030375625067424455</c:v>
                </c:pt>
                <c:pt idx="3">
                  <c:v>0.5341368161497932</c:v>
                </c:pt>
                <c:pt idx="4">
                  <c:v>0.22990584620367155</c:v>
                </c:pt>
                <c:pt idx="5">
                  <c:v>0.1500004175394205</c:v>
                </c:pt>
                <c:pt idx="6">
                  <c:v>0.03504025430516343</c:v>
                </c:pt>
                <c:pt idx="7">
                  <c:v>0.010377512385033812</c:v>
                </c:pt>
                <c:pt idx="8">
                  <c:v>0.0028686726906999734</c:v>
                </c:pt>
                <c:pt idx="9">
                  <c:v>0.0008090578756605508</c:v>
                </c:pt>
                <c:pt idx="10">
                  <c:v>0.0003389788549463343</c:v>
                </c:pt>
                <c:pt idx="11">
                  <c:v>4.9402661379581654E-05</c:v>
                </c:pt>
                <c:pt idx="12">
                  <c:v>7.094850219027722E-06</c:v>
                </c:pt>
                <c:pt idx="13">
                  <c:v>1.0774455482212593E-06</c:v>
                </c:pt>
              </c:numCache>
            </c:numRef>
          </c:val>
        </c:ser>
        <c:gapWidth val="80"/>
        <c:axId val="38368704"/>
        <c:axId val="9774017"/>
      </c:barChart>
      <c:catAx>
        <c:axId val="3836870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9774017"/>
        <c:crosses val="autoZero"/>
        <c:auto val="1"/>
        <c:lblOffset val="100"/>
        <c:tickLblSkip val="1"/>
        <c:noMultiLvlLbl val="0"/>
      </c:catAx>
      <c:valAx>
        <c:axId val="977401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36870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_Hidden16!$B$1:$B$1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_Hidden16!$A$2:$A$4</c:f>
              <c:strCache>
                <c:ptCount val="3"/>
                <c:pt idx="0">
                  <c:v>Variable With Cap</c:v>
                </c:pt>
                <c:pt idx="1">
                  <c:v>Variable</c:v>
                </c:pt>
                <c:pt idx="2">
                  <c:v>Fixed</c:v>
                </c:pt>
              </c:strCache>
            </c:strRef>
          </c:cat>
          <c:val>
            <c:numRef>
              <c:f>_Hidden16!$B$2:$B$4</c:f>
              <c:numCache>
                <c:ptCount val="3"/>
                <c:pt idx="0">
                  <c:v>81619950.85</c:v>
                </c:pt>
                <c:pt idx="1">
                  <c:v>33311.44</c:v>
                </c:pt>
                <c:pt idx="2">
                  <c:v>1263556249.590004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_Hidden17!$A$2:$A$12</c:f>
              <c:strCache>
                <c:ptCount val="11"/>
                <c:pt idx="0">
                  <c:v>2017</c:v>
                </c:pt>
                <c:pt idx="1">
                  <c:v>2018</c:v>
                </c:pt>
                <c:pt idx="2">
                  <c:v>2019</c:v>
                </c:pt>
                <c:pt idx="3">
                  <c:v>2020</c:v>
                </c:pt>
                <c:pt idx="4">
                  <c:v>2021</c:v>
                </c:pt>
                <c:pt idx="5">
                  <c:v>2022</c:v>
                </c:pt>
                <c:pt idx="6">
                  <c:v>2023</c:v>
                </c:pt>
                <c:pt idx="7">
                  <c:v>2024</c:v>
                </c:pt>
                <c:pt idx="8">
                  <c:v>2025</c:v>
                </c:pt>
                <c:pt idx="9">
                  <c:v>2026</c:v>
                </c:pt>
                <c:pt idx="10">
                  <c:v>Fixed To Maturity</c:v>
                </c:pt>
              </c:strCache>
            </c:strRef>
          </c:cat>
          <c:val>
            <c:numRef>
              <c:f>_Hidden17!$B$2:$B$12</c:f>
              <c:numCache>
                <c:ptCount val="11"/>
                <c:pt idx="0">
                  <c:v>0.016203995740066115</c:v>
                </c:pt>
                <c:pt idx="1">
                  <c:v>0.005892762465618893</c:v>
                </c:pt>
                <c:pt idx="2">
                  <c:v>0.013497180595032557</c:v>
                </c:pt>
                <c:pt idx="3">
                  <c:v>0.013510644586953554</c:v>
                </c:pt>
                <c:pt idx="4">
                  <c:v>0.0010550433872687343</c:v>
                </c:pt>
                <c:pt idx="5">
                  <c:v>0.0003159155925132268</c:v>
                </c:pt>
                <c:pt idx="6">
                  <c:v>0.0024000335051808605</c:v>
                </c:pt>
                <c:pt idx="7">
                  <c:v>0.0024760433750910874</c:v>
                </c:pt>
                <c:pt idx="8">
                  <c:v>0.0034147550395924923</c:v>
                </c:pt>
                <c:pt idx="9">
                  <c:v>0.0019081527132622383</c:v>
                </c:pt>
                <c:pt idx="10">
                  <c:v>0.9393254729994204</c:v>
                </c:pt>
              </c:numCache>
            </c:numRef>
          </c:val>
        </c:ser>
        <c:gapWidth val="80"/>
        <c:axId val="20857290"/>
        <c:axId val="53497883"/>
      </c:barChart>
      <c:catAx>
        <c:axId val="2085729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3497883"/>
        <c:crosses val="autoZero"/>
        <c:auto val="1"/>
        <c:lblOffset val="100"/>
        <c:tickLblSkip val="1"/>
        <c:noMultiLvlLbl val="0"/>
      </c:catAx>
      <c:valAx>
        <c:axId val="5349788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85729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29622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20</xdr:row>
      <xdr:rowOff>190500</xdr:rowOff>
    </xdr:from>
    <xdr:to>
      <xdr:col>15</xdr:col>
      <xdr:colOff>19050</xdr:colOff>
      <xdr:row>21</xdr:row>
      <xdr:rowOff>4200525</xdr:rowOff>
    </xdr:to>
    <xdr:graphicFrame>
      <xdr:nvGraphicFramePr>
        <xdr:cNvPr id="5" name="Chart 8"/>
        <xdr:cNvGraphicFramePr/>
      </xdr:nvGraphicFramePr>
      <xdr:xfrm>
        <a:off x="19050" y="18916650"/>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reports\BACKUP%20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D1. Front Pa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iliep.wyseur@bnpparibasfortis.com" TargetMode="External" /><Relationship Id="rId2" Type="http://schemas.openxmlformats.org/officeDocument/2006/relationships/hyperlink" Target="mailto:oscar.meester@bnpparibasfortis.com" TargetMode="External" /><Relationship Id="rId3" Type="http://schemas.openxmlformats.org/officeDocument/2006/relationships/hyperlink" Target="mailto:bart.vantomme@bnpparibasfortis.com"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mailto:almt-coveredbond@bnpparibasfortis.com"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2"/>
  <sheetViews>
    <sheetView tabSelected="1" view="pageBreakPreview" zoomScale="60" zoomScaleNormal="80" zoomScalePageLayoutView="0" workbookViewId="0" topLeftCell="A4">
      <selection activeCell="B5" sqref="B5"/>
    </sheetView>
  </sheetViews>
  <sheetFormatPr defaultColWidth="9.140625" defaultRowHeight="12.75"/>
  <cols>
    <col min="1" max="1" width="9.140625" style="35" customWidth="1"/>
    <col min="2" max="10" width="12.421875" style="35" customWidth="1"/>
    <col min="11" max="18" width="9.140625" style="35" customWidth="1"/>
    <col min="19" max="16384" width="8.8515625" style="56" customWidth="1"/>
  </cols>
  <sheetData>
    <row r="2" spans="2:10" ht="15" thickBot="1">
      <c r="B2" s="34"/>
      <c r="C2" s="34"/>
      <c r="D2" s="34"/>
      <c r="E2" s="34"/>
      <c r="F2" s="34"/>
      <c r="G2" s="34"/>
      <c r="H2" s="34"/>
      <c r="I2" s="34"/>
      <c r="J2" s="34"/>
    </row>
    <row r="3" spans="2:10" ht="14.25">
      <c r="B3" s="36"/>
      <c r="C3" s="37"/>
      <c r="D3" s="37"/>
      <c r="E3" s="37"/>
      <c r="F3" s="37"/>
      <c r="G3" s="37"/>
      <c r="H3" s="37"/>
      <c r="I3" s="37"/>
      <c r="J3" s="38"/>
    </row>
    <row r="4" spans="2:10" ht="14.25">
      <c r="B4" s="39"/>
      <c r="C4" s="34"/>
      <c r="D4" s="34"/>
      <c r="E4" s="34"/>
      <c r="F4" s="34"/>
      <c r="G4" s="34"/>
      <c r="H4" s="34"/>
      <c r="I4" s="34"/>
      <c r="J4" s="40"/>
    </row>
    <row r="5" spans="2:10" ht="30.75">
      <c r="B5" s="39"/>
      <c r="C5" s="34"/>
      <c r="D5" s="34"/>
      <c r="E5" s="41"/>
      <c r="F5" s="42" t="s">
        <v>1710</v>
      </c>
      <c r="G5" s="34"/>
      <c r="H5" s="34"/>
      <c r="I5" s="34"/>
      <c r="J5" s="40"/>
    </row>
    <row r="6" spans="2:10" ht="14.25">
      <c r="B6" s="39"/>
      <c r="C6" s="34"/>
      <c r="D6" s="34"/>
      <c r="E6" s="34"/>
      <c r="F6" s="43"/>
      <c r="G6" s="34"/>
      <c r="H6" s="34"/>
      <c r="I6" s="34"/>
      <c r="J6" s="40"/>
    </row>
    <row r="7" spans="2:10" ht="25.5">
      <c r="B7" s="39"/>
      <c r="C7" s="34"/>
      <c r="D7" s="34"/>
      <c r="E7" s="34"/>
      <c r="F7" s="44" t="s">
        <v>8</v>
      </c>
      <c r="G7" s="34"/>
      <c r="H7" s="34"/>
      <c r="I7" s="34"/>
      <c r="J7" s="40"/>
    </row>
    <row r="8" spans="2:10" ht="25.5">
      <c r="B8" s="39"/>
      <c r="C8" s="34"/>
      <c r="D8" s="34"/>
      <c r="E8" s="34"/>
      <c r="F8" s="44" t="s">
        <v>1711</v>
      </c>
      <c r="G8" s="34"/>
      <c r="H8" s="34"/>
      <c r="I8" s="34"/>
      <c r="J8" s="40"/>
    </row>
    <row r="9" spans="2:10" ht="21">
      <c r="B9" s="39"/>
      <c r="C9" s="34"/>
      <c r="D9" s="34"/>
      <c r="E9" s="34"/>
      <c r="F9" s="45" t="str">
        <f>"Reporting Date: "&amp;DAY('A. HTT General'!C17)&amp;"/"&amp;MONTH('A. HTT General'!C17)&amp;"/"&amp;YEAR('A. HTT General'!C17)</f>
        <v>Reporting Date: 28/2/2017</v>
      </c>
      <c r="G9" s="34"/>
      <c r="H9" s="34"/>
      <c r="I9" s="34"/>
      <c r="J9" s="40"/>
    </row>
    <row r="10" spans="2:10" ht="21">
      <c r="B10" s="39"/>
      <c r="C10" s="34"/>
      <c r="D10" s="34"/>
      <c r="E10" s="34"/>
      <c r="F10" s="45" t="str">
        <f>"Cut-off Date: "&amp;DAY('A. HTT General'!C17)&amp;"/"&amp;MONTH('A. HTT General'!C17)&amp;"/"&amp;YEAR('A. HTT General'!C17)</f>
        <v>Cut-off Date: 28/2/2017</v>
      </c>
      <c r="G10" s="34"/>
      <c r="H10" s="34"/>
      <c r="I10" s="34"/>
      <c r="J10" s="40"/>
    </row>
    <row r="11" spans="2:10" ht="21">
      <c r="B11" s="39"/>
      <c r="C11" s="34"/>
      <c r="D11" s="34"/>
      <c r="E11" s="34"/>
      <c r="F11" s="45"/>
      <c r="G11" s="34"/>
      <c r="H11" s="34"/>
      <c r="I11" s="34"/>
      <c r="J11" s="40"/>
    </row>
    <row r="12" spans="2:10" ht="14.25">
      <c r="B12" s="39"/>
      <c r="C12" s="34"/>
      <c r="D12" s="34"/>
      <c r="E12" s="34"/>
      <c r="F12" s="34"/>
      <c r="G12" s="34"/>
      <c r="H12" s="34"/>
      <c r="I12" s="34"/>
      <c r="J12" s="40"/>
    </row>
    <row r="13" spans="2:10" ht="15">
      <c r="B13" s="39"/>
      <c r="C13" s="34"/>
      <c r="D13" s="34"/>
      <c r="E13" s="34"/>
      <c r="F13" s="34"/>
      <c r="G13" s="34"/>
      <c r="H13" s="34"/>
      <c r="I13" s="34"/>
      <c r="J13" s="40"/>
    </row>
    <row r="14" spans="2:10" ht="15">
      <c r="B14" s="39"/>
      <c r="C14" s="34"/>
      <c r="D14" s="34"/>
      <c r="E14" s="34"/>
      <c r="F14" s="34"/>
      <c r="G14" s="34"/>
      <c r="H14" s="34"/>
      <c r="I14" s="34"/>
      <c r="J14" s="40"/>
    </row>
    <row r="15" spans="2:10" ht="15">
      <c r="B15" s="39"/>
      <c r="C15" s="34"/>
      <c r="D15" s="34"/>
      <c r="E15" s="34"/>
      <c r="F15" s="34"/>
      <c r="G15" s="34"/>
      <c r="H15" s="34"/>
      <c r="I15" s="34"/>
      <c r="J15" s="40"/>
    </row>
    <row r="16" spans="2:10" ht="15">
      <c r="B16" s="39"/>
      <c r="C16" s="34"/>
      <c r="D16" s="34"/>
      <c r="E16" s="34"/>
      <c r="F16" s="34"/>
      <c r="G16" s="34"/>
      <c r="H16" s="34"/>
      <c r="I16" s="34"/>
      <c r="J16" s="40"/>
    </row>
    <row r="17" spans="2:10" ht="15">
      <c r="B17" s="39"/>
      <c r="C17" s="34"/>
      <c r="D17" s="34"/>
      <c r="E17" s="34"/>
      <c r="F17" s="34"/>
      <c r="G17" s="34"/>
      <c r="H17" s="34"/>
      <c r="I17" s="34"/>
      <c r="J17" s="40"/>
    </row>
    <row r="18" spans="2:10" ht="15">
      <c r="B18" s="39"/>
      <c r="C18" s="34"/>
      <c r="D18" s="34"/>
      <c r="E18" s="34"/>
      <c r="F18" s="34"/>
      <c r="G18" s="34"/>
      <c r="H18" s="34"/>
      <c r="I18" s="34"/>
      <c r="J18" s="40"/>
    </row>
    <row r="19" spans="2:10" ht="15">
      <c r="B19" s="39"/>
      <c r="C19" s="34"/>
      <c r="D19" s="34"/>
      <c r="E19" s="34"/>
      <c r="F19" s="34"/>
      <c r="G19" s="34"/>
      <c r="H19" s="34"/>
      <c r="I19" s="34"/>
      <c r="J19" s="40"/>
    </row>
    <row r="20" spans="2:10" ht="15">
      <c r="B20" s="39"/>
      <c r="C20" s="34"/>
      <c r="D20" s="34"/>
      <c r="E20" s="34"/>
      <c r="F20" s="34"/>
      <c r="G20" s="34"/>
      <c r="H20" s="34"/>
      <c r="I20" s="34"/>
      <c r="J20" s="40"/>
    </row>
    <row r="21" spans="2:10" ht="14.25">
      <c r="B21" s="39"/>
      <c r="C21" s="34"/>
      <c r="D21" s="34"/>
      <c r="E21" s="34"/>
      <c r="F21" s="34"/>
      <c r="G21" s="34"/>
      <c r="H21" s="34"/>
      <c r="I21" s="34"/>
      <c r="J21" s="40"/>
    </row>
    <row r="22" spans="2:10" ht="14.25">
      <c r="B22" s="39"/>
      <c r="C22" s="34"/>
      <c r="D22" s="34"/>
      <c r="E22" s="34"/>
      <c r="F22" s="46" t="s">
        <v>1712</v>
      </c>
      <c r="G22" s="34"/>
      <c r="H22" s="34"/>
      <c r="I22" s="34"/>
      <c r="J22" s="40"/>
    </row>
    <row r="23" spans="2:10" ht="14.25">
      <c r="B23" s="39"/>
      <c r="C23" s="34"/>
      <c r="D23" s="34"/>
      <c r="E23" s="34"/>
      <c r="F23" s="47"/>
      <c r="G23" s="34"/>
      <c r="H23" s="34"/>
      <c r="I23" s="34"/>
      <c r="J23" s="40"/>
    </row>
    <row r="24" spans="2:10" ht="14.25">
      <c r="B24" s="39"/>
      <c r="C24" s="34"/>
      <c r="D24" s="158" t="s">
        <v>1713</v>
      </c>
      <c r="E24" s="159" t="s">
        <v>1714</v>
      </c>
      <c r="F24" s="159"/>
      <c r="G24" s="159"/>
      <c r="H24" s="159"/>
      <c r="I24" s="34"/>
      <c r="J24" s="40"/>
    </row>
    <row r="25" spans="2:10" ht="14.25">
      <c r="B25" s="39"/>
      <c r="C25" s="34"/>
      <c r="D25" s="34"/>
      <c r="E25" s="48"/>
      <c r="F25" s="48"/>
      <c r="G25" s="48"/>
      <c r="H25" s="34"/>
      <c r="I25" s="34"/>
      <c r="J25" s="40"/>
    </row>
    <row r="26" spans="2:10" ht="14.25">
      <c r="B26" s="39"/>
      <c r="C26" s="34"/>
      <c r="D26" s="158" t="s">
        <v>1715</v>
      </c>
      <c r="E26" s="159"/>
      <c r="F26" s="159"/>
      <c r="G26" s="159"/>
      <c r="H26" s="159"/>
      <c r="I26" s="34"/>
      <c r="J26" s="40"/>
    </row>
    <row r="27" spans="2:10" ht="14.25">
      <c r="B27" s="39"/>
      <c r="C27" s="34"/>
      <c r="D27" s="49"/>
      <c r="E27" s="49"/>
      <c r="F27" s="49"/>
      <c r="G27" s="49"/>
      <c r="H27" s="49"/>
      <c r="I27" s="34"/>
      <c r="J27" s="40"/>
    </row>
    <row r="28" spans="2:10" ht="14.25">
      <c r="B28" s="39"/>
      <c r="C28" s="34"/>
      <c r="D28" s="158" t="s">
        <v>1716</v>
      </c>
      <c r="E28" s="159" t="s">
        <v>1714</v>
      </c>
      <c r="F28" s="159"/>
      <c r="G28" s="159"/>
      <c r="H28" s="159"/>
      <c r="I28" s="34"/>
      <c r="J28" s="40"/>
    </row>
    <row r="29" spans="2:10" ht="14.25">
      <c r="B29" s="39"/>
      <c r="C29" s="34"/>
      <c r="D29" s="48"/>
      <c r="E29" s="48"/>
      <c r="F29" s="48"/>
      <c r="G29" s="48"/>
      <c r="H29" s="48"/>
      <c r="I29" s="34"/>
      <c r="J29" s="40"/>
    </row>
    <row r="30" spans="2:10" ht="14.25">
      <c r="B30" s="39"/>
      <c r="C30" s="34"/>
      <c r="D30" s="158" t="s">
        <v>1717</v>
      </c>
      <c r="E30" s="159" t="s">
        <v>1714</v>
      </c>
      <c r="F30" s="159"/>
      <c r="G30" s="159"/>
      <c r="H30" s="159"/>
      <c r="I30" s="34"/>
      <c r="J30" s="40"/>
    </row>
    <row r="31" spans="2:10" ht="14.25">
      <c r="B31" s="39"/>
      <c r="C31" s="34"/>
      <c r="D31" s="34"/>
      <c r="E31" s="34"/>
      <c r="F31" s="34"/>
      <c r="G31" s="34"/>
      <c r="H31" s="34"/>
      <c r="I31" s="34"/>
      <c r="J31" s="40"/>
    </row>
    <row r="32" spans="2:10" ht="14.25">
      <c r="B32" s="39"/>
      <c r="C32" s="34"/>
      <c r="D32" s="160" t="s">
        <v>1718</v>
      </c>
      <c r="E32" s="159"/>
      <c r="F32" s="159"/>
      <c r="G32" s="159"/>
      <c r="H32" s="159"/>
      <c r="I32" s="34"/>
      <c r="J32" s="40"/>
    </row>
    <row r="33" spans="2:10" ht="14.25">
      <c r="B33" s="39"/>
      <c r="C33" s="34"/>
      <c r="D33" s="34"/>
      <c r="E33" s="34"/>
      <c r="F33" s="47"/>
      <c r="G33" s="34"/>
      <c r="H33" s="34"/>
      <c r="I33" s="34"/>
      <c r="J33" s="40"/>
    </row>
    <row r="34" spans="2:10" ht="14.25">
      <c r="B34" s="39"/>
      <c r="C34" s="34"/>
      <c r="D34" s="160" t="s">
        <v>1719</v>
      </c>
      <c r="E34" s="159"/>
      <c r="F34" s="159"/>
      <c r="G34" s="159"/>
      <c r="H34" s="159"/>
      <c r="I34" s="34"/>
      <c r="J34" s="40"/>
    </row>
    <row r="35" spans="2:10" ht="14.25">
      <c r="B35" s="39"/>
      <c r="C35" s="34"/>
      <c r="D35" s="34"/>
      <c r="E35" s="34"/>
      <c r="F35" s="34"/>
      <c r="G35" s="34"/>
      <c r="H35" s="34"/>
      <c r="I35" s="34"/>
      <c r="J35" s="40"/>
    </row>
    <row r="36" spans="2:10" ht="14.25">
      <c r="B36" s="50"/>
      <c r="C36" s="51"/>
      <c r="D36" s="160" t="s">
        <v>1720</v>
      </c>
      <c r="E36" s="159"/>
      <c r="F36" s="159"/>
      <c r="G36" s="159"/>
      <c r="H36" s="159"/>
      <c r="I36" s="51"/>
      <c r="J36" s="52"/>
    </row>
    <row r="37" spans="2:10" ht="14.25">
      <c r="B37" s="50"/>
      <c r="C37" s="51"/>
      <c r="D37" s="51"/>
      <c r="E37" s="51"/>
      <c r="F37" s="51"/>
      <c r="G37" s="51"/>
      <c r="H37" s="51"/>
      <c r="I37" s="51"/>
      <c r="J37" s="52"/>
    </row>
    <row r="38" spans="2:10" ht="14.25">
      <c r="B38" s="50"/>
      <c r="C38" s="51"/>
      <c r="D38" s="160" t="s">
        <v>1721</v>
      </c>
      <c r="E38" s="159"/>
      <c r="F38" s="159"/>
      <c r="G38" s="159"/>
      <c r="H38" s="159"/>
      <c r="I38" s="51"/>
      <c r="J38" s="52"/>
    </row>
    <row r="39" spans="2:10" ht="14.25">
      <c r="B39" s="50"/>
      <c r="C39" s="51"/>
      <c r="D39" s="51"/>
      <c r="E39" s="51"/>
      <c r="F39" s="51"/>
      <c r="G39" s="51"/>
      <c r="H39" s="51"/>
      <c r="I39" s="51"/>
      <c r="J39" s="52"/>
    </row>
    <row r="40" spans="2:10" ht="14.25">
      <c r="B40" s="50"/>
      <c r="C40" s="51"/>
      <c r="D40" s="160" t="s">
        <v>1722</v>
      </c>
      <c r="E40" s="159"/>
      <c r="F40" s="159"/>
      <c r="G40" s="159"/>
      <c r="H40" s="159"/>
      <c r="I40" s="51"/>
      <c r="J40" s="52"/>
    </row>
    <row r="41" spans="2:10" ht="14.25">
      <c r="B41" s="50"/>
      <c r="C41" s="51"/>
      <c r="D41" s="51"/>
      <c r="E41" s="51"/>
      <c r="F41" s="51"/>
      <c r="G41" s="51"/>
      <c r="H41" s="51"/>
      <c r="I41" s="51"/>
      <c r="J41" s="52"/>
    </row>
    <row r="42" spans="2:10" ht="14.25">
      <c r="B42" s="50"/>
      <c r="C42" s="51"/>
      <c r="D42" s="160" t="s">
        <v>1723</v>
      </c>
      <c r="E42" s="159"/>
      <c r="F42" s="159"/>
      <c r="G42" s="159"/>
      <c r="H42" s="159"/>
      <c r="I42" s="51"/>
      <c r="J42" s="52"/>
    </row>
    <row r="43" spans="2:10" ht="14.25">
      <c r="B43" s="50"/>
      <c r="C43" s="51"/>
      <c r="D43" s="51"/>
      <c r="E43" s="51"/>
      <c r="F43" s="51"/>
      <c r="G43" s="51"/>
      <c r="H43" s="51"/>
      <c r="I43" s="51"/>
      <c r="J43" s="52"/>
    </row>
    <row r="44" spans="2:10" ht="14.25">
      <c r="B44" s="50"/>
      <c r="C44" s="51"/>
      <c r="D44" s="160" t="s">
        <v>1724</v>
      </c>
      <c r="E44" s="159"/>
      <c r="F44" s="159"/>
      <c r="G44" s="159"/>
      <c r="H44" s="159"/>
      <c r="I44" s="51"/>
      <c r="J44" s="52"/>
    </row>
    <row r="45" spans="2:10" ht="14.25">
      <c r="B45" s="50"/>
      <c r="C45" s="51"/>
      <c r="D45" s="51"/>
      <c r="E45" s="51"/>
      <c r="F45" s="51"/>
      <c r="G45" s="51"/>
      <c r="H45" s="51"/>
      <c r="I45" s="51"/>
      <c r="J45" s="52"/>
    </row>
    <row r="46" spans="2:10" ht="14.25">
      <c r="B46" s="50"/>
      <c r="C46" s="51"/>
      <c r="D46" s="160" t="s">
        <v>1725</v>
      </c>
      <c r="E46" s="159"/>
      <c r="F46" s="159"/>
      <c r="G46" s="159"/>
      <c r="H46" s="159"/>
      <c r="I46" s="51"/>
      <c r="J46" s="52"/>
    </row>
    <row r="47" spans="2:10" ht="14.25">
      <c r="B47" s="50"/>
      <c r="C47" s="51"/>
      <c r="D47" s="51"/>
      <c r="E47" s="51"/>
      <c r="F47" s="51"/>
      <c r="G47" s="51"/>
      <c r="H47" s="51"/>
      <c r="I47" s="51"/>
      <c r="J47" s="52"/>
    </row>
    <row r="48" spans="2:10" ht="14.25">
      <c r="B48" s="50"/>
      <c r="C48" s="51"/>
      <c r="D48" s="160" t="s">
        <v>1726</v>
      </c>
      <c r="E48" s="159"/>
      <c r="F48" s="159"/>
      <c r="G48" s="159"/>
      <c r="H48" s="159"/>
      <c r="I48" s="51"/>
      <c r="J48" s="52"/>
    </row>
    <row r="49" spans="2:10" ht="14.25">
      <c r="B49" s="50"/>
      <c r="C49" s="51"/>
      <c r="D49" s="51"/>
      <c r="E49" s="51"/>
      <c r="F49" s="51"/>
      <c r="G49" s="51"/>
      <c r="H49" s="51"/>
      <c r="I49" s="51"/>
      <c r="J49" s="52"/>
    </row>
    <row r="50" spans="2:10" ht="14.25">
      <c r="B50" s="50"/>
      <c r="C50" s="51"/>
      <c r="D50" s="160" t="s">
        <v>1727</v>
      </c>
      <c r="E50" s="159"/>
      <c r="F50" s="159"/>
      <c r="G50" s="159"/>
      <c r="H50" s="159"/>
      <c r="I50" s="51"/>
      <c r="J50" s="52"/>
    </row>
    <row r="51" spans="2:10" ht="14.25">
      <c r="B51" s="50"/>
      <c r="C51" s="51"/>
      <c r="D51" s="51"/>
      <c r="E51" s="51"/>
      <c r="F51" s="51"/>
      <c r="G51" s="51"/>
      <c r="H51" s="51"/>
      <c r="I51" s="51"/>
      <c r="J51" s="52"/>
    </row>
    <row r="52" spans="2:10" ht="15" thickBot="1">
      <c r="B52" s="53"/>
      <c r="C52" s="54"/>
      <c r="D52" s="54"/>
      <c r="E52" s="54"/>
      <c r="F52" s="54"/>
      <c r="G52" s="54"/>
      <c r="H52" s="54"/>
      <c r="I52" s="54"/>
      <c r="J52" s="55"/>
    </row>
  </sheetData>
  <sheetProtection/>
  <mergeCells count="14">
    <mergeCell ref="D48:H48"/>
    <mergeCell ref="D50:H50"/>
    <mergeCell ref="D36:H36"/>
    <mergeCell ref="D38:H38"/>
    <mergeCell ref="D40:H40"/>
    <mergeCell ref="D42:H42"/>
    <mergeCell ref="D44:H44"/>
    <mergeCell ref="D46:H4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O51"/>
  <sheetViews>
    <sheetView showGridLines="0" view="pageBreakPreview" zoomScale="60" zoomScalePageLayoutView="0" workbookViewId="0" topLeftCell="B16">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88" t="s">
        <v>961</v>
      </c>
      <c r="C2" s="189"/>
      <c r="D2" s="189"/>
      <c r="E2" s="189"/>
      <c r="F2" s="189"/>
      <c r="G2" s="189"/>
      <c r="H2" s="189"/>
      <c r="I2" s="189"/>
      <c r="J2" s="189"/>
      <c r="K2" s="189"/>
      <c r="L2" s="189"/>
      <c r="M2" s="189"/>
      <c r="N2" s="189"/>
      <c r="O2" s="189"/>
    </row>
    <row r="3" spans="2:15" ht="6.75" customHeight="1">
      <c r="B3" s="1"/>
      <c r="C3" s="1"/>
      <c r="D3" s="1"/>
      <c r="E3" s="1"/>
      <c r="F3" s="1"/>
      <c r="G3" s="1"/>
      <c r="H3" s="1"/>
      <c r="I3" s="1"/>
      <c r="J3" s="1"/>
      <c r="K3" s="1"/>
      <c r="L3" s="1"/>
      <c r="M3" s="1"/>
      <c r="N3" s="1"/>
      <c r="O3" s="1"/>
    </row>
    <row r="4" spans="2:15" ht="24" customHeight="1">
      <c r="B4" s="284" t="s">
        <v>962</v>
      </c>
      <c r="C4" s="285"/>
      <c r="D4" s="285"/>
      <c r="E4" s="1"/>
      <c r="F4" s="279">
        <v>42794</v>
      </c>
      <c r="G4" s="209"/>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12" t="s">
        <v>963</v>
      </c>
      <c r="C6" s="213"/>
      <c r="D6" s="213"/>
      <c r="E6" s="213"/>
      <c r="F6" s="213"/>
      <c r="G6" s="213"/>
      <c r="H6" s="213"/>
      <c r="I6" s="213"/>
      <c r="J6" s="213"/>
      <c r="K6" s="213"/>
      <c r="L6" s="213"/>
      <c r="M6" s="213"/>
      <c r="N6" s="213"/>
      <c r="O6" s="214"/>
    </row>
    <row r="7" spans="2:15" ht="11.25" customHeight="1">
      <c r="B7" s="1"/>
      <c r="C7" s="1"/>
      <c r="D7" s="1"/>
      <c r="E7" s="1"/>
      <c r="F7" s="1"/>
      <c r="G7" s="1"/>
      <c r="H7" s="1"/>
      <c r="I7" s="1"/>
      <c r="J7" s="1"/>
      <c r="K7" s="1"/>
      <c r="L7" s="1"/>
      <c r="M7" s="1"/>
      <c r="N7" s="1"/>
      <c r="O7" s="1"/>
    </row>
    <row r="8" spans="2:15" ht="18" customHeight="1">
      <c r="B8" s="1"/>
      <c r="C8" s="235" t="s">
        <v>964</v>
      </c>
      <c r="D8" s="236"/>
      <c r="E8" s="236"/>
      <c r="F8" s="236"/>
      <c r="G8" s="236"/>
      <c r="H8" s="236"/>
      <c r="I8" s="236"/>
      <c r="J8" s="236"/>
      <c r="K8" s="236"/>
      <c r="L8" s="236"/>
      <c r="M8" s="236"/>
      <c r="N8" s="1"/>
      <c r="O8" s="1"/>
    </row>
    <row r="9" spans="2:15" ht="9.75" customHeight="1">
      <c r="B9" s="1"/>
      <c r="C9" s="1"/>
      <c r="D9" s="1"/>
      <c r="E9" s="1"/>
      <c r="F9" s="1"/>
      <c r="G9" s="1"/>
      <c r="H9" s="1"/>
      <c r="I9" s="1"/>
      <c r="J9" s="1"/>
      <c r="K9" s="1"/>
      <c r="L9" s="1"/>
      <c r="M9" s="1"/>
      <c r="N9" s="1"/>
      <c r="O9" s="1"/>
    </row>
    <row r="10" spans="2:15" ht="26.25" customHeight="1">
      <c r="B10" s="1"/>
      <c r="C10" s="280" t="s">
        <v>970</v>
      </c>
      <c r="D10" s="281"/>
      <c r="E10" s="281"/>
      <c r="F10" s="281"/>
      <c r="G10" s="281"/>
      <c r="H10" s="281"/>
      <c r="I10" s="281"/>
      <c r="J10" s="281"/>
      <c r="K10" s="281"/>
      <c r="L10" s="281"/>
      <c r="M10" s="281"/>
      <c r="N10" s="281"/>
      <c r="O10" s="20">
        <v>1345209511.8800013</v>
      </c>
    </row>
    <row r="11" spans="2:15" ht="26.25" customHeight="1">
      <c r="B11" s="1"/>
      <c r="C11" s="282" t="s">
        <v>971</v>
      </c>
      <c r="D11" s="209"/>
      <c r="E11" s="209"/>
      <c r="F11" s="209"/>
      <c r="G11" s="209"/>
      <c r="H11" s="209"/>
      <c r="I11" s="209"/>
      <c r="J11" s="209"/>
      <c r="K11" s="209"/>
      <c r="L11" s="209"/>
      <c r="M11" s="209"/>
      <c r="N11" s="209"/>
      <c r="O11" s="21">
        <v>1345209511.8800013</v>
      </c>
    </row>
    <row r="12" spans="2:15" ht="15" customHeight="1">
      <c r="B12" s="1"/>
      <c r="C12" s="283" t="s">
        <v>972</v>
      </c>
      <c r="D12" s="209"/>
      <c r="E12" s="209"/>
      <c r="F12" s="209"/>
      <c r="G12" s="209"/>
      <c r="H12" s="209"/>
      <c r="I12" s="209"/>
      <c r="J12" s="209"/>
      <c r="K12" s="209"/>
      <c r="L12" s="209"/>
      <c r="M12" s="209"/>
      <c r="N12" s="209"/>
      <c r="O12" s="21">
        <v>251947796.00000054</v>
      </c>
    </row>
    <row r="13" spans="2:15" ht="15" customHeight="1">
      <c r="B13" s="1"/>
      <c r="C13" s="283" t="s">
        <v>463</v>
      </c>
      <c r="D13" s="209"/>
      <c r="E13" s="209"/>
      <c r="F13" s="209"/>
      <c r="G13" s="209"/>
      <c r="H13" s="209"/>
      <c r="I13" s="209"/>
      <c r="J13" s="209"/>
      <c r="K13" s="209"/>
      <c r="L13" s="209"/>
      <c r="M13" s="209"/>
      <c r="N13" s="209"/>
      <c r="O13" s="21">
        <v>9811</v>
      </c>
    </row>
    <row r="14" spans="2:15" ht="15" customHeight="1">
      <c r="B14" s="1"/>
      <c r="C14" s="283" t="s">
        <v>973</v>
      </c>
      <c r="D14" s="209"/>
      <c r="E14" s="209"/>
      <c r="F14" s="209"/>
      <c r="G14" s="209"/>
      <c r="H14" s="209"/>
      <c r="I14" s="209"/>
      <c r="J14" s="209"/>
      <c r="K14" s="209"/>
      <c r="L14" s="209"/>
      <c r="M14" s="209"/>
      <c r="N14" s="209"/>
      <c r="O14" s="21">
        <v>15876</v>
      </c>
    </row>
    <row r="15" spans="2:15" ht="17.25" customHeight="1">
      <c r="B15" s="1"/>
      <c r="C15" s="233" t="s">
        <v>974</v>
      </c>
      <c r="D15" s="209"/>
      <c r="E15" s="209"/>
      <c r="F15" s="209"/>
      <c r="G15" s="209"/>
      <c r="H15" s="209"/>
      <c r="I15" s="209"/>
      <c r="J15" s="209"/>
      <c r="K15" s="209"/>
      <c r="L15" s="209"/>
      <c r="M15" s="224">
        <v>137112.3750769541</v>
      </c>
      <c r="N15" s="209"/>
      <c r="O15" s="209"/>
    </row>
    <row r="16" spans="2:15" ht="17.25" customHeight="1">
      <c r="B16" s="1"/>
      <c r="C16" s="233" t="s">
        <v>975</v>
      </c>
      <c r="D16" s="209"/>
      <c r="E16" s="209"/>
      <c r="F16" s="209"/>
      <c r="G16" s="209"/>
      <c r="H16" s="209"/>
      <c r="I16" s="209"/>
      <c r="J16" s="209"/>
      <c r="K16" s="209"/>
      <c r="L16" s="209"/>
      <c r="M16" s="224">
        <v>84732.26958175896</v>
      </c>
      <c r="N16" s="209"/>
      <c r="O16" s="209"/>
    </row>
    <row r="17" spans="2:15" ht="17.25" customHeight="1">
      <c r="B17" s="1"/>
      <c r="C17" s="233" t="s">
        <v>976</v>
      </c>
      <c r="D17" s="209"/>
      <c r="E17" s="209"/>
      <c r="F17" s="209"/>
      <c r="G17" s="209"/>
      <c r="H17" s="209"/>
      <c r="I17" s="209"/>
      <c r="J17" s="234">
        <v>0.620720546393004</v>
      </c>
      <c r="K17" s="209"/>
      <c r="L17" s="209"/>
      <c r="M17" s="209"/>
      <c r="N17" s="209"/>
      <c r="O17" s="209"/>
    </row>
    <row r="18" spans="2:15" ht="17.25" customHeight="1">
      <c r="B18" s="1"/>
      <c r="C18" s="233" t="s">
        <v>977</v>
      </c>
      <c r="D18" s="209"/>
      <c r="E18" s="209"/>
      <c r="F18" s="209"/>
      <c r="G18" s="209"/>
      <c r="H18" s="209"/>
      <c r="I18" s="273">
        <v>1.8060375077581587</v>
      </c>
      <c r="J18" s="209"/>
      <c r="K18" s="209"/>
      <c r="L18" s="209"/>
      <c r="M18" s="209"/>
      <c r="N18" s="209"/>
      <c r="O18" s="209"/>
    </row>
    <row r="19" spans="2:15" ht="17.25" customHeight="1">
      <c r="B19" s="1"/>
      <c r="C19" s="233" t="s">
        <v>978</v>
      </c>
      <c r="D19" s="209"/>
      <c r="E19" s="209"/>
      <c r="F19" s="209"/>
      <c r="G19" s="209"/>
      <c r="H19" s="209"/>
      <c r="I19" s="209"/>
      <c r="J19" s="209"/>
      <c r="K19" s="278">
        <v>15.534334468558502</v>
      </c>
      <c r="L19" s="209"/>
      <c r="M19" s="209"/>
      <c r="N19" s="209"/>
      <c r="O19" s="209"/>
    </row>
    <row r="20" spans="2:15" ht="17.25" customHeight="1">
      <c r="B20" s="1"/>
      <c r="C20" s="233" t="s">
        <v>979</v>
      </c>
      <c r="D20" s="209"/>
      <c r="E20" s="209"/>
      <c r="F20" s="209"/>
      <c r="G20" s="209"/>
      <c r="H20" s="209"/>
      <c r="I20" s="209"/>
      <c r="J20" s="278">
        <v>17.340366457560844</v>
      </c>
      <c r="K20" s="209"/>
      <c r="L20" s="209"/>
      <c r="M20" s="209"/>
      <c r="N20" s="209"/>
      <c r="O20" s="209"/>
    </row>
    <row r="21" spans="2:15" ht="15.75" customHeight="1">
      <c r="B21" s="1"/>
      <c r="C21" s="233" t="s">
        <v>980</v>
      </c>
      <c r="D21" s="209"/>
      <c r="E21" s="209"/>
      <c r="F21" s="209"/>
      <c r="G21" s="209"/>
      <c r="H21" s="209"/>
      <c r="I21" s="209"/>
      <c r="J21" s="209"/>
      <c r="K21" s="209"/>
      <c r="L21" s="209"/>
      <c r="M21" s="234">
        <v>0.9393007099868883</v>
      </c>
      <c r="N21" s="209"/>
      <c r="O21" s="209"/>
    </row>
    <row r="22" spans="2:15" ht="4.5" customHeight="1">
      <c r="B22" s="1"/>
      <c r="C22" s="277"/>
      <c r="D22" s="205"/>
      <c r="E22" s="205"/>
      <c r="F22" s="205"/>
      <c r="G22" s="205"/>
      <c r="H22" s="205"/>
      <c r="I22" s="205"/>
      <c r="J22" s="205"/>
      <c r="K22" s="205"/>
      <c r="L22" s="205"/>
      <c r="M22" s="232"/>
      <c r="N22" s="209"/>
      <c r="O22" s="209"/>
    </row>
    <row r="23" spans="2:15" ht="12.75" customHeight="1">
      <c r="B23" s="1"/>
      <c r="C23" s="233" t="s">
        <v>981</v>
      </c>
      <c r="D23" s="209"/>
      <c r="E23" s="209"/>
      <c r="F23" s="209"/>
      <c r="G23" s="209"/>
      <c r="H23" s="209"/>
      <c r="I23" s="209"/>
      <c r="J23" s="209"/>
      <c r="K23" s="209"/>
      <c r="L23" s="209"/>
      <c r="M23" s="234">
        <v>0.060699290013111626</v>
      </c>
      <c r="N23" s="209"/>
      <c r="O23" s="209"/>
    </row>
    <row r="24" spans="2:15" ht="4.5" customHeight="1">
      <c r="B24" s="1"/>
      <c r="C24" s="277"/>
      <c r="D24" s="205"/>
      <c r="E24" s="205"/>
      <c r="F24" s="205"/>
      <c r="G24" s="205"/>
      <c r="H24" s="205"/>
      <c r="I24" s="205"/>
      <c r="J24" s="205"/>
      <c r="K24" s="205"/>
      <c r="L24" s="205"/>
      <c r="M24" s="232"/>
      <c r="N24" s="209"/>
      <c r="O24" s="209"/>
    </row>
    <row r="25" spans="2:15" ht="15" customHeight="1">
      <c r="B25" s="1"/>
      <c r="C25" s="233" t="s">
        <v>982</v>
      </c>
      <c r="D25" s="209"/>
      <c r="E25" s="209"/>
      <c r="F25" s="209"/>
      <c r="G25" s="209"/>
      <c r="H25" s="209"/>
      <c r="I25" s="209"/>
      <c r="J25" s="209"/>
      <c r="K25" s="209"/>
      <c r="L25" s="209"/>
      <c r="M25" s="234">
        <v>0.021265788870918043</v>
      </c>
      <c r="N25" s="209"/>
      <c r="O25" s="209"/>
    </row>
    <row r="26" spans="2:15" ht="17.25" customHeight="1">
      <c r="B26" s="1"/>
      <c r="C26" s="233" t="s">
        <v>983</v>
      </c>
      <c r="D26" s="209"/>
      <c r="E26" s="209"/>
      <c r="F26" s="209"/>
      <c r="G26" s="209"/>
      <c r="H26" s="209"/>
      <c r="I26" s="209"/>
      <c r="J26" s="209"/>
      <c r="K26" s="209"/>
      <c r="L26" s="234">
        <v>0.021370964452915822</v>
      </c>
      <c r="M26" s="209"/>
      <c r="N26" s="209"/>
      <c r="O26" s="209"/>
    </row>
    <row r="27" spans="2:15" ht="17.25" customHeight="1">
      <c r="B27" s="1"/>
      <c r="C27" s="233" t="s">
        <v>984</v>
      </c>
      <c r="D27" s="209"/>
      <c r="E27" s="209"/>
      <c r="F27" s="209"/>
      <c r="G27" s="209"/>
      <c r="H27" s="209"/>
      <c r="I27" s="209"/>
      <c r="J27" s="209"/>
      <c r="K27" s="209"/>
      <c r="L27" s="234">
        <v>0.019638232785460463</v>
      </c>
      <c r="M27" s="209"/>
      <c r="N27" s="209"/>
      <c r="O27" s="209"/>
    </row>
    <row r="28" spans="2:15" ht="17.25" customHeight="1">
      <c r="B28" s="1"/>
      <c r="C28" s="233" t="s">
        <v>985</v>
      </c>
      <c r="D28" s="209"/>
      <c r="E28" s="209"/>
      <c r="F28" s="209"/>
      <c r="G28" s="209"/>
      <c r="H28" s="209"/>
      <c r="I28" s="209"/>
      <c r="J28" s="209"/>
      <c r="K28" s="209"/>
      <c r="L28" s="209"/>
      <c r="M28" s="273">
        <v>8.226488983034823</v>
      </c>
      <c r="N28" s="209"/>
      <c r="O28" s="209"/>
    </row>
    <row r="29" spans="2:15" ht="17.25" customHeight="1">
      <c r="B29" s="1"/>
      <c r="C29" s="274" t="s">
        <v>986</v>
      </c>
      <c r="D29" s="275"/>
      <c r="E29" s="275"/>
      <c r="F29" s="275"/>
      <c r="G29" s="275"/>
      <c r="H29" s="275"/>
      <c r="I29" s="275"/>
      <c r="J29" s="275"/>
      <c r="K29" s="275"/>
      <c r="L29" s="275"/>
      <c r="M29" s="276">
        <v>7.740916027421094</v>
      </c>
      <c r="N29" s="275"/>
      <c r="O29" s="275"/>
    </row>
    <row r="30" spans="2:15" ht="18.75" customHeight="1">
      <c r="B30" s="212" t="s">
        <v>965</v>
      </c>
      <c r="C30" s="213"/>
      <c r="D30" s="213"/>
      <c r="E30" s="213"/>
      <c r="F30" s="213"/>
      <c r="G30" s="213"/>
      <c r="H30" s="213"/>
      <c r="I30" s="213"/>
      <c r="J30" s="213"/>
      <c r="K30" s="213"/>
      <c r="L30" s="213"/>
      <c r="M30" s="213"/>
      <c r="N30" s="213"/>
      <c r="O30" s="214"/>
    </row>
    <row r="31" spans="2:15" ht="15" customHeight="1">
      <c r="B31" s="1"/>
      <c r="C31" s="187" t="s">
        <v>966</v>
      </c>
      <c r="D31" s="186"/>
      <c r="E31" s="186"/>
      <c r="F31" s="186"/>
      <c r="G31" s="186"/>
      <c r="H31" s="186"/>
      <c r="I31" s="186"/>
      <c r="J31" s="186"/>
      <c r="K31" s="186"/>
      <c r="L31" s="186"/>
      <c r="M31" s="186"/>
      <c r="N31" s="185">
        <v>36050842.19</v>
      </c>
      <c r="O31" s="186"/>
    </row>
    <row r="32" spans="2:15" ht="7.5" customHeight="1">
      <c r="B32" s="1"/>
      <c r="C32" s="1"/>
      <c r="D32" s="1"/>
      <c r="E32" s="1"/>
      <c r="F32" s="1"/>
      <c r="G32" s="1"/>
      <c r="H32" s="1"/>
      <c r="I32" s="1"/>
      <c r="J32" s="1"/>
      <c r="K32" s="1"/>
      <c r="L32" s="1"/>
      <c r="M32" s="1"/>
      <c r="N32" s="1"/>
      <c r="O32" s="1"/>
    </row>
    <row r="33" spans="2:15" ht="18.75" customHeight="1">
      <c r="B33" s="212" t="s">
        <v>967</v>
      </c>
      <c r="C33" s="213"/>
      <c r="D33" s="213"/>
      <c r="E33" s="213"/>
      <c r="F33" s="213"/>
      <c r="G33" s="213"/>
      <c r="H33" s="213"/>
      <c r="I33" s="213"/>
      <c r="J33" s="213"/>
      <c r="K33" s="213"/>
      <c r="L33" s="213"/>
      <c r="M33" s="213"/>
      <c r="N33" s="213"/>
      <c r="O33" s="214"/>
    </row>
    <row r="34" spans="2:15" ht="11.25" customHeight="1">
      <c r="B34" s="1"/>
      <c r="C34" s="1"/>
      <c r="D34" s="1"/>
      <c r="E34" s="1"/>
      <c r="F34" s="1"/>
      <c r="G34" s="1"/>
      <c r="H34" s="1"/>
      <c r="I34" s="1"/>
      <c r="J34" s="1"/>
      <c r="K34" s="1"/>
      <c r="L34" s="1"/>
      <c r="M34" s="1"/>
      <c r="N34" s="1"/>
      <c r="O34" s="1"/>
    </row>
    <row r="35" spans="2:15" ht="12.75" customHeight="1">
      <c r="B35" s="261"/>
      <c r="C35" s="262"/>
      <c r="D35" s="267" t="s">
        <v>987</v>
      </c>
      <c r="E35" s="268"/>
      <c r="F35" s="268"/>
      <c r="G35" s="1"/>
      <c r="H35" s="1"/>
      <c r="I35" s="1"/>
      <c r="J35" s="1"/>
      <c r="K35" s="1"/>
      <c r="L35" s="1"/>
      <c r="M35" s="1"/>
      <c r="N35" s="1"/>
      <c r="O35" s="1"/>
    </row>
    <row r="36" spans="2:15" ht="9.75" customHeight="1">
      <c r="B36" s="269" t="s">
        <v>865</v>
      </c>
      <c r="C36" s="270"/>
      <c r="D36" s="271" t="s">
        <v>988</v>
      </c>
      <c r="E36" s="272"/>
      <c r="F36" s="272"/>
      <c r="G36" s="1"/>
      <c r="H36" s="1"/>
      <c r="I36" s="1"/>
      <c r="J36" s="1"/>
      <c r="K36" s="1"/>
      <c r="L36" s="1"/>
      <c r="M36" s="1"/>
      <c r="N36" s="1"/>
      <c r="O36" s="1"/>
    </row>
    <row r="37" spans="2:15" ht="13.5" customHeight="1">
      <c r="B37" s="261" t="s">
        <v>10</v>
      </c>
      <c r="C37" s="262"/>
      <c r="D37" s="207" t="s">
        <v>989</v>
      </c>
      <c r="E37" s="205"/>
      <c r="F37" s="205"/>
      <c r="G37" s="1"/>
      <c r="H37" s="1"/>
      <c r="I37" s="1"/>
      <c r="J37" s="1"/>
      <c r="K37" s="1"/>
      <c r="L37" s="1"/>
      <c r="M37" s="1"/>
      <c r="N37" s="1"/>
      <c r="O37" s="1"/>
    </row>
    <row r="38" spans="2:15" ht="12" customHeight="1">
      <c r="B38" s="263" t="s">
        <v>864</v>
      </c>
      <c r="C38" s="262"/>
      <c r="D38" s="265" t="s">
        <v>990</v>
      </c>
      <c r="E38" s="266"/>
      <c r="F38" s="266"/>
      <c r="G38" s="1"/>
      <c r="H38" s="1"/>
      <c r="I38" s="1"/>
      <c r="J38" s="1"/>
      <c r="K38" s="1"/>
      <c r="L38" s="1"/>
      <c r="M38" s="1"/>
      <c r="N38" s="1"/>
      <c r="O38" s="1"/>
    </row>
    <row r="39" spans="2:15" ht="12" customHeight="1">
      <c r="B39" s="261" t="s">
        <v>869</v>
      </c>
      <c r="C39" s="262"/>
      <c r="D39" s="207" t="s">
        <v>2</v>
      </c>
      <c r="E39" s="205"/>
      <c r="F39" s="205"/>
      <c r="G39" s="1"/>
      <c r="H39" s="1"/>
      <c r="I39" s="1"/>
      <c r="J39" s="1"/>
      <c r="K39" s="1"/>
      <c r="L39" s="1"/>
      <c r="M39" s="1"/>
      <c r="N39" s="1"/>
      <c r="O39" s="1"/>
    </row>
    <row r="40" spans="2:15" ht="11.25" customHeight="1">
      <c r="B40" s="263" t="s">
        <v>991</v>
      </c>
      <c r="C40" s="262"/>
      <c r="D40" s="204">
        <v>5000000</v>
      </c>
      <c r="E40" s="205"/>
      <c r="F40" s="205"/>
      <c r="G40" s="1"/>
      <c r="H40" s="1"/>
      <c r="I40" s="1"/>
      <c r="J40" s="1"/>
      <c r="K40" s="1"/>
      <c r="L40" s="1"/>
      <c r="M40" s="1"/>
      <c r="N40" s="1"/>
      <c r="O40" s="1"/>
    </row>
    <row r="41" spans="2:15" ht="12" customHeight="1">
      <c r="B41" s="263" t="s">
        <v>867</v>
      </c>
      <c r="C41" s="262"/>
      <c r="D41" s="206">
        <v>42648</v>
      </c>
      <c r="E41" s="205"/>
      <c r="F41" s="205"/>
      <c r="G41" s="1"/>
      <c r="H41" s="1"/>
      <c r="I41" s="1"/>
      <c r="J41" s="1"/>
      <c r="K41" s="1"/>
      <c r="L41" s="1"/>
      <c r="M41" s="1"/>
      <c r="N41" s="1"/>
      <c r="O41" s="1"/>
    </row>
    <row r="42" spans="2:15" ht="11.25" customHeight="1">
      <c r="B42" s="263" t="s">
        <v>868</v>
      </c>
      <c r="C42" s="262"/>
      <c r="D42" s="206">
        <v>44648</v>
      </c>
      <c r="E42" s="205"/>
      <c r="F42" s="205"/>
      <c r="G42" s="1"/>
      <c r="H42" s="1"/>
      <c r="I42" s="1"/>
      <c r="J42" s="1"/>
      <c r="K42" s="1"/>
      <c r="L42" s="1"/>
      <c r="M42" s="1"/>
      <c r="N42" s="1"/>
      <c r="O42" s="1"/>
    </row>
    <row r="43" spans="2:15" ht="10.5" customHeight="1">
      <c r="B43" s="263" t="s">
        <v>870</v>
      </c>
      <c r="C43" s="262"/>
      <c r="D43" s="207" t="s">
        <v>992</v>
      </c>
      <c r="E43" s="205"/>
      <c r="F43" s="205"/>
      <c r="G43" s="1"/>
      <c r="H43" s="1"/>
      <c r="I43" s="1"/>
      <c r="J43" s="1"/>
      <c r="K43" s="1"/>
      <c r="L43" s="1"/>
      <c r="M43" s="1"/>
      <c r="N43" s="1"/>
      <c r="O43" s="1"/>
    </row>
    <row r="44" spans="2:15" ht="12" customHeight="1">
      <c r="B44" s="261" t="s">
        <v>871</v>
      </c>
      <c r="C44" s="262"/>
      <c r="D44" s="264">
        <v>0.04</v>
      </c>
      <c r="E44" s="205"/>
      <c r="F44" s="205"/>
      <c r="G44" s="1"/>
      <c r="H44" s="1"/>
      <c r="I44" s="1"/>
      <c r="J44" s="1"/>
      <c r="K44" s="1"/>
      <c r="L44" s="1"/>
      <c r="M44" s="1"/>
      <c r="N44" s="1"/>
      <c r="O44" s="1"/>
    </row>
    <row r="45" spans="2:15" ht="12" customHeight="1">
      <c r="B45" s="261" t="s">
        <v>993</v>
      </c>
      <c r="C45" s="262"/>
      <c r="D45" s="207" t="s">
        <v>994</v>
      </c>
      <c r="E45" s="205"/>
      <c r="F45" s="205"/>
      <c r="G45" s="1"/>
      <c r="H45" s="1"/>
      <c r="I45" s="1"/>
      <c r="J45" s="1"/>
      <c r="K45" s="1"/>
      <c r="L45" s="1"/>
      <c r="M45" s="1"/>
      <c r="N45" s="1"/>
      <c r="O45" s="1"/>
    </row>
    <row r="46" spans="2:15" ht="10.5" customHeight="1">
      <c r="B46" s="261" t="s">
        <v>995</v>
      </c>
      <c r="C46" s="262"/>
      <c r="D46" s="207" t="s">
        <v>996</v>
      </c>
      <c r="E46" s="205"/>
      <c r="F46" s="205"/>
      <c r="G46" s="1"/>
      <c r="H46" s="1"/>
      <c r="I46" s="1"/>
      <c r="J46" s="1"/>
      <c r="K46" s="1"/>
      <c r="L46" s="1"/>
      <c r="M46" s="1"/>
      <c r="N46" s="1"/>
      <c r="O46" s="1"/>
    </row>
    <row r="47" spans="2:15" ht="14.25" customHeight="1">
      <c r="B47" s="261" t="s">
        <v>997</v>
      </c>
      <c r="C47" s="262"/>
      <c r="D47" s="207" t="s">
        <v>998</v>
      </c>
      <c r="E47" s="205"/>
      <c r="F47" s="205"/>
      <c r="G47" s="1"/>
      <c r="H47" s="1"/>
      <c r="I47" s="1"/>
      <c r="J47" s="1"/>
      <c r="K47" s="1"/>
      <c r="L47" s="1"/>
      <c r="M47" s="1"/>
      <c r="N47" s="1"/>
      <c r="O47" s="1"/>
    </row>
    <row r="48" spans="2:15" ht="18" customHeight="1">
      <c r="B48" s="1"/>
      <c r="C48" s="1"/>
      <c r="D48" s="1"/>
      <c r="E48" s="1"/>
      <c r="F48" s="1"/>
      <c r="G48" s="1"/>
      <c r="H48" s="1"/>
      <c r="I48" s="1"/>
      <c r="J48" s="1"/>
      <c r="K48" s="1"/>
      <c r="L48" s="1"/>
      <c r="M48" s="1"/>
      <c r="N48" s="1"/>
      <c r="O48" s="1"/>
    </row>
    <row r="49" spans="2:15" ht="18.75" customHeight="1">
      <c r="B49" s="212" t="s">
        <v>968</v>
      </c>
      <c r="C49" s="213"/>
      <c r="D49" s="213"/>
      <c r="E49" s="213"/>
      <c r="F49" s="213"/>
      <c r="G49" s="213"/>
      <c r="H49" s="213"/>
      <c r="I49" s="213"/>
      <c r="J49" s="213"/>
      <c r="K49" s="213"/>
      <c r="L49" s="213"/>
      <c r="M49" s="213"/>
      <c r="N49" s="213"/>
      <c r="O49" s="214"/>
    </row>
    <row r="50" spans="2:15" ht="5.25" customHeight="1">
      <c r="B50" s="1"/>
      <c r="C50" s="1"/>
      <c r="D50" s="1"/>
      <c r="E50" s="1"/>
      <c r="F50" s="1"/>
      <c r="G50" s="1"/>
      <c r="H50" s="1"/>
      <c r="I50" s="1"/>
      <c r="J50" s="1"/>
      <c r="K50" s="1"/>
      <c r="L50" s="1"/>
      <c r="M50" s="1"/>
      <c r="N50" s="1"/>
      <c r="O50" s="1"/>
    </row>
    <row r="51" spans="2:3" ht="18.75" customHeight="1">
      <c r="B51" s="187" t="s">
        <v>969</v>
      </c>
      <c r="C51" s="186"/>
    </row>
  </sheetData>
  <sheetProtection/>
  <mergeCells count="72">
    <mergeCell ref="B2:O2"/>
    <mergeCell ref="B4:D4"/>
    <mergeCell ref="B6:O6"/>
    <mergeCell ref="C8:M8"/>
    <mergeCell ref="B30:O30"/>
    <mergeCell ref="N31:O31"/>
    <mergeCell ref="C31:M31"/>
    <mergeCell ref="M15:O15"/>
    <mergeCell ref="C16:L16"/>
    <mergeCell ref="M16:O16"/>
    <mergeCell ref="B49:O49"/>
    <mergeCell ref="B51:C51"/>
    <mergeCell ref="F4:G4"/>
    <mergeCell ref="C10:N10"/>
    <mergeCell ref="C11:N11"/>
    <mergeCell ref="C12:N12"/>
    <mergeCell ref="C13:N13"/>
    <mergeCell ref="C14:N14"/>
    <mergeCell ref="C15:L15"/>
    <mergeCell ref="C17:I17"/>
    <mergeCell ref="J17:O17"/>
    <mergeCell ref="C18:H18"/>
    <mergeCell ref="I18:O18"/>
    <mergeCell ref="C19:J19"/>
    <mergeCell ref="K19:O19"/>
    <mergeCell ref="C20:I20"/>
    <mergeCell ref="J20:O20"/>
    <mergeCell ref="C21:L21"/>
    <mergeCell ref="M21:O21"/>
    <mergeCell ref="C22:L22"/>
    <mergeCell ref="M22:O22"/>
    <mergeCell ref="C23:L23"/>
    <mergeCell ref="M23:O23"/>
    <mergeCell ref="C24:L24"/>
    <mergeCell ref="M24:O24"/>
    <mergeCell ref="C25:L25"/>
    <mergeCell ref="M25:O25"/>
    <mergeCell ref="C26:K26"/>
    <mergeCell ref="L26:O26"/>
    <mergeCell ref="C27:K27"/>
    <mergeCell ref="L27:O27"/>
    <mergeCell ref="C28:L28"/>
    <mergeCell ref="M28:O28"/>
    <mergeCell ref="C29:L29"/>
    <mergeCell ref="M29:O29"/>
    <mergeCell ref="B35:C35"/>
    <mergeCell ref="D35:F35"/>
    <mergeCell ref="B36:C36"/>
    <mergeCell ref="D36:F36"/>
    <mergeCell ref="B33:O33"/>
    <mergeCell ref="B37:C37"/>
    <mergeCell ref="D37:F37"/>
    <mergeCell ref="B38:C38"/>
    <mergeCell ref="D38:F38"/>
    <mergeCell ref="B39:C39"/>
    <mergeCell ref="D39:F39"/>
    <mergeCell ref="B40:C40"/>
    <mergeCell ref="D40:F40"/>
    <mergeCell ref="B41:C41"/>
    <mergeCell ref="D41:F41"/>
    <mergeCell ref="B42:C42"/>
    <mergeCell ref="D42:F42"/>
    <mergeCell ref="B46:C46"/>
    <mergeCell ref="D46:F46"/>
    <mergeCell ref="B47:C47"/>
    <mergeCell ref="D47:F47"/>
    <mergeCell ref="B43:C43"/>
    <mergeCell ref="D43:F43"/>
    <mergeCell ref="B44:C44"/>
    <mergeCell ref="D44:F44"/>
    <mergeCell ref="B45:C45"/>
    <mergeCell ref="D45:F4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H269"/>
  <sheetViews>
    <sheetView showGridLines="0" view="pageBreakPreview" zoomScale="60" zoomScalePageLayoutView="0" workbookViewId="0" topLeftCell="B232">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20" width="0.9921875" style="0" customWidth="1"/>
    <col min="21" max="21" width="9.00390625" style="0" customWidth="1"/>
    <col min="22" max="27" width="0.9921875" style="0" customWidth="1"/>
    <col min="28" max="28" width="18.00390625" style="0" customWidth="1"/>
    <col min="29"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88" t="s">
        <v>999</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84" t="s">
        <v>962</v>
      </c>
      <c r="C5" s="285"/>
      <c r="D5" s="285"/>
      <c r="E5" s="285"/>
      <c r="F5" s="285"/>
      <c r="G5" s="285"/>
      <c r="H5" s="285"/>
      <c r="I5" s="285"/>
      <c r="J5" s="285"/>
      <c r="K5" s="1"/>
      <c r="L5" s="279">
        <v>42794</v>
      </c>
      <c r="M5" s="209"/>
      <c r="N5" s="209"/>
      <c r="O5" s="209"/>
      <c r="P5" s="209"/>
      <c r="Q5" s="209"/>
      <c r="R5" s="209"/>
      <c r="S5" s="209"/>
      <c r="T5" s="209"/>
      <c r="U5" s="1"/>
      <c r="V5" s="1"/>
      <c r="W5" s="1"/>
      <c r="X5" s="1"/>
      <c r="Y5" s="1"/>
      <c r="Z5" s="1"/>
      <c r="AA5" s="1"/>
      <c r="AB5" s="1"/>
      <c r="AC5" s="1"/>
      <c r="AD5" s="1"/>
      <c r="AE5" s="1"/>
      <c r="AF5" s="1"/>
      <c r="AG5" s="1"/>
      <c r="AH5" s="1"/>
    </row>
    <row r="6" spans="2:34" ht="5.25" customHeight="1">
      <c r="B6" s="285"/>
      <c r="C6" s="285"/>
      <c r="D6" s="285"/>
      <c r="E6" s="285"/>
      <c r="F6" s="285"/>
      <c r="G6" s="285"/>
      <c r="H6" s="285"/>
      <c r="I6" s="285"/>
      <c r="J6" s="285"/>
      <c r="K6" s="1"/>
      <c r="L6" s="1"/>
      <c r="M6" s="1"/>
      <c r="N6" s="1"/>
      <c r="O6" s="1"/>
      <c r="P6" s="1"/>
      <c r="Q6" s="1"/>
      <c r="R6" s="1"/>
      <c r="S6" s="1"/>
      <c r="T6" s="1"/>
      <c r="U6" s="1"/>
      <c r="V6" s="1"/>
      <c r="W6" s="1"/>
      <c r="X6" s="1"/>
      <c r="Y6" s="1"/>
      <c r="Z6" s="1"/>
      <c r="AA6" s="1"/>
      <c r="AB6" s="1"/>
      <c r="AC6" s="1"/>
      <c r="AD6" s="1"/>
      <c r="AE6" s="1"/>
      <c r="AF6" s="1"/>
      <c r="AG6" s="1"/>
      <c r="AH6" s="1"/>
    </row>
    <row r="7" spans="2:34" ht="21" customHeight="1">
      <c r="B7" s="212" t="s">
        <v>1000</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4"/>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94"/>
      <c r="C9" s="198"/>
      <c r="D9" s="198"/>
      <c r="E9" s="198"/>
      <c r="F9" s="198"/>
      <c r="G9" s="198"/>
      <c r="H9" s="198"/>
      <c r="I9" s="197" t="s">
        <v>1015</v>
      </c>
      <c r="J9" s="198"/>
      <c r="K9" s="198"/>
      <c r="L9" s="198"/>
      <c r="M9" s="198"/>
      <c r="N9" s="198"/>
      <c r="O9" s="198"/>
      <c r="P9" s="198"/>
      <c r="Q9" s="198"/>
      <c r="R9" s="198"/>
      <c r="S9" s="198"/>
      <c r="T9" s="198"/>
      <c r="U9" s="197" t="s">
        <v>1016</v>
      </c>
      <c r="V9" s="198"/>
      <c r="W9" s="198"/>
      <c r="X9" s="198"/>
      <c r="Y9" s="198"/>
      <c r="Z9" s="198"/>
      <c r="AA9" s="198"/>
      <c r="AB9" s="197" t="s">
        <v>1017</v>
      </c>
      <c r="AC9" s="198"/>
      <c r="AD9" s="198"/>
      <c r="AE9" s="198"/>
      <c r="AF9" s="198"/>
      <c r="AG9" s="3" t="s">
        <v>1016</v>
      </c>
      <c r="AH9" s="1"/>
    </row>
    <row r="10" spans="2:34" ht="12" customHeight="1">
      <c r="B10" s="277" t="s">
        <v>569</v>
      </c>
      <c r="C10" s="205"/>
      <c r="D10" s="205"/>
      <c r="E10" s="205"/>
      <c r="F10" s="205"/>
      <c r="G10" s="205"/>
      <c r="H10" s="205"/>
      <c r="I10" s="291">
        <v>236837754.5299999</v>
      </c>
      <c r="J10" s="205"/>
      <c r="K10" s="205"/>
      <c r="L10" s="205"/>
      <c r="M10" s="205"/>
      <c r="N10" s="205"/>
      <c r="O10" s="205"/>
      <c r="P10" s="205"/>
      <c r="Q10" s="205"/>
      <c r="R10" s="205"/>
      <c r="S10" s="205"/>
      <c r="T10" s="205"/>
      <c r="U10" s="264">
        <v>0.17606012478978605</v>
      </c>
      <c r="V10" s="205"/>
      <c r="W10" s="205"/>
      <c r="X10" s="205"/>
      <c r="Y10" s="205"/>
      <c r="Z10" s="205"/>
      <c r="AA10" s="205"/>
      <c r="AB10" s="204">
        <v>2791</v>
      </c>
      <c r="AC10" s="205"/>
      <c r="AD10" s="205"/>
      <c r="AE10" s="205"/>
      <c r="AF10" s="205"/>
      <c r="AG10" s="8">
        <v>0.17579994960947343</v>
      </c>
      <c r="AH10" s="1"/>
    </row>
    <row r="11" spans="2:34" ht="12" customHeight="1">
      <c r="B11" s="277" t="s">
        <v>573</v>
      </c>
      <c r="C11" s="205"/>
      <c r="D11" s="205"/>
      <c r="E11" s="205"/>
      <c r="F11" s="205"/>
      <c r="G11" s="205"/>
      <c r="H11" s="205"/>
      <c r="I11" s="291">
        <v>202339893.79999977</v>
      </c>
      <c r="J11" s="205"/>
      <c r="K11" s="205"/>
      <c r="L11" s="205"/>
      <c r="M11" s="205"/>
      <c r="N11" s="205"/>
      <c r="O11" s="205"/>
      <c r="P11" s="205"/>
      <c r="Q11" s="205"/>
      <c r="R11" s="205"/>
      <c r="S11" s="205"/>
      <c r="T11" s="205"/>
      <c r="U11" s="264">
        <v>0.1504151524450785</v>
      </c>
      <c r="V11" s="205"/>
      <c r="W11" s="205"/>
      <c r="X11" s="205"/>
      <c r="Y11" s="205"/>
      <c r="Z11" s="205"/>
      <c r="AA11" s="205"/>
      <c r="AB11" s="204">
        <v>2560</v>
      </c>
      <c r="AC11" s="205"/>
      <c r="AD11" s="205"/>
      <c r="AE11" s="205"/>
      <c r="AF11" s="205"/>
      <c r="AG11" s="8">
        <v>0.16124968505920886</v>
      </c>
      <c r="AH11" s="1"/>
    </row>
    <row r="12" spans="2:34" ht="12" customHeight="1">
      <c r="B12" s="277" t="s">
        <v>571</v>
      </c>
      <c r="C12" s="205"/>
      <c r="D12" s="205"/>
      <c r="E12" s="205"/>
      <c r="F12" s="205"/>
      <c r="G12" s="205"/>
      <c r="H12" s="205"/>
      <c r="I12" s="291">
        <v>189984730.02000007</v>
      </c>
      <c r="J12" s="205"/>
      <c r="K12" s="205"/>
      <c r="L12" s="205"/>
      <c r="M12" s="205"/>
      <c r="N12" s="205"/>
      <c r="O12" s="205"/>
      <c r="P12" s="205"/>
      <c r="Q12" s="205"/>
      <c r="R12" s="205"/>
      <c r="S12" s="205"/>
      <c r="T12" s="205"/>
      <c r="U12" s="264">
        <v>0.14123058775765465</v>
      </c>
      <c r="V12" s="205"/>
      <c r="W12" s="205"/>
      <c r="X12" s="205"/>
      <c r="Y12" s="205"/>
      <c r="Z12" s="205"/>
      <c r="AA12" s="205"/>
      <c r="AB12" s="204">
        <v>2131</v>
      </c>
      <c r="AC12" s="205"/>
      <c r="AD12" s="205"/>
      <c r="AE12" s="205"/>
      <c r="AF12" s="205"/>
      <c r="AG12" s="8">
        <v>0.13422776518014612</v>
      </c>
      <c r="AH12" s="1"/>
    </row>
    <row r="13" spans="2:34" ht="12" customHeight="1">
      <c r="B13" s="277" t="s">
        <v>575</v>
      </c>
      <c r="C13" s="205"/>
      <c r="D13" s="205"/>
      <c r="E13" s="205"/>
      <c r="F13" s="205"/>
      <c r="G13" s="205"/>
      <c r="H13" s="205"/>
      <c r="I13" s="291">
        <v>174065088.70999998</v>
      </c>
      <c r="J13" s="205"/>
      <c r="K13" s="205"/>
      <c r="L13" s="205"/>
      <c r="M13" s="205"/>
      <c r="N13" s="205"/>
      <c r="O13" s="205"/>
      <c r="P13" s="205"/>
      <c r="Q13" s="205"/>
      <c r="R13" s="205"/>
      <c r="S13" s="205"/>
      <c r="T13" s="205"/>
      <c r="U13" s="264">
        <v>0.12939626665792384</v>
      </c>
      <c r="V13" s="205"/>
      <c r="W13" s="205"/>
      <c r="X13" s="205"/>
      <c r="Y13" s="205"/>
      <c r="Z13" s="205"/>
      <c r="AA13" s="205"/>
      <c r="AB13" s="204">
        <v>1493</v>
      </c>
      <c r="AC13" s="205"/>
      <c r="AD13" s="205"/>
      <c r="AE13" s="205"/>
      <c r="AF13" s="205"/>
      <c r="AG13" s="8">
        <v>0.09404132023179643</v>
      </c>
      <c r="AH13" s="1"/>
    </row>
    <row r="14" spans="2:34" ht="12" customHeight="1">
      <c r="B14" s="277" t="s">
        <v>577</v>
      </c>
      <c r="C14" s="205"/>
      <c r="D14" s="205"/>
      <c r="E14" s="205"/>
      <c r="F14" s="205"/>
      <c r="G14" s="205"/>
      <c r="H14" s="205"/>
      <c r="I14" s="291">
        <v>139221094.64999995</v>
      </c>
      <c r="J14" s="205"/>
      <c r="K14" s="205"/>
      <c r="L14" s="205"/>
      <c r="M14" s="205"/>
      <c r="N14" s="205"/>
      <c r="O14" s="205"/>
      <c r="P14" s="205"/>
      <c r="Q14" s="205"/>
      <c r="R14" s="205"/>
      <c r="S14" s="205"/>
      <c r="T14" s="205"/>
      <c r="U14" s="264">
        <v>0.10349398619359396</v>
      </c>
      <c r="V14" s="205"/>
      <c r="W14" s="205"/>
      <c r="X14" s="205"/>
      <c r="Y14" s="205"/>
      <c r="Z14" s="205"/>
      <c r="AA14" s="205"/>
      <c r="AB14" s="204">
        <v>1806</v>
      </c>
      <c r="AC14" s="205"/>
      <c r="AD14" s="205"/>
      <c r="AE14" s="205"/>
      <c r="AF14" s="205"/>
      <c r="AG14" s="8">
        <v>0.11375661375661375</v>
      </c>
      <c r="AH14" s="1"/>
    </row>
    <row r="15" spans="2:34" ht="12" customHeight="1">
      <c r="B15" s="277" t="s">
        <v>581</v>
      </c>
      <c r="C15" s="205"/>
      <c r="D15" s="205"/>
      <c r="E15" s="205"/>
      <c r="F15" s="205"/>
      <c r="G15" s="205"/>
      <c r="H15" s="205"/>
      <c r="I15" s="291">
        <v>100652159.17000003</v>
      </c>
      <c r="J15" s="205"/>
      <c r="K15" s="205"/>
      <c r="L15" s="205"/>
      <c r="M15" s="205"/>
      <c r="N15" s="205"/>
      <c r="O15" s="205"/>
      <c r="P15" s="205"/>
      <c r="Q15" s="205"/>
      <c r="R15" s="205"/>
      <c r="S15" s="205"/>
      <c r="T15" s="205"/>
      <c r="U15" s="264">
        <v>0.07482266389072245</v>
      </c>
      <c r="V15" s="205"/>
      <c r="W15" s="205"/>
      <c r="X15" s="205"/>
      <c r="Y15" s="205"/>
      <c r="Z15" s="205"/>
      <c r="AA15" s="205"/>
      <c r="AB15" s="204">
        <v>1313</v>
      </c>
      <c r="AC15" s="205"/>
      <c r="AD15" s="205"/>
      <c r="AE15" s="205"/>
      <c r="AF15" s="205"/>
      <c r="AG15" s="8">
        <v>0.0827034517510708</v>
      </c>
      <c r="AH15" s="1"/>
    </row>
    <row r="16" spans="2:34" ht="12" customHeight="1">
      <c r="B16" s="277" t="s">
        <v>579</v>
      </c>
      <c r="C16" s="205"/>
      <c r="D16" s="205"/>
      <c r="E16" s="205"/>
      <c r="F16" s="205"/>
      <c r="G16" s="205"/>
      <c r="H16" s="205"/>
      <c r="I16" s="291">
        <v>85285927.88000017</v>
      </c>
      <c r="J16" s="205"/>
      <c r="K16" s="205"/>
      <c r="L16" s="205"/>
      <c r="M16" s="205"/>
      <c r="N16" s="205"/>
      <c r="O16" s="205"/>
      <c r="P16" s="205"/>
      <c r="Q16" s="205"/>
      <c r="R16" s="205"/>
      <c r="S16" s="205"/>
      <c r="T16" s="205"/>
      <c r="U16" s="264">
        <v>0.06339973597184032</v>
      </c>
      <c r="V16" s="205"/>
      <c r="W16" s="205"/>
      <c r="X16" s="205"/>
      <c r="Y16" s="205"/>
      <c r="Z16" s="205"/>
      <c r="AA16" s="205"/>
      <c r="AB16" s="204">
        <v>1206</v>
      </c>
      <c r="AC16" s="205"/>
      <c r="AD16" s="205"/>
      <c r="AE16" s="205"/>
      <c r="AF16" s="205"/>
      <c r="AG16" s="8">
        <v>0.07596371882086168</v>
      </c>
      <c r="AH16" s="1"/>
    </row>
    <row r="17" spans="2:34" ht="12" customHeight="1">
      <c r="B17" s="277" t="s">
        <v>583</v>
      </c>
      <c r="C17" s="205"/>
      <c r="D17" s="205"/>
      <c r="E17" s="205"/>
      <c r="F17" s="205"/>
      <c r="G17" s="205"/>
      <c r="H17" s="205"/>
      <c r="I17" s="291">
        <v>76504701.00999995</v>
      </c>
      <c r="J17" s="205"/>
      <c r="K17" s="205"/>
      <c r="L17" s="205"/>
      <c r="M17" s="205"/>
      <c r="N17" s="205"/>
      <c r="O17" s="205"/>
      <c r="P17" s="205"/>
      <c r="Q17" s="205"/>
      <c r="R17" s="205"/>
      <c r="S17" s="205"/>
      <c r="T17" s="205"/>
      <c r="U17" s="264">
        <v>0.05687195959763969</v>
      </c>
      <c r="V17" s="205"/>
      <c r="W17" s="205"/>
      <c r="X17" s="205"/>
      <c r="Y17" s="205"/>
      <c r="Z17" s="205"/>
      <c r="AA17" s="205"/>
      <c r="AB17" s="204">
        <v>954</v>
      </c>
      <c r="AC17" s="205"/>
      <c r="AD17" s="205"/>
      <c r="AE17" s="205"/>
      <c r="AF17" s="205"/>
      <c r="AG17" s="8">
        <v>0.060090702947845805</v>
      </c>
      <c r="AH17" s="1"/>
    </row>
    <row r="18" spans="2:34" ht="12" customHeight="1">
      <c r="B18" s="277" t="s">
        <v>585</v>
      </c>
      <c r="C18" s="205"/>
      <c r="D18" s="205"/>
      <c r="E18" s="205"/>
      <c r="F18" s="205"/>
      <c r="G18" s="205"/>
      <c r="H18" s="205"/>
      <c r="I18" s="291">
        <v>69802231.92999999</v>
      </c>
      <c r="J18" s="205"/>
      <c r="K18" s="205"/>
      <c r="L18" s="205"/>
      <c r="M18" s="205"/>
      <c r="N18" s="205"/>
      <c r="O18" s="205"/>
      <c r="P18" s="205"/>
      <c r="Q18" s="205"/>
      <c r="R18" s="205"/>
      <c r="S18" s="205"/>
      <c r="T18" s="205"/>
      <c r="U18" s="264">
        <v>0.05188948733528339</v>
      </c>
      <c r="V18" s="205"/>
      <c r="W18" s="205"/>
      <c r="X18" s="205"/>
      <c r="Y18" s="205"/>
      <c r="Z18" s="205"/>
      <c r="AA18" s="205"/>
      <c r="AB18" s="204">
        <v>732</v>
      </c>
      <c r="AC18" s="205"/>
      <c r="AD18" s="205"/>
      <c r="AE18" s="205"/>
      <c r="AF18" s="205"/>
      <c r="AG18" s="8">
        <v>0.04610733182161754</v>
      </c>
      <c r="AH18" s="1"/>
    </row>
    <row r="19" spans="2:34" ht="12" customHeight="1">
      <c r="B19" s="277" t="s">
        <v>587</v>
      </c>
      <c r="C19" s="205"/>
      <c r="D19" s="205"/>
      <c r="E19" s="205"/>
      <c r="F19" s="205"/>
      <c r="G19" s="205"/>
      <c r="H19" s="205"/>
      <c r="I19" s="291">
        <v>41318952.66</v>
      </c>
      <c r="J19" s="205"/>
      <c r="K19" s="205"/>
      <c r="L19" s="205"/>
      <c r="M19" s="205"/>
      <c r="N19" s="205"/>
      <c r="O19" s="205"/>
      <c r="P19" s="205"/>
      <c r="Q19" s="205"/>
      <c r="R19" s="205"/>
      <c r="S19" s="205"/>
      <c r="T19" s="205"/>
      <c r="U19" s="264">
        <v>0.03071562629843037</v>
      </c>
      <c r="V19" s="205"/>
      <c r="W19" s="205"/>
      <c r="X19" s="205"/>
      <c r="Y19" s="205"/>
      <c r="Z19" s="205"/>
      <c r="AA19" s="205"/>
      <c r="AB19" s="204">
        <v>535</v>
      </c>
      <c r="AC19" s="205"/>
      <c r="AD19" s="205"/>
      <c r="AE19" s="205"/>
      <c r="AF19" s="205"/>
      <c r="AG19" s="8">
        <v>0.0336986646510456</v>
      </c>
      <c r="AH19" s="1"/>
    </row>
    <row r="20" spans="2:34" ht="12" customHeight="1">
      <c r="B20" s="277" t="s">
        <v>520</v>
      </c>
      <c r="C20" s="205"/>
      <c r="D20" s="205"/>
      <c r="E20" s="205"/>
      <c r="F20" s="205"/>
      <c r="G20" s="205"/>
      <c r="H20" s="205"/>
      <c r="I20" s="291">
        <v>28971542.069999993</v>
      </c>
      <c r="J20" s="205"/>
      <c r="K20" s="205"/>
      <c r="L20" s="205"/>
      <c r="M20" s="205"/>
      <c r="N20" s="205"/>
      <c r="O20" s="205"/>
      <c r="P20" s="205"/>
      <c r="Q20" s="205"/>
      <c r="R20" s="205"/>
      <c r="S20" s="205"/>
      <c r="T20" s="205"/>
      <c r="U20" s="264">
        <v>0.02153682516674356</v>
      </c>
      <c r="V20" s="205"/>
      <c r="W20" s="205"/>
      <c r="X20" s="205"/>
      <c r="Y20" s="205"/>
      <c r="Z20" s="205"/>
      <c r="AA20" s="205"/>
      <c r="AB20" s="204">
        <v>353</v>
      </c>
      <c r="AC20" s="205"/>
      <c r="AD20" s="205"/>
      <c r="AE20" s="205"/>
      <c r="AF20" s="205"/>
      <c r="AG20" s="8">
        <v>0.022234819853867473</v>
      </c>
      <c r="AH20" s="1"/>
    </row>
    <row r="21" spans="2:34" ht="12" customHeight="1">
      <c r="B21" s="277" t="s">
        <v>61</v>
      </c>
      <c r="C21" s="205"/>
      <c r="D21" s="205"/>
      <c r="E21" s="205"/>
      <c r="F21" s="205"/>
      <c r="G21" s="205"/>
      <c r="H21" s="205"/>
      <c r="I21" s="291">
        <v>225435.45</v>
      </c>
      <c r="J21" s="205"/>
      <c r="K21" s="205"/>
      <c r="L21" s="205"/>
      <c r="M21" s="205"/>
      <c r="N21" s="205"/>
      <c r="O21" s="205"/>
      <c r="P21" s="205"/>
      <c r="Q21" s="205"/>
      <c r="R21" s="205"/>
      <c r="S21" s="205"/>
      <c r="T21" s="205"/>
      <c r="U21" s="264">
        <v>0.00016758389530337347</v>
      </c>
      <c r="V21" s="205"/>
      <c r="W21" s="205"/>
      <c r="X21" s="205"/>
      <c r="Y21" s="205"/>
      <c r="Z21" s="205"/>
      <c r="AA21" s="205"/>
      <c r="AB21" s="204">
        <v>2</v>
      </c>
      <c r="AC21" s="205"/>
      <c r="AD21" s="205"/>
      <c r="AE21" s="205"/>
      <c r="AF21" s="205"/>
      <c r="AG21" s="8">
        <v>0.00012597631645250694</v>
      </c>
      <c r="AH21" s="1"/>
    </row>
    <row r="22" spans="2:34" ht="13.5" customHeight="1">
      <c r="B22" s="293"/>
      <c r="C22" s="287"/>
      <c r="D22" s="287"/>
      <c r="E22" s="287"/>
      <c r="F22" s="287"/>
      <c r="G22" s="287"/>
      <c r="H22" s="287"/>
      <c r="I22" s="288">
        <v>1345209511.8799996</v>
      </c>
      <c r="J22" s="287"/>
      <c r="K22" s="287"/>
      <c r="L22" s="287"/>
      <c r="M22" s="287"/>
      <c r="N22" s="287"/>
      <c r="O22" s="287"/>
      <c r="P22" s="287"/>
      <c r="Q22" s="287"/>
      <c r="R22" s="287"/>
      <c r="S22" s="287"/>
      <c r="T22" s="287"/>
      <c r="U22" s="289">
        <v>1.0000000000000013</v>
      </c>
      <c r="V22" s="287"/>
      <c r="W22" s="287"/>
      <c r="X22" s="287"/>
      <c r="Y22" s="287"/>
      <c r="Z22" s="287"/>
      <c r="AA22" s="287"/>
      <c r="AB22" s="290">
        <v>15876</v>
      </c>
      <c r="AC22" s="287"/>
      <c r="AD22" s="287"/>
      <c r="AE22" s="287"/>
      <c r="AF22" s="287"/>
      <c r="AG22" s="22">
        <v>1</v>
      </c>
      <c r="AH22" s="1"/>
    </row>
    <row r="23" spans="2:34" ht="9"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8.75" customHeight="1">
      <c r="B24" s="212" t="s">
        <v>1001</v>
      </c>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4"/>
    </row>
    <row r="25" spans="2:34" ht="8.2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197" t="s">
        <v>1018</v>
      </c>
      <c r="C26" s="198"/>
      <c r="D26" s="198"/>
      <c r="E26" s="198"/>
      <c r="F26" s="198"/>
      <c r="G26" s="198"/>
      <c r="H26" s="198"/>
      <c r="I26" s="198"/>
      <c r="J26" s="197" t="s">
        <v>1015</v>
      </c>
      <c r="K26" s="198"/>
      <c r="L26" s="198"/>
      <c r="M26" s="198"/>
      <c r="N26" s="198"/>
      <c r="O26" s="198"/>
      <c r="P26" s="198"/>
      <c r="Q26" s="198"/>
      <c r="R26" s="198"/>
      <c r="S26" s="198"/>
      <c r="T26" s="198"/>
      <c r="U26" s="197" t="s">
        <v>1016</v>
      </c>
      <c r="V26" s="198"/>
      <c r="W26" s="198"/>
      <c r="X26" s="198"/>
      <c r="Y26" s="198"/>
      <c r="Z26" s="198"/>
      <c r="AA26" s="198"/>
      <c r="AB26" s="197" t="s">
        <v>1017</v>
      </c>
      <c r="AC26" s="198"/>
      <c r="AD26" s="198"/>
      <c r="AE26" s="198"/>
      <c r="AF26" s="197" t="s">
        <v>1016</v>
      </c>
      <c r="AG26" s="198"/>
      <c r="AH26" s="1"/>
    </row>
    <row r="27" spans="2:34" ht="12.75" customHeight="1">
      <c r="B27" s="207" t="s">
        <v>1019</v>
      </c>
      <c r="C27" s="205"/>
      <c r="D27" s="205"/>
      <c r="E27" s="205"/>
      <c r="F27" s="205"/>
      <c r="G27" s="205"/>
      <c r="H27" s="205"/>
      <c r="I27" s="205"/>
      <c r="J27" s="291">
        <v>79299517.97</v>
      </c>
      <c r="K27" s="205"/>
      <c r="L27" s="205"/>
      <c r="M27" s="205"/>
      <c r="N27" s="205"/>
      <c r="O27" s="205"/>
      <c r="P27" s="205"/>
      <c r="Q27" s="205"/>
      <c r="R27" s="205"/>
      <c r="S27" s="205"/>
      <c r="T27" s="205"/>
      <c r="U27" s="264">
        <v>0.058949566792145885</v>
      </c>
      <c r="V27" s="205"/>
      <c r="W27" s="205"/>
      <c r="X27" s="205"/>
      <c r="Y27" s="205"/>
      <c r="Z27" s="205"/>
      <c r="AA27" s="205"/>
      <c r="AB27" s="204">
        <v>921</v>
      </c>
      <c r="AC27" s="205"/>
      <c r="AD27" s="205"/>
      <c r="AE27" s="205"/>
      <c r="AF27" s="264">
        <v>0.05801209372637944</v>
      </c>
      <c r="AG27" s="205"/>
      <c r="AH27" s="1"/>
    </row>
    <row r="28" spans="2:34" ht="12.75" customHeight="1">
      <c r="B28" s="207" t="s">
        <v>1020</v>
      </c>
      <c r="C28" s="205"/>
      <c r="D28" s="205"/>
      <c r="E28" s="205"/>
      <c r="F28" s="205"/>
      <c r="G28" s="205"/>
      <c r="H28" s="205"/>
      <c r="I28" s="205"/>
      <c r="J28" s="291">
        <v>1010829323.1399993</v>
      </c>
      <c r="K28" s="205"/>
      <c r="L28" s="205"/>
      <c r="M28" s="205"/>
      <c r="N28" s="205"/>
      <c r="O28" s="205"/>
      <c r="P28" s="205"/>
      <c r="Q28" s="205"/>
      <c r="R28" s="205"/>
      <c r="S28" s="205"/>
      <c r="T28" s="205"/>
      <c r="U28" s="264">
        <v>0.7514289143906759</v>
      </c>
      <c r="V28" s="205"/>
      <c r="W28" s="205"/>
      <c r="X28" s="205"/>
      <c r="Y28" s="205"/>
      <c r="Z28" s="205"/>
      <c r="AA28" s="205"/>
      <c r="AB28" s="204">
        <v>11251</v>
      </c>
      <c r="AC28" s="205"/>
      <c r="AD28" s="205"/>
      <c r="AE28" s="205"/>
      <c r="AF28" s="264">
        <v>0.7086797682035777</v>
      </c>
      <c r="AG28" s="205"/>
      <c r="AH28" s="1"/>
    </row>
    <row r="29" spans="2:34" ht="12.75" customHeight="1">
      <c r="B29" s="207" t="s">
        <v>1021</v>
      </c>
      <c r="C29" s="205"/>
      <c r="D29" s="205"/>
      <c r="E29" s="205"/>
      <c r="F29" s="205"/>
      <c r="G29" s="205"/>
      <c r="H29" s="205"/>
      <c r="I29" s="205"/>
      <c r="J29" s="291">
        <v>203277743.5499999</v>
      </c>
      <c r="K29" s="205"/>
      <c r="L29" s="205"/>
      <c r="M29" s="205"/>
      <c r="N29" s="205"/>
      <c r="O29" s="205"/>
      <c r="P29" s="205"/>
      <c r="Q29" s="205"/>
      <c r="R29" s="205"/>
      <c r="S29" s="205"/>
      <c r="T29" s="205"/>
      <c r="U29" s="264">
        <v>0.1511123299045877</v>
      </c>
      <c r="V29" s="205"/>
      <c r="W29" s="205"/>
      <c r="X29" s="205"/>
      <c r="Y29" s="205"/>
      <c r="Z29" s="205"/>
      <c r="AA29" s="205"/>
      <c r="AB29" s="204">
        <v>2630</v>
      </c>
      <c r="AC29" s="205"/>
      <c r="AD29" s="205"/>
      <c r="AE29" s="205"/>
      <c r="AF29" s="264">
        <v>0.1656588561350466</v>
      </c>
      <c r="AG29" s="205"/>
      <c r="AH29" s="1"/>
    </row>
    <row r="30" spans="2:34" ht="12.75" customHeight="1">
      <c r="B30" s="207" t="s">
        <v>1022</v>
      </c>
      <c r="C30" s="205"/>
      <c r="D30" s="205"/>
      <c r="E30" s="205"/>
      <c r="F30" s="205"/>
      <c r="G30" s="205"/>
      <c r="H30" s="205"/>
      <c r="I30" s="205"/>
      <c r="J30" s="291">
        <v>18664183.64</v>
      </c>
      <c r="K30" s="205"/>
      <c r="L30" s="205"/>
      <c r="M30" s="205"/>
      <c r="N30" s="205"/>
      <c r="O30" s="205"/>
      <c r="P30" s="205"/>
      <c r="Q30" s="205"/>
      <c r="R30" s="205"/>
      <c r="S30" s="205"/>
      <c r="T30" s="205"/>
      <c r="U30" s="264">
        <v>0.013874555208813415</v>
      </c>
      <c r="V30" s="205"/>
      <c r="W30" s="205"/>
      <c r="X30" s="205"/>
      <c r="Y30" s="205"/>
      <c r="Z30" s="205"/>
      <c r="AA30" s="205"/>
      <c r="AB30" s="204">
        <v>288</v>
      </c>
      <c r="AC30" s="205"/>
      <c r="AD30" s="205"/>
      <c r="AE30" s="205"/>
      <c r="AF30" s="264">
        <v>0.018140589569160998</v>
      </c>
      <c r="AG30" s="205"/>
      <c r="AH30" s="1"/>
    </row>
    <row r="31" spans="2:34" ht="12.75" customHeight="1">
      <c r="B31" s="207" t="s">
        <v>1023</v>
      </c>
      <c r="C31" s="205"/>
      <c r="D31" s="205"/>
      <c r="E31" s="205"/>
      <c r="F31" s="205"/>
      <c r="G31" s="205"/>
      <c r="H31" s="205"/>
      <c r="I31" s="205"/>
      <c r="J31" s="291">
        <v>2428467.3399999994</v>
      </c>
      <c r="K31" s="205"/>
      <c r="L31" s="205"/>
      <c r="M31" s="205"/>
      <c r="N31" s="205"/>
      <c r="O31" s="205"/>
      <c r="P31" s="205"/>
      <c r="Q31" s="205"/>
      <c r="R31" s="205"/>
      <c r="S31" s="205"/>
      <c r="T31" s="205"/>
      <c r="U31" s="264">
        <v>0.001805270716980057</v>
      </c>
      <c r="V31" s="205"/>
      <c r="W31" s="205"/>
      <c r="X31" s="205"/>
      <c r="Y31" s="205"/>
      <c r="Z31" s="205"/>
      <c r="AA31" s="205"/>
      <c r="AB31" s="204">
        <v>75</v>
      </c>
      <c r="AC31" s="205"/>
      <c r="AD31" s="205"/>
      <c r="AE31" s="205"/>
      <c r="AF31" s="264">
        <v>0.00472411186696901</v>
      </c>
      <c r="AG31" s="205"/>
      <c r="AH31" s="1"/>
    </row>
    <row r="32" spans="2:34" ht="12.75" customHeight="1">
      <c r="B32" s="207" t="s">
        <v>1024</v>
      </c>
      <c r="C32" s="205"/>
      <c r="D32" s="205"/>
      <c r="E32" s="205"/>
      <c r="F32" s="205"/>
      <c r="G32" s="205"/>
      <c r="H32" s="205"/>
      <c r="I32" s="205"/>
      <c r="J32" s="291">
        <v>3593788.4099999988</v>
      </c>
      <c r="K32" s="205"/>
      <c r="L32" s="205"/>
      <c r="M32" s="205"/>
      <c r="N32" s="205"/>
      <c r="O32" s="205"/>
      <c r="P32" s="205"/>
      <c r="Q32" s="205"/>
      <c r="R32" s="205"/>
      <c r="S32" s="205"/>
      <c r="T32" s="205"/>
      <c r="U32" s="264">
        <v>0.002671545494037947</v>
      </c>
      <c r="V32" s="205"/>
      <c r="W32" s="205"/>
      <c r="X32" s="205"/>
      <c r="Y32" s="205"/>
      <c r="Z32" s="205"/>
      <c r="AA32" s="205"/>
      <c r="AB32" s="204">
        <v>121</v>
      </c>
      <c r="AC32" s="205"/>
      <c r="AD32" s="205"/>
      <c r="AE32" s="205"/>
      <c r="AF32" s="264">
        <v>0.007621567145376669</v>
      </c>
      <c r="AG32" s="205"/>
      <c r="AH32" s="1"/>
    </row>
    <row r="33" spans="2:34" ht="12.75" customHeight="1">
      <c r="B33" s="207" t="s">
        <v>1025</v>
      </c>
      <c r="C33" s="205"/>
      <c r="D33" s="205"/>
      <c r="E33" s="205"/>
      <c r="F33" s="205"/>
      <c r="G33" s="205"/>
      <c r="H33" s="205"/>
      <c r="I33" s="205"/>
      <c r="J33" s="291">
        <v>8715458.399999999</v>
      </c>
      <c r="K33" s="205"/>
      <c r="L33" s="205"/>
      <c r="M33" s="205"/>
      <c r="N33" s="205"/>
      <c r="O33" s="205"/>
      <c r="P33" s="205"/>
      <c r="Q33" s="205"/>
      <c r="R33" s="205"/>
      <c r="S33" s="205"/>
      <c r="T33" s="205"/>
      <c r="U33" s="264">
        <v>0.006478885499270442</v>
      </c>
      <c r="V33" s="205"/>
      <c r="W33" s="205"/>
      <c r="X33" s="205"/>
      <c r="Y33" s="205"/>
      <c r="Z33" s="205"/>
      <c r="AA33" s="205"/>
      <c r="AB33" s="204">
        <v>201</v>
      </c>
      <c r="AC33" s="205"/>
      <c r="AD33" s="205"/>
      <c r="AE33" s="205"/>
      <c r="AF33" s="264">
        <v>0.012660619803476946</v>
      </c>
      <c r="AG33" s="205"/>
      <c r="AH33" s="1"/>
    </row>
    <row r="34" spans="2:34" ht="12.75" customHeight="1">
      <c r="B34" s="207" t="s">
        <v>1026</v>
      </c>
      <c r="C34" s="205"/>
      <c r="D34" s="205"/>
      <c r="E34" s="205"/>
      <c r="F34" s="205"/>
      <c r="G34" s="205"/>
      <c r="H34" s="205"/>
      <c r="I34" s="205"/>
      <c r="J34" s="291">
        <v>9756653.990000002</v>
      </c>
      <c r="K34" s="205"/>
      <c r="L34" s="205"/>
      <c r="M34" s="205"/>
      <c r="N34" s="205"/>
      <c r="O34" s="205"/>
      <c r="P34" s="205"/>
      <c r="Q34" s="205"/>
      <c r="R34" s="205"/>
      <c r="S34" s="205"/>
      <c r="T34" s="205"/>
      <c r="U34" s="264">
        <v>0.00725288804742733</v>
      </c>
      <c r="V34" s="205"/>
      <c r="W34" s="205"/>
      <c r="X34" s="205"/>
      <c r="Y34" s="205"/>
      <c r="Z34" s="205"/>
      <c r="AA34" s="205"/>
      <c r="AB34" s="204">
        <v>158</v>
      </c>
      <c r="AC34" s="205"/>
      <c r="AD34" s="205"/>
      <c r="AE34" s="205"/>
      <c r="AF34" s="264">
        <v>0.009952128999748048</v>
      </c>
      <c r="AG34" s="205"/>
      <c r="AH34" s="1"/>
    </row>
    <row r="35" spans="2:34" ht="12.75" customHeight="1">
      <c r="B35" s="207" t="s">
        <v>1027</v>
      </c>
      <c r="C35" s="205"/>
      <c r="D35" s="205"/>
      <c r="E35" s="205"/>
      <c r="F35" s="205"/>
      <c r="G35" s="205"/>
      <c r="H35" s="205"/>
      <c r="I35" s="205"/>
      <c r="J35" s="291">
        <v>1375479.96</v>
      </c>
      <c r="K35" s="205"/>
      <c r="L35" s="205"/>
      <c r="M35" s="205"/>
      <c r="N35" s="205"/>
      <c r="O35" s="205"/>
      <c r="P35" s="205"/>
      <c r="Q35" s="205"/>
      <c r="R35" s="205"/>
      <c r="S35" s="205"/>
      <c r="T35" s="205"/>
      <c r="U35" s="264">
        <v>0.001022502404162825</v>
      </c>
      <c r="V35" s="205"/>
      <c r="W35" s="205"/>
      <c r="X35" s="205"/>
      <c r="Y35" s="205"/>
      <c r="Z35" s="205"/>
      <c r="AA35" s="205"/>
      <c r="AB35" s="204">
        <v>35</v>
      </c>
      <c r="AC35" s="205"/>
      <c r="AD35" s="205"/>
      <c r="AE35" s="205"/>
      <c r="AF35" s="264">
        <v>0.002204585537918871</v>
      </c>
      <c r="AG35" s="205"/>
      <c r="AH35" s="1"/>
    </row>
    <row r="36" spans="2:34" ht="12.75" customHeight="1">
      <c r="B36" s="207" t="s">
        <v>1028</v>
      </c>
      <c r="C36" s="205"/>
      <c r="D36" s="205"/>
      <c r="E36" s="205"/>
      <c r="F36" s="205"/>
      <c r="G36" s="205"/>
      <c r="H36" s="205"/>
      <c r="I36" s="205"/>
      <c r="J36" s="291">
        <v>1070431.4200000002</v>
      </c>
      <c r="K36" s="205"/>
      <c r="L36" s="205"/>
      <c r="M36" s="205"/>
      <c r="N36" s="205"/>
      <c r="O36" s="205"/>
      <c r="P36" s="205"/>
      <c r="Q36" s="205"/>
      <c r="R36" s="205"/>
      <c r="S36" s="205"/>
      <c r="T36" s="205"/>
      <c r="U36" s="264">
        <v>0.0007957358393221715</v>
      </c>
      <c r="V36" s="205"/>
      <c r="W36" s="205"/>
      <c r="X36" s="205"/>
      <c r="Y36" s="205"/>
      <c r="Z36" s="205"/>
      <c r="AA36" s="205"/>
      <c r="AB36" s="204">
        <v>33</v>
      </c>
      <c r="AC36" s="205"/>
      <c r="AD36" s="205"/>
      <c r="AE36" s="205"/>
      <c r="AF36" s="264">
        <v>0.0020786092214663643</v>
      </c>
      <c r="AG36" s="205"/>
      <c r="AH36" s="1"/>
    </row>
    <row r="37" spans="2:34" ht="12.75" customHeight="1">
      <c r="B37" s="207" t="s">
        <v>1029</v>
      </c>
      <c r="C37" s="205"/>
      <c r="D37" s="205"/>
      <c r="E37" s="205"/>
      <c r="F37" s="205"/>
      <c r="G37" s="205"/>
      <c r="H37" s="205"/>
      <c r="I37" s="205"/>
      <c r="J37" s="291">
        <v>1322218.1300000001</v>
      </c>
      <c r="K37" s="205"/>
      <c r="L37" s="205"/>
      <c r="M37" s="205"/>
      <c r="N37" s="205"/>
      <c r="O37" s="205"/>
      <c r="P37" s="205"/>
      <c r="Q37" s="205"/>
      <c r="R37" s="205"/>
      <c r="S37" s="205"/>
      <c r="T37" s="205"/>
      <c r="U37" s="264">
        <v>0.0009829086981046782</v>
      </c>
      <c r="V37" s="205"/>
      <c r="W37" s="205"/>
      <c r="X37" s="205"/>
      <c r="Y37" s="205"/>
      <c r="Z37" s="205"/>
      <c r="AA37" s="205"/>
      <c r="AB37" s="204">
        <v>29</v>
      </c>
      <c r="AC37" s="205"/>
      <c r="AD37" s="205"/>
      <c r="AE37" s="205"/>
      <c r="AF37" s="264">
        <v>0.0018266565885613506</v>
      </c>
      <c r="AG37" s="205"/>
      <c r="AH37" s="1"/>
    </row>
    <row r="38" spans="2:34" ht="12.75" customHeight="1">
      <c r="B38" s="207" t="s">
        <v>1030</v>
      </c>
      <c r="C38" s="205"/>
      <c r="D38" s="205"/>
      <c r="E38" s="205"/>
      <c r="F38" s="205"/>
      <c r="G38" s="205"/>
      <c r="H38" s="205"/>
      <c r="I38" s="205"/>
      <c r="J38" s="291">
        <v>2638175.880000001</v>
      </c>
      <c r="K38" s="205"/>
      <c r="L38" s="205"/>
      <c r="M38" s="205"/>
      <c r="N38" s="205"/>
      <c r="O38" s="205"/>
      <c r="P38" s="205"/>
      <c r="Q38" s="205"/>
      <c r="R38" s="205"/>
      <c r="S38" s="205"/>
      <c r="T38" s="205"/>
      <c r="U38" s="264">
        <v>0.001961163563520313</v>
      </c>
      <c r="V38" s="205"/>
      <c r="W38" s="205"/>
      <c r="X38" s="205"/>
      <c r="Y38" s="205"/>
      <c r="Z38" s="205"/>
      <c r="AA38" s="205"/>
      <c r="AB38" s="204">
        <v>67</v>
      </c>
      <c r="AC38" s="205"/>
      <c r="AD38" s="205"/>
      <c r="AE38" s="205"/>
      <c r="AF38" s="264">
        <v>0.004220206601158982</v>
      </c>
      <c r="AG38" s="205"/>
      <c r="AH38" s="1"/>
    </row>
    <row r="39" spans="2:34" ht="12.75" customHeight="1">
      <c r="B39" s="207" t="s">
        <v>1031</v>
      </c>
      <c r="C39" s="205"/>
      <c r="D39" s="205"/>
      <c r="E39" s="205"/>
      <c r="F39" s="205"/>
      <c r="G39" s="205"/>
      <c r="H39" s="205"/>
      <c r="I39" s="205"/>
      <c r="J39" s="291">
        <v>2016528.8400000008</v>
      </c>
      <c r="K39" s="205"/>
      <c r="L39" s="205"/>
      <c r="M39" s="205"/>
      <c r="N39" s="205"/>
      <c r="O39" s="205"/>
      <c r="P39" s="205"/>
      <c r="Q39" s="205"/>
      <c r="R39" s="205"/>
      <c r="S39" s="205"/>
      <c r="T39" s="205"/>
      <c r="U39" s="264">
        <v>0.001499044440432032</v>
      </c>
      <c r="V39" s="205"/>
      <c r="W39" s="205"/>
      <c r="X39" s="205"/>
      <c r="Y39" s="205"/>
      <c r="Z39" s="205"/>
      <c r="AA39" s="205"/>
      <c r="AB39" s="204">
        <v>60</v>
      </c>
      <c r="AC39" s="205"/>
      <c r="AD39" s="205"/>
      <c r="AE39" s="205"/>
      <c r="AF39" s="264">
        <v>0.003779289493575208</v>
      </c>
      <c r="AG39" s="205"/>
      <c r="AH39" s="1"/>
    </row>
    <row r="40" spans="2:34" ht="12.75" customHeight="1">
      <c r="B40" s="207" t="s">
        <v>1032</v>
      </c>
      <c r="C40" s="205"/>
      <c r="D40" s="205"/>
      <c r="E40" s="205"/>
      <c r="F40" s="205"/>
      <c r="G40" s="205"/>
      <c r="H40" s="205"/>
      <c r="I40" s="205"/>
      <c r="J40" s="291">
        <v>221541.21</v>
      </c>
      <c r="K40" s="205"/>
      <c r="L40" s="205"/>
      <c r="M40" s="205"/>
      <c r="N40" s="205"/>
      <c r="O40" s="205"/>
      <c r="P40" s="205"/>
      <c r="Q40" s="205"/>
      <c r="R40" s="205"/>
      <c r="S40" s="205"/>
      <c r="T40" s="205"/>
      <c r="U40" s="264">
        <v>0.00016468900051887437</v>
      </c>
      <c r="V40" s="205"/>
      <c r="W40" s="205"/>
      <c r="X40" s="205"/>
      <c r="Y40" s="205"/>
      <c r="Z40" s="205"/>
      <c r="AA40" s="205"/>
      <c r="AB40" s="204">
        <v>7</v>
      </c>
      <c r="AC40" s="205"/>
      <c r="AD40" s="205"/>
      <c r="AE40" s="205"/>
      <c r="AF40" s="264">
        <v>0.0004409171075837742</v>
      </c>
      <c r="AG40" s="205"/>
      <c r="AH40" s="1"/>
    </row>
    <row r="41" spans="2:34" ht="12.75" customHeight="1">
      <c r="B41" s="286"/>
      <c r="C41" s="287"/>
      <c r="D41" s="287"/>
      <c r="E41" s="287"/>
      <c r="F41" s="287"/>
      <c r="G41" s="287"/>
      <c r="H41" s="287"/>
      <c r="I41" s="287"/>
      <c r="J41" s="288">
        <v>1345209511.8799996</v>
      </c>
      <c r="K41" s="287"/>
      <c r="L41" s="287"/>
      <c r="M41" s="287"/>
      <c r="N41" s="287"/>
      <c r="O41" s="287"/>
      <c r="P41" s="287"/>
      <c r="Q41" s="287"/>
      <c r="R41" s="287"/>
      <c r="S41" s="287"/>
      <c r="T41" s="287"/>
      <c r="U41" s="289">
        <v>1.0000000000000013</v>
      </c>
      <c r="V41" s="287"/>
      <c r="W41" s="287"/>
      <c r="X41" s="287"/>
      <c r="Y41" s="287"/>
      <c r="Z41" s="287"/>
      <c r="AA41" s="287"/>
      <c r="AB41" s="290">
        <v>15876</v>
      </c>
      <c r="AC41" s="287"/>
      <c r="AD41" s="287"/>
      <c r="AE41" s="287"/>
      <c r="AF41" s="289">
        <v>1</v>
      </c>
      <c r="AG41" s="287"/>
      <c r="AH41" s="1"/>
    </row>
    <row r="42" spans="2:34" ht="8.2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2:34" ht="18.75" customHeight="1">
      <c r="B43" s="212" t="s">
        <v>1002</v>
      </c>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4"/>
    </row>
    <row r="44" spans="2:34" ht="9"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2:34" ht="13.5" customHeight="1">
      <c r="B45" s="197" t="s">
        <v>1018</v>
      </c>
      <c r="C45" s="198"/>
      <c r="D45" s="198"/>
      <c r="E45" s="198"/>
      <c r="F45" s="198"/>
      <c r="G45" s="198"/>
      <c r="H45" s="198"/>
      <c r="I45" s="198"/>
      <c r="J45" s="197" t="s">
        <v>1015</v>
      </c>
      <c r="K45" s="198"/>
      <c r="L45" s="198"/>
      <c r="M45" s="198"/>
      <c r="N45" s="198"/>
      <c r="O45" s="198"/>
      <c r="P45" s="198"/>
      <c r="Q45" s="198"/>
      <c r="R45" s="198"/>
      <c r="S45" s="198"/>
      <c r="T45" s="198"/>
      <c r="U45" s="197" t="s">
        <v>1016</v>
      </c>
      <c r="V45" s="198"/>
      <c r="W45" s="198"/>
      <c r="X45" s="198"/>
      <c r="Y45" s="198"/>
      <c r="Z45" s="198"/>
      <c r="AA45" s="198"/>
      <c r="AB45" s="197" t="s">
        <v>1017</v>
      </c>
      <c r="AC45" s="198"/>
      <c r="AD45" s="198"/>
      <c r="AE45" s="197" t="s">
        <v>1016</v>
      </c>
      <c r="AF45" s="198"/>
      <c r="AG45" s="198"/>
      <c r="AH45" s="198"/>
    </row>
    <row r="46" spans="2:34" ht="10.5" customHeight="1">
      <c r="B46" s="207" t="s">
        <v>1033</v>
      </c>
      <c r="C46" s="205"/>
      <c r="D46" s="205"/>
      <c r="E46" s="205"/>
      <c r="F46" s="205"/>
      <c r="G46" s="205"/>
      <c r="H46" s="205"/>
      <c r="I46" s="205"/>
      <c r="J46" s="291">
        <v>193683.8</v>
      </c>
      <c r="K46" s="205"/>
      <c r="L46" s="205"/>
      <c r="M46" s="205"/>
      <c r="N46" s="205"/>
      <c r="O46" s="205"/>
      <c r="P46" s="205"/>
      <c r="Q46" s="205"/>
      <c r="R46" s="205"/>
      <c r="S46" s="205"/>
      <c r="T46" s="205"/>
      <c r="U46" s="264">
        <v>0.00014398039732064997</v>
      </c>
      <c r="V46" s="205"/>
      <c r="W46" s="205"/>
      <c r="X46" s="205"/>
      <c r="Y46" s="205"/>
      <c r="Z46" s="205"/>
      <c r="AA46" s="205"/>
      <c r="AB46" s="204">
        <v>83</v>
      </c>
      <c r="AC46" s="205"/>
      <c r="AD46" s="205"/>
      <c r="AE46" s="264">
        <v>0.0052280171327790375</v>
      </c>
      <c r="AF46" s="205"/>
      <c r="AG46" s="205"/>
      <c r="AH46" s="205"/>
    </row>
    <row r="47" spans="2:34" ht="10.5" customHeight="1">
      <c r="B47" s="207" t="s">
        <v>1019</v>
      </c>
      <c r="C47" s="205"/>
      <c r="D47" s="205"/>
      <c r="E47" s="205"/>
      <c r="F47" s="205"/>
      <c r="G47" s="205"/>
      <c r="H47" s="205"/>
      <c r="I47" s="205"/>
      <c r="J47" s="291">
        <v>280448.17</v>
      </c>
      <c r="K47" s="205"/>
      <c r="L47" s="205"/>
      <c r="M47" s="205"/>
      <c r="N47" s="205"/>
      <c r="O47" s="205"/>
      <c r="P47" s="205"/>
      <c r="Q47" s="205"/>
      <c r="R47" s="205"/>
      <c r="S47" s="205"/>
      <c r="T47" s="205"/>
      <c r="U47" s="264">
        <v>0.00020847917556578911</v>
      </c>
      <c r="V47" s="205"/>
      <c r="W47" s="205"/>
      <c r="X47" s="205"/>
      <c r="Y47" s="205"/>
      <c r="Z47" s="205"/>
      <c r="AA47" s="205"/>
      <c r="AB47" s="204">
        <v>16</v>
      </c>
      <c r="AC47" s="205"/>
      <c r="AD47" s="205"/>
      <c r="AE47" s="264">
        <v>0.0010078105316200555</v>
      </c>
      <c r="AF47" s="205"/>
      <c r="AG47" s="205"/>
      <c r="AH47" s="205"/>
    </row>
    <row r="48" spans="2:34" ht="10.5" customHeight="1">
      <c r="B48" s="207" t="s">
        <v>1020</v>
      </c>
      <c r="C48" s="205"/>
      <c r="D48" s="205"/>
      <c r="E48" s="205"/>
      <c r="F48" s="205"/>
      <c r="G48" s="205"/>
      <c r="H48" s="205"/>
      <c r="I48" s="205"/>
      <c r="J48" s="291">
        <v>2244854.35</v>
      </c>
      <c r="K48" s="205"/>
      <c r="L48" s="205"/>
      <c r="M48" s="205"/>
      <c r="N48" s="205"/>
      <c r="O48" s="205"/>
      <c r="P48" s="205"/>
      <c r="Q48" s="205"/>
      <c r="R48" s="205"/>
      <c r="S48" s="205"/>
      <c r="T48" s="205"/>
      <c r="U48" s="264">
        <v>0.0016687767445702194</v>
      </c>
      <c r="V48" s="205"/>
      <c r="W48" s="205"/>
      <c r="X48" s="205"/>
      <c r="Y48" s="205"/>
      <c r="Z48" s="205"/>
      <c r="AA48" s="205"/>
      <c r="AB48" s="204">
        <v>54</v>
      </c>
      <c r="AC48" s="205"/>
      <c r="AD48" s="205"/>
      <c r="AE48" s="264">
        <v>0.003401360544217687</v>
      </c>
      <c r="AF48" s="205"/>
      <c r="AG48" s="205"/>
      <c r="AH48" s="205"/>
    </row>
    <row r="49" spans="2:34" ht="10.5" customHeight="1">
      <c r="B49" s="207" t="s">
        <v>1021</v>
      </c>
      <c r="C49" s="205"/>
      <c r="D49" s="205"/>
      <c r="E49" s="205"/>
      <c r="F49" s="205"/>
      <c r="G49" s="205"/>
      <c r="H49" s="205"/>
      <c r="I49" s="205"/>
      <c r="J49" s="291">
        <v>3050950.78</v>
      </c>
      <c r="K49" s="205"/>
      <c r="L49" s="205"/>
      <c r="M49" s="205"/>
      <c r="N49" s="205"/>
      <c r="O49" s="205"/>
      <c r="P49" s="205"/>
      <c r="Q49" s="205"/>
      <c r="R49" s="205"/>
      <c r="S49" s="205"/>
      <c r="T49" s="205"/>
      <c r="U49" s="264">
        <v>0.0022680116019519803</v>
      </c>
      <c r="V49" s="205"/>
      <c r="W49" s="205"/>
      <c r="X49" s="205"/>
      <c r="Y49" s="205"/>
      <c r="Z49" s="205"/>
      <c r="AA49" s="205"/>
      <c r="AB49" s="204">
        <v>79</v>
      </c>
      <c r="AC49" s="205"/>
      <c r="AD49" s="205"/>
      <c r="AE49" s="264">
        <v>0.004976064499874024</v>
      </c>
      <c r="AF49" s="205"/>
      <c r="AG49" s="205"/>
      <c r="AH49" s="205"/>
    </row>
    <row r="50" spans="2:34" ht="10.5" customHeight="1">
      <c r="B50" s="207" t="s">
        <v>1022</v>
      </c>
      <c r="C50" s="205"/>
      <c r="D50" s="205"/>
      <c r="E50" s="205"/>
      <c r="F50" s="205"/>
      <c r="G50" s="205"/>
      <c r="H50" s="205"/>
      <c r="I50" s="205"/>
      <c r="J50" s="291">
        <v>9973033</v>
      </c>
      <c r="K50" s="205"/>
      <c r="L50" s="205"/>
      <c r="M50" s="205"/>
      <c r="N50" s="205"/>
      <c r="O50" s="205"/>
      <c r="P50" s="205"/>
      <c r="Q50" s="205"/>
      <c r="R50" s="205"/>
      <c r="S50" s="205"/>
      <c r="T50" s="205"/>
      <c r="U50" s="264">
        <v>0.007413739578797782</v>
      </c>
      <c r="V50" s="205"/>
      <c r="W50" s="205"/>
      <c r="X50" s="205"/>
      <c r="Y50" s="205"/>
      <c r="Z50" s="205"/>
      <c r="AA50" s="205"/>
      <c r="AB50" s="204">
        <v>165</v>
      </c>
      <c r="AC50" s="205"/>
      <c r="AD50" s="205"/>
      <c r="AE50" s="264">
        <v>0.010393046107331822</v>
      </c>
      <c r="AF50" s="205"/>
      <c r="AG50" s="205"/>
      <c r="AH50" s="205"/>
    </row>
    <row r="51" spans="2:34" ht="10.5" customHeight="1">
      <c r="B51" s="207" t="s">
        <v>1023</v>
      </c>
      <c r="C51" s="205"/>
      <c r="D51" s="205"/>
      <c r="E51" s="205"/>
      <c r="F51" s="205"/>
      <c r="G51" s="205"/>
      <c r="H51" s="205"/>
      <c r="I51" s="205"/>
      <c r="J51" s="291">
        <v>6799432.529999998</v>
      </c>
      <c r="K51" s="205"/>
      <c r="L51" s="205"/>
      <c r="M51" s="205"/>
      <c r="N51" s="205"/>
      <c r="O51" s="205"/>
      <c r="P51" s="205"/>
      <c r="Q51" s="205"/>
      <c r="R51" s="205"/>
      <c r="S51" s="205"/>
      <c r="T51" s="205"/>
      <c r="U51" s="264">
        <v>0.005054552818688771</v>
      </c>
      <c r="V51" s="205"/>
      <c r="W51" s="205"/>
      <c r="X51" s="205"/>
      <c r="Y51" s="205"/>
      <c r="Z51" s="205"/>
      <c r="AA51" s="205"/>
      <c r="AB51" s="204">
        <v>159</v>
      </c>
      <c r="AC51" s="205"/>
      <c r="AD51" s="205"/>
      <c r="AE51" s="264">
        <v>0.0100151171579743</v>
      </c>
      <c r="AF51" s="205"/>
      <c r="AG51" s="205"/>
      <c r="AH51" s="205"/>
    </row>
    <row r="52" spans="2:34" ht="10.5" customHeight="1">
      <c r="B52" s="207" t="s">
        <v>1024</v>
      </c>
      <c r="C52" s="205"/>
      <c r="D52" s="205"/>
      <c r="E52" s="205"/>
      <c r="F52" s="205"/>
      <c r="G52" s="205"/>
      <c r="H52" s="205"/>
      <c r="I52" s="205"/>
      <c r="J52" s="291">
        <v>8769078.049999999</v>
      </c>
      <c r="K52" s="205"/>
      <c r="L52" s="205"/>
      <c r="M52" s="205"/>
      <c r="N52" s="205"/>
      <c r="O52" s="205"/>
      <c r="P52" s="205"/>
      <c r="Q52" s="205"/>
      <c r="R52" s="205"/>
      <c r="S52" s="205"/>
      <c r="T52" s="205"/>
      <c r="U52" s="264">
        <v>0.006518745201068909</v>
      </c>
      <c r="V52" s="205"/>
      <c r="W52" s="205"/>
      <c r="X52" s="205"/>
      <c r="Y52" s="205"/>
      <c r="Z52" s="205"/>
      <c r="AA52" s="205"/>
      <c r="AB52" s="204">
        <v>224</v>
      </c>
      <c r="AC52" s="205"/>
      <c r="AD52" s="205"/>
      <c r="AE52" s="264">
        <v>0.014109347442680775</v>
      </c>
      <c r="AF52" s="205"/>
      <c r="AG52" s="205"/>
      <c r="AH52" s="205"/>
    </row>
    <row r="53" spans="2:34" ht="10.5" customHeight="1">
      <c r="B53" s="207" t="s">
        <v>1025</v>
      </c>
      <c r="C53" s="205"/>
      <c r="D53" s="205"/>
      <c r="E53" s="205"/>
      <c r="F53" s="205"/>
      <c r="G53" s="205"/>
      <c r="H53" s="205"/>
      <c r="I53" s="205"/>
      <c r="J53" s="291">
        <v>18635487.52</v>
      </c>
      <c r="K53" s="205"/>
      <c r="L53" s="205"/>
      <c r="M53" s="205"/>
      <c r="N53" s="205"/>
      <c r="O53" s="205"/>
      <c r="P53" s="205"/>
      <c r="Q53" s="205"/>
      <c r="R53" s="205"/>
      <c r="S53" s="205"/>
      <c r="T53" s="205"/>
      <c r="U53" s="264">
        <v>0.013853223126526917</v>
      </c>
      <c r="V53" s="205"/>
      <c r="W53" s="205"/>
      <c r="X53" s="205"/>
      <c r="Y53" s="205"/>
      <c r="Z53" s="205"/>
      <c r="AA53" s="205"/>
      <c r="AB53" s="204">
        <v>373</v>
      </c>
      <c r="AC53" s="205"/>
      <c r="AD53" s="205"/>
      <c r="AE53" s="264">
        <v>0.023494583018392544</v>
      </c>
      <c r="AF53" s="205"/>
      <c r="AG53" s="205"/>
      <c r="AH53" s="205"/>
    </row>
    <row r="54" spans="2:34" ht="10.5" customHeight="1">
      <c r="B54" s="207" t="s">
        <v>1026</v>
      </c>
      <c r="C54" s="205"/>
      <c r="D54" s="205"/>
      <c r="E54" s="205"/>
      <c r="F54" s="205"/>
      <c r="G54" s="205"/>
      <c r="H54" s="205"/>
      <c r="I54" s="205"/>
      <c r="J54" s="291">
        <v>55469922.810000025</v>
      </c>
      <c r="K54" s="205"/>
      <c r="L54" s="205"/>
      <c r="M54" s="205"/>
      <c r="N54" s="205"/>
      <c r="O54" s="205"/>
      <c r="P54" s="205"/>
      <c r="Q54" s="205"/>
      <c r="R54" s="205"/>
      <c r="S54" s="205"/>
      <c r="T54" s="205"/>
      <c r="U54" s="264">
        <v>0.04123515505958469</v>
      </c>
      <c r="V54" s="205"/>
      <c r="W54" s="205"/>
      <c r="X54" s="205"/>
      <c r="Y54" s="205"/>
      <c r="Z54" s="205"/>
      <c r="AA54" s="205"/>
      <c r="AB54" s="204">
        <v>980</v>
      </c>
      <c r="AC54" s="205"/>
      <c r="AD54" s="205"/>
      <c r="AE54" s="264">
        <v>0.06172839506172839</v>
      </c>
      <c r="AF54" s="205"/>
      <c r="AG54" s="205"/>
      <c r="AH54" s="205"/>
    </row>
    <row r="55" spans="2:34" ht="10.5" customHeight="1">
      <c r="B55" s="207" t="s">
        <v>1027</v>
      </c>
      <c r="C55" s="205"/>
      <c r="D55" s="205"/>
      <c r="E55" s="205"/>
      <c r="F55" s="205"/>
      <c r="G55" s="205"/>
      <c r="H55" s="205"/>
      <c r="I55" s="205"/>
      <c r="J55" s="291">
        <v>178187889.3899997</v>
      </c>
      <c r="K55" s="205"/>
      <c r="L55" s="205"/>
      <c r="M55" s="205"/>
      <c r="N55" s="205"/>
      <c r="O55" s="205"/>
      <c r="P55" s="205"/>
      <c r="Q55" s="205"/>
      <c r="R55" s="205"/>
      <c r="S55" s="205"/>
      <c r="T55" s="205"/>
      <c r="U55" s="264">
        <v>0.1324610685669126</v>
      </c>
      <c r="V55" s="205"/>
      <c r="W55" s="205"/>
      <c r="X55" s="205"/>
      <c r="Y55" s="205"/>
      <c r="Z55" s="205"/>
      <c r="AA55" s="205"/>
      <c r="AB55" s="204">
        <v>2974</v>
      </c>
      <c r="AC55" s="205"/>
      <c r="AD55" s="205"/>
      <c r="AE55" s="264">
        <v>0.1873267825648778</v>
      </c>
      <c r="AF55" s="205"/>
      <c r="AG55" s="205"/>
      <c r="AH55" s="205"/>
    </row>
    <row r="56" spans="2:34" ht="10.5" customHeight="1">
      <c r="B56" s="207" t="s">
        <v>1028</v>
      </c>
      <c r="C56" s="205"/>
      <c r="D56" s="205"/>
      <c r="E56" s="205"/>
      <c r="F56" s="205"/>
      <c r="G56" s="205"/>
      <c r="H56" s="205"/>
      <c r="I56" s="205"/>
      <c r="J56" s="291">
        <v>26232387.939999994</v>
      </c>
      <c r="K56" s="205"/>
      <c r="L56" s="205"/>
      <c r="M56" s="205"/>
      <c r="N56" s="205"/>
      <c r="O56" s="205"/>
      <c r="P56" s="205"/>
      <c r="Q56" s="205"/>
      <c r="R56" s="205"/>
      <c r="S56" s="205"/>
      <c r="T56" s="205"/>
      <c r="U56" s="264">
        <v>0.01950059653037903</v>
      </c>
      <c r="V56" s="205"/>
      <c r="W56" s="205"/>
      <c r="X56" s="205"/>
      <c r="Y56" s="205"/>
      <c r="Z56" s="205"/>
      <c r="AA56" s="205"/>
      <c r="AB56" s="204">
        <v>439</v>
      </c>
      <c r="AC56" s="205"/>
      <c r="AD56" s="205"/>
      <c r="AE56" s="264">
        <v>0.02765180146132527</v>
      </c>
      <c r="AF56" s="205"/>
      <c r="AG56" s="205"/>
      <c r="AH56" s="205"/>
    </row>
    <row r="57" spans="2:34" ht="10.5" customHeight="1">
      <c r="B57" s="207" t="s">
        <v>1029</v>
      </c>
      <c r="C57" s="205"/>
      <c r="D57" s="205"/>
      <c r="E57" s="205"/>
      <c r="F57" s="205"/>
      <c r="G57" s="205"/>
      <c r="H57" s="205"/>
      <c r="I57" s="205"/>
      <c r="J57" s="291">
        <v>40740997.67999999</v>
      </c>
      <c r="K57" s="205"/>
      <c r="L57" s="205"/>
      <c r="M57" s="205"/>
      <c r="N57" s="205"/>
      <c r="O57" s="205"/>
      <c r="P57" s="205"/>
      <c r="Q57" s="205"/>
      <c r="R57" s="205"/>
      <c r="S57" s="205"/>
      <c r="T57" s="205"/>
      <c r="U57" s="264">
        <v>0.030285986918916697</v>
      </c>
      <c r="V57" s="205"/>
      <c r="W57" s="205"/>
      <c r="X57" s="205"/>
      <c r="Y57" s="205"/>
      <c r="Z57" s="205"/>
      <c r="AA57" s="205"/>
      <c r="AB57" s="204">
        <v>563</v>
      </c>
      <c r="AC57" s="205"/>
      <c r="AD57" s="205"/>
      <c r="AE57" s="264">
        <v>0.0354623330813807</v>
      </c>
      <c r="AF57" s="205"/>
      <c r="AG57" s="205"/>
      <c r="AH57" s="205"/>
    </row>
    <row r="58" spans="2:34" ht="10.5" customHeight="1">
      <c r="B58" s="207" t="s">
        <v>1030</v>
      </c>
      <c r="C58" s="205"/>
      <c r="D58" s="205"/>
      <c r="E58" s="205"/>
      <c r="F58" s="205"/>
      <c r="G58" s="205"/>
      <c r="H58" s="205"/>
      <c r="I58" s="205"/>
      <c r="J58" s="291">
        <v>94307038.00000013</v>
      </c>
      <c r="K58" s="205"/>
      <c r="L58" s="205"/>
      <c r="M58" s="205"/>
      <c r="N58" s="205"/>
      <c r="O58" s="205"/>
      <c r="P58" s="205"/>
      <c r="Q58" s="205"/>
      <c r="R58" s="205"/>
      <c r="S58" s="205"/>
      <c r="T58" s="205"/>
      <c r="U58" s="264">
        <v>0.07010583642707162</v>
      </c>
      <c r="V58" s="205"/>
      <c r="W58" s="205"/>
      <c r="X58" s="205"/>
      <c r="Y58" s="205"/>
      <c r="Z58" s="205"/>
      <c r="AA58" s="205"/>
      <c r="AB58" s="204">
        <v>1155</v>
      </c>
      <c r="AC58" s="205"/>
      <c r="AD58" s="205"/>
      <c r="AE58" s="264">
        <v>0.07275132275132275</v>
      </c>
      <c r="AF58" s="205"/>
      <c r="AG58" s="205"/>
      <c r="AH58" s="205"/>
    </row>
    <row r="59" spans="2:34" ht="10.5" customHeight="1">
      <c r="B59" s="207" t="s">
        <v>1031</v>
      </c>
      <c r="C59" s="205"/>
      <c r="D59" s="205"/>
      <c r="E59" s="205"/>
      <c r="F59" s="205"/>
      <c r="G59" s="205"/>
      <c r="H59" s="205"/>
      <c r="I59" s="205"/>
      <c r="J59" s="291">
        <v>31243736.940000016</v>
      </c>
      <c r="K59" s="205"/>
      <c r="L59" s="205"/>
      <c r="M59" s="205"/>
      <c r="N59" s="205"/>
      <c r="O59" s="205"/>
      <c r="P59" s="205"/>
      <c r="Q59" s="205"/>
      <c r="R59" s="205"/>
      <c r="S59" s="205"/>
      <c r="T59" s="205"/>
      <c r="U59" s="264">
        <v>0.023225926269533494</v>
      </c>
      <c r="V59" s="205"/>
      <c r="W59" s="205"/>
      <c r="X59" s="205"/>
      <c r="Y59" s="205"/>
      <c r="Z59" s="205"/>
      <c r="AA59" s="205"/>
      <c r="AB59" s="204">
        <v>374</v>
      </c>
      <c r="AC59" s="205"/>
      <c r="AD59" s="205"/>
      <c r="AE59" s="264">
        <v>0.023557571176618795</v>
      </c>
      <c r="AF59" s="205"/>
      <c r="AG59" s="205"/>
      <c r="AH59" s="205"/>
    </row>
    <row r="60" spans="2:34" ht="10.5" customHeight="1">
      <c r="B60" s="207" t="s">
        <v>1032</v>
      </c>
      <c r="C60" s="205"/>
      <c r="D60" s="205"/>
      <c r="E60" s="205"/>
      <c r="F60" s="205"/>
      <c r="G60" s="205"/>
      <c r="H60" s="205"/>
      <c r="I60" s="205"/>
      <c r="J60" s="291">
        <v>131476634.7</v>
      </c>
      <c r="K60" s="205"/>
      <c r="L60" s="205"/>
      <c r="M60" s="205"/>
      <c r="N60" s="205"/>
      <c r="O60" s="205"/>
      <c r="P60" s="205"/>
      <c r="Q60" s="205"/>
      <c r="R60" s="205"/>
      <c r="S60" s="205"/>
      <c r="T60" s="205"/>
      <c r="U60" s="264">
        <v>0.09773692018892627</v>
      </c>
      <c r="V60" s="205"/>
      <c r="W60" s="205"/>
      <c r="X60" s="205"/>
      <c r="Y60" s="205"/>
      <c r="Z60" s="205"/>
      <c r="AA60" s="205"/>
      <c r="AB60" s="204">
        <v>1396</v>
      </c>
      <c r="AC60" s="205"/>
      <c r="AD60" s="205"/>
      <c r="AE60" s="264">
        <v>0.08793146888384984</v>
      </c>
      <c r="AF60" s="205"/>
      <c r="AG60" s="205"/>
      <c r="AH60" s="205"/>
    </row>
    <row r="61" spans="2:34" ht="10.5" customHeight="1">
      <c r="B61" s="207" t="s">
        <v>1034</v>
      </c>
      <c r="C61" s="205"/>
      <c r="D61" s="205"/>
      <c r="E61" s="205"/>
      <c r="F61" s="205"/>
      <c r="G61" s="205"/>
      <c r="H61" s="205"/>
      <c r="I61" s="205"/>
      <c r="J61" s="291">
        <v>19828298.639999997</v>
      </c>
      <c r="K61" s="205"/>
      <c r="L61" s="205"/>
      <c r="M61" s="205"/>
      <c r="N61" s="205"/>
      <c r="O61" s="205"/>
      <c r="P61" s="205"/>
      <c r="Q61" s="205"/>
      <c r="R61" s="205"/>
      <c r="S61" s="205"/>
      <c r="T61" s="205"/>
      <c r="U61" s="264">
        <v>0.014739933419210606</v>
      </c>
      <c r="V61" s="205"/>
      <c r="W61" s="205"/>
      <c r="X61" s="205"/>
      <c r="Y61" s="205"/>
      <c r="Z61" s="205"/>
      <c r="AA61" s="205"/>
      <c r="AB61" s="204">
        <v>259</v>
      </c>
      <c r="AC61" s="205"/>
      <c r="AD61" s="205"/>
      <c r="AE61" s="264">
        <v>0.016313932980599646</v>
      </c>
      <c r="AF61" s="205"/>
      <c r="AG61" s="205"/>
      <c r="AH61" s="205"/>
    </row>
    <row r="62" spans="2:34" ht="10.5" customHeight="1">
      <c r="B62" s="207" t="s">
        <v>1035</v>
      </c>
      <c r="C62" s="205"/>
      <c r="D62" s="205"/>
      <c r="E62" s="205"/>
      <c r="F62" s="205"/>
      <c r="G62" s="205"/>
      <c r="H62" s="205"/>
      <c r="I62" s="205"/>
      <c r="J62" s="291">
        <v>28072423.870000016</v>
      </c>
      <c r="K62" s="205"/>
      <c r="L62" s="205"/>
      <c r="M62" s="205"/>
      <c r="N62" s="205"/>
      <c r="O62" s="205"/>
      <c r="P62" s="205"/>
      <c r="Q62" s="205"/>
      <c r="R62" s="205"/>
      <c r="S62" s="205"/>
      <c r="T62" s="205"/>
      <c r="U62" s="264">
        <v>0.020868439913695934</v>
      </c>
      <c r="V62" s="205"/>
      <c r="W62" s="205"/>
      <c r="X62" s="205"/>
      <c r="Y62" s="205"/>
      <c r="Z62" s="205"/>
      <c r="AA62" s="205"/>
      <c r="AB62" s="204">
        <v>330</v>
      </c>
      <c r="AC62" s="205"/>
      <c r="AD62" s="205"/>
      <c r="AE62" s="264">
        <v>0.020786092214663644</v>
      </c>
      <c r="AF62" s="205"/>
      <c r="AG62" s="205"/>
      <c r="AH62" s="205"/>
    </row>
    <row r="63" spans="2:34" ht="10.5" customHeight="1">
      <c r="B63" s="207" t="s">
        <v>1036</v>
      </c>
      <c r="C63" s="205"/>
      <c r="D63" s="205"/>
      <c r="E63" s="205"/>
      <c r="F63" s="205"/>
      <c r="G63" s="205"/>
      <c r="H63" s="205"/>
      <c r="I63" s="205"/>
      <c r="J63" s="291">
        <v>80603608.94000003</v>
      </c>
      <c r="K63" s="205"/>
      <c r="L63" s="205"/>
      <c r="M63" s="205"/>
      <c r="N63" s="205"/>
      <c r="O63" s="205"/>
      <c r="P63" s="205"/>
      <c r="Q63" s="205"/>
      <c r="R63" s="205"/>
      <c r="S63" s="205"/>
      <c r="T63" s="205"/>
      <c r="U63" s="264">
        <v>0.05991900014693794</v>
      </c>
      <c r="V63" s="205"/>
      <c r="W63" s="205"/>
      <c r="X63" s="205"/>
      <c r="Y63" s="205"/>
      <c r="Z63" s="205"/>
      <c r="AA63" s="205"/>
      <c r="AB63" s="204">
        <v>770</v>
      </c>
      <c r="AC63" s="205"/>
      <c r="AD63" s="205"/>
      <c r="AE63" s="264">
        <v>0.048500881834215165</v>
      </c>
      <c r="AF63" s="205"/>
      <c r="AG63" s="205"/>
      <c r="AH63" s="205"/>
    </row>
    <row r="64" spans="2:34" ht="10.5" customHeight="1">
      <c r="B64" s="207" t="s">
        <v>1037</v>
      </c>
      <c r="C64" s="205"/>
      <c r="D64" s="205"/>
      <c r="E64" s="205"/>
      <c r="F64" s="205"/>
      <c r="G64" s="205"/>
      <c r="H64" s="205"/>
      <c r="I64" s="205"/>
      <c r="J64" s="291">
        <v>49967026.40000002</v>
      </c>
      <c r="K64" s="205"/>
      <c r="L64" s="205"/>
      <c r="M64" s="205"/>
      <c r="N64" s="205"/>
      <c r="O64" s="205"/>
      <c r="P64" s="205"/>
      <c r="Q64" s="205"/>
      <c r="R64" s="205"/>
      <c r="S64" s="205"/>
      <c r="T64" s="205"/>
      <c r="U64" s="264">
        <v>0.03714441948166759</v>
      </c>
      <c r="V64" s="205"/>
      <c r="W64" s="205"/>
      <c r="X64" s="205"/>
      <c r="Y64" s="205"/>
      <c r="Z64" s="205"/>
      <c r="AA64" s="205"/>
      <c r="AB64" s="204">
        <v>519</v>
      </c>
      <c r="AC64" s="205"/>
      <c r="AD64" s="205"/>
      <c r="AE64" s="264">
        <v>0.03269085411942555</v>
      </c>
      <c r="AF64" s="205"/>
      <c r="AG64" s="205"/>
      <c r="AH64" s="205"/>
    </row>
    <row r="65" spans="2:34" ht="10.5" customHeight="1">
      <c r="B65" s="207" t="s">
        <v>1038</v>
      </c>
      <c r="C65" s="205"/>
      <c r="D65" s="205"/>
      <c r="E65" s="205"/>
      <c r="F65" s="205"/>
      <c r="G65" s="205"/>
      <c r="H65" s="205"/>
      <c r="I65" s="205"/>
      <c r="J65" s="291">
        <v>195974806.66000003</v>
      </c>
      <c r="K65" s="205"/>
      <c r="L65" s="205"/>
      <c r="M65" s="205"/>
      <c r="N65" s="205"/>
      <c r="O65" s="205"/>
      <c r="P65" s="205"/>
      <c r="Q65" s="205"/>
      <c r="R65" s="205"/>
      <c r="S65" s="205"/>
      <c r="T65" s="205"/>
      <c r="U65" s="264">
        <v>0.14568348270606196</v>
      </c>
      <c r="V65" s="205"/>
      <c r="W65" s="205"/>
      <c r="X65" s="205"/>
      <c r="Y65" s="205"/>
      <c r="Z65" s="205"/>
      <c r="AA65" s="205"/>
      <c r="AB65" s="204">
        <v>1721</v>
      </c>
      <c r="AC65" s="205"/>
      <c r="AD65" s="205"/>
      <c r="AE65" s="264">
        <v>0.10840262030738221</v>
      </c>
      <c r="AF65" s="205"/>
      <c r="AG65" s="205"/>
      <c r="AH65" s="205"/>
    </row>
    <row r="66" spans="2:34" ht="10.5" customHeight="1">
      <c r="B66" s="207" t="s">
        <v>1039</v>
      </c>
      <c r="C66" s="205"/>
      <c r="D66" s="205"/>
      <c r="E66" s="205"/>
      <c r="F66" s="205"/>
      <c r="G66" s="205"/>
      <c r="H66" s="205"/>
      <c r="I66" s="205"/>
      <c r="J66" s="291">
        <v>17056943.35000001</v>
      </c>
      <c r="K66" s="205"/>
      <c r="L66" s="205"/>
      <c r="M66" s="205"/>
      <c r="N66" s="205"/>
      <c r="O66" s="205"/>
      <c r="P66" s="205"/>
      <c r="Q66" s="205"/>
      <c r="R66" s="205"/>
      <c r="S66" s="205"/>
      <c r="T66" s="205"/>
      <c r="U66" s="264">
        <v>0.012679767128736733</v>
      </c>
      <c r="V66" s="205"/>
      <c r="W66" s="205"/>
      <c r="X66" s="205"/>
      <c r="Y66" s="205"/>
      <c r="Z66" s="205"/>
      <c r="AA66" s="205"/>
      <c r="AB66" s="204">
        <v>197</v>
      </c>
      <c r="AC66" s="205"/>
      <c r="AD66" s="205"/>
      <c r="AE66" s="264">
        <v>0.012408667170571933</v>
      </c>
      <c r="AF66" s="205"/>
      <c r="AG66" s="205"/>
      <c r="AH66" s="205"/>
    </row>
    <row r="67" spans="2:34" ht="10.5" customHeight="1">
      <c r="B67" s="207" t="s">
        <v>1040</v>
      </c>
      <c r="C67" s="205"/>
      <c r="D67" s="205"/>
      <c r="E67" s="205"/>
      <c r="F67" s="205"/>
      <c r="G67" s="205"/>
      <c r="H67" s="205"/>
      <c r="I67" s="205"/>
      <c r="J67" s="291">
        <v>13630943.749999994</v>
      </c>
      <c r="K67" s="205"/>
      <c r="L67" s="205"/>
      <c r="M67" s="205"/>
      <c r="N67" s="205"/>
      <c r="O67" s="205"/>
      <c r="P67" s="205"/>
      <c r="Q67" s="205"/>
      <c r="R67" s="205"/>
      <c r="S67" s="205"/>
      <c r="T67" s="205"/>
      <c r="U67" s="264">
        <v>0.010132952249906445</v>
      </c>
      <c r="V67" s="205"/>
      <c r="W67" s="205"/>
      <c r="X67" s="205"/>
      <c r="Y67" s="205"/>
      <c r="Z67" s="205"/>
      <c r="AA67" s="205"/>
      <c r="AB67" s="204">
        <v>130</v>
      </c>
      <c r="AC67" s="205"/>
      <c r="AD67" s="205"/>
      <c r="AE67" s="264">
        <v>0.00818846056941295</v>
      </c>
      <c r="AF67" s="205"/>
      <c r="AG67" s="205"/>
      <c r="AH67" s="205"/>
    </row>
    <row r="68" spans="2:34" ht="10.5" customHeight="1">
      <c r="B68" s="207" t="s">
        <v>1041</v>
      </c>
      <c r="C68" s="205"/>
      <c r="D68" s="205"/>
      <c r="E68" s="205"/>
      <c r="F68" s="205"/>
      <c r="G68" s="205"/>
      <c r="H68" s="205"/>
      <c r="I68" s="205"/>
      <c r="J68" s="291">
        <v>28975165.94000001</v>
      </c>
      <c r="K68" s="205"/>
      <c r="L68" s="205"/>
      <c r="M68" s="205"/>
      <c r="N68" s="205"/>
      <c r="O68" s="205"/>
      <c r="P68" s="205"/>
      <c r="Q68" s="205"/>
      <c r="R68" s="205"/>
      <c r="S68" s="205"/>
      <c r="T68" s="205"/>
      <c r="U68" s="264">
        <v>0.021539519074248677</v>
      </c>
      <c r="V68" s="205"/>
      <c r="W68" s="205"/>
      <c r="X68" s="205"/>
      <c r="Y68" s="205"/>
      <c r="Z68" s="205"/>
      <c r="AA68" s="205"/>
      <c r="AB68" s="204">
        <v>277</v>
      </c>
      <c r="AC68" s="205"/>
      <c r="AD68" s="205"/>
      <c r="AE68" s="264">
        <v>0.01744771982867221</v>
      </c>
      <c r="AF68" s="205"/>
      <c r="AG68" s="205"/>
      <c r="AH68" s="205"/>
    </row>
    <row r="69" spans="2:34" ht="10.5" customHeight="1">
      <c r="B69" s="207" t="s">
        <v>1042</v>
      </c>
      <c r="C69" s="205"/>
      <c r="D69" s="205"/>
      <c r="E69" s="205"/>
      <c r="F69" s="205"/>
      <c r="G69" s="205"/>
      <c r="H69" s="205"/>
      <c r="I69" s="205"/>
      <c r="J69" s="291">
        <v>73544433.13999997</v>
      </c>
      <c r="K69" s="205"/>
      <c r="L69" s="205"/>
      <c r="M69" s="205"/>
      <c r="N69" s="205"/>
      <c r="O69" s="205"/>
      <c r="P69" s="205"/>
      <c r="Q69" s="205"/>
      <c r="R69" s="205"/>
      <c r="S69" s="205"/>
      <c r="T69" s="205"/>
      <c r="U69" s="264">
        <v>0.05467135973281799</v>
      </c>
      <c r="V69" s="205"/>
      <c r="W69" s="205"/>
      <c r="X69" s="205"/>
      <c r="Y69" s="205"/>
      <c r="Z69" s="205"/>
      <c r="AA69" s="205"/>
      <c r="AB69" s="204">
        <v>707</v>
      </c>
      <c r="AC69" s="205"/>
      <c r="AD69" s="205"/>
      <c r="AE69" s="264">
        <v>0.0445326278659612</v>
      </c>
      <c r="AF69" s="205"/>
      <c r="AG69" s="205"/>
      <c r="AH69" s="205"/>
    </row>
    <row r="70" spans="2:34" ht="10.5" customHeight="1">
      <c r="B70" s="207" t="s">
        <v>1043</v>
      </c>
      <c r="C70" s="205"/>
      <c r="D70" s="205"/>
      <c r="E70" s="205"/>
      <c r="F70" s="205"/>
      <c r="G70" s="205"/>
      <c r="H70" s="205"/>
      <c r="I70" s="205"/>
      <c r="J70" s="291">
        <v>207194630.65000018</v>
      </c>
      <c r="K70" s="205"/>
      <c r="L70" s="205"/>
      <c r="M70" s="205"/>
      <c r="N70" s="205"/>
      <c r="O70" s="205"/>
      <c r="P70" s="205"/>
      <c r="Q70" s="205"/>
      <c r="R70" s="205"/>
      <c r="S70" s="205"/>
      <c r="T70" s="205"/>
      <c r="U70" s="264">
        <v>0.15402406005919106</v>
      </c>
      <c r="V70" s="205"/>
      <c r="W70" s="205"/>
      <c r="X70" s="205"/>
      <c r="Y70" s="205"/>
      <c r="Z70" s="205"/>
      <c r="AA70" s="205"/>
      <c r="AB70" s="204">
        <v>1725</v>
      </c>
      <c r="AC70" s="205"/>
      <c r="AD70" s="205"/>
      <c r="AE70" s="264">
        <v>0.10865457294028723</v>
      </c>
      <c r="AF70" s="205"/>
      <c r="AG70" s="205"/>
      <c r="AH70" s="205"/>
    </row>
    <row r="71" spans="2:34" ht="10.5" customHeight="1">
      <c r="B71" s="207" t="s">
        <v>1044</v>
      </c>
      <c r="C71" s="205"/>
      <c r="D71" s="205"/>
      <c r="E71" s="205"/>
      <c r="F71" s="205"/>
      <c r="G71" s="205"/>
      <c r="H71" s="205"/>
      <c r="I71" s="205"/>
      <c r="J71" s="291">
        <v>14409071.28</v>
      </c>
      <c r="K71" s="205"/>
      <c r="L71" s="205"/>
      <c r="M71" s="205"/>
      <c r="N71" s="205"/>
      <c r="O71" s="205"/>
      <c r="P71" s="205"/>
      <c r="Q71" s="205"/>
      <c r="R71" s="205"/>
      <c r="S71" s="205"/>
      <c r="T71" s="205"/>
      <c r="U71" s="264">
        <v>0.010711395624806858</v>
      </c>
      <c r="V71" s="205"/>
      <c r="W71" s="205"/>
      <c r="X71" s="205"/>
      <c r="Y71" s="205"/>
      <c r="Z71" s="205"/>
      <c r="AA71" s="205"/>
      <c r="AB71" s="204">
        <v>137</v>
      </c>
      <c r="AC71" s="205"/>
      <c r="AD71" s="205"/>
      <c r="AE71" s="264">
        <v>0.008629377676996725</v>
      </c>
      <c r="AF71" s="205"/>
      <c r="AG71" s="205"/>
      <c r="AH71" s="205"/>
    </row>
    <row r="72" spans="2:34" ht="10.5" customHeight="1">
      <c r="B72" s="207" t="s">
        <v>1045</v>
      </c>
      <c r="C72" s="205"/>
      <c r="D72" s="205"/>
      <c r="E72" s="205"/>
      <c r="F72" s="205"/>
      <c r="G72" s="205"/>
      <c r="H72" s="205"/>
      <c r="I72" s="205"/>
      <c r="J72" s="291">
        <v>943518.7299999999</v>
      </c>
      <c r="K72" s="205"/>
      <c r="L72" s="205"/>
      <c r="M72" s="205"/>
      <c r="N72" s="205"/>
      <c r="O72" s="205"/>
      <c r="P72" s="205"/>
      <c r="Q72" s="205"/>
      <c r="R72" s="205"/>
      <c r="S72" s="205"/>
      <c r="T72" s="205"/>
      <c r="U72" s="264">
        <v>0.000701391658078141</v>
      </c>
      <c r="V72" s="205"/>
      <c r="W72" s="205"/>
      <c r="X72" s="205"/>
      <c r="Y72" s="205"/>
      <c r="Z72" s="205"/>
      <c r="AA72" s="205"/>
      <c r="AB72" s="204">
        <v>10</v>
      </c>
      <c r="AC72" s="205"/>
      <c r="AD72" s="205"/>
      <c r="AE72" s="264">
        <v>0.0006298815822625346</v>
      </c>
      <c r="AF72" s="205"/>
      <c r="AG72" s="205"/>
      <c r="AH72" s="205"/>
    </row>
    <row r="73" spans="2:34" ht="10.5" customHeight="1">
      <c r="B73" s="207" t="s">
        <v>1046</v>
      </c>
      <c r="C73" s="205"/>
      <c r="D73" s="205"/>
      <c r="E73" s="205"/>
      <c r="F73" s="205"/>
      <c r="G73" s="205"/>
      <c r="H73" s="205"/>
      <c r="I73" s="205"/>
      <c r="J73" s="291">
        <v>570933.0499999999</v>
      </c>
      <c r="K73" s="205"/>
      <c r="L73" s="205"/>
      <c r="M73" s="205"/>
      <c r="N73" s="205"/>
      <c r="O73" s="205"/>
      <c r="P73" s="205"/>
      <c r="Q73" s="205"/>
      <c r="R73" s="205"/>
      <c r="S73" s="205"/>
      <c r="T73" s="205"/>
      <c r="U73" s="264">
        <v>0.000424419426831209</v>
      </c>
      <c r="V73" s="205"/>
      <c r="W73" s="205"/>
      <c r="X73" s="205"/>
      <c r="Y73" s="205"/>
      <c r="Z73" s="205"/>
      <c r="AA73" s="205"/>
      <c r="AB73" s="204">
        <v>5</v>
      </c>
      <c r="AC73" s="205"/>
      <c r="AD73" s="205"/>
      <c r="AE73" s="264">
        <v>0.0003149407911312673</v>
      </c>
      <c r="AF73" s="205"/>
      <c r="AG73" s="205"/>
      <c r="AH73" s="205"/>
    </row>
    <row r="74" spans="2:34" ht="10.5" customHeight="1">
      <c r="B74" s="207" t="s">
        <v>1047</v>
      </c>
      <c r="C74" s="205"/>
      <c r="D74" s="205"/>
      <c r="E74" s="205"/>
      <c r="F74" s="205"/>
      <c r="G74" s="205"/>
      <c r="H74" s="205"/>
      <c r="I74" s="205"/>
      <c r="J74" s="291">
        <v>1631747.8</v>
      </c>
      <c r="K74" s="205"/>
      <c r="L74" s="205"/>
      <c r="M74" s="205"/>
      <c r="N74" s="205"/>
      <c r="O74" s="205"/>
      <c r="P74" s="205"/>
      <c r="Q74" s="205"/>
      <c r="R74" s="205"/>
      <c r="S74" s="205"/>
      <c r="T74" s="205"/>
      <c r="U74" s="264">
        <v>0.0012130064392122445</v>
      </c>
      <c r="V74" s="205"/>
      <c r="W74" s="205"/>
      <c r="X74" s="205"/>
      <c r="Y74" s="205"/>
      <c r="Z74" s="205"/>
      <c r="AA74" s="205"/>
      <c r="AB74" s="204">
        <v>12</v>
      </c>
      <c r="AC74" s="205"/>
      <c r="AD74" s="205"/>
      <c r="AE74" s="264">
        <v>0.0007558578987150416</v>
      </c>
      <c r="AF74" s="205"/>
      <c r="AG74" s="205"/>
      <c r="AH74" s="205"/>
    </row>
    <row r="75" spans="2:34" ht="10.5" customHeight="1">
      <c r="B75" s="207" t="s">
        <v>1048</v>
      </c>
      <c r="C75" s="205"/>
      <c r="D75" s="205"/>
      <c r="E75" s="205"/>
      <c r="F75" s="205"/>
      <c r="G75" s="205"/>
      <c r="H75" s="205"/>
      <c r="I75" s="205"/>
      <c r="J75" s="291">
        <v>5200384.0200000005</v>
      </c>
      <c r="K75" s="205"/>
      <c r="L75" s="205"/>
      <c r="M75" s="205"/>
      <c r="N75" s="205"/>
      <c r="O75" s="205"/>
      <c r="P75" s="205"/>
      <c r="Q75" s="205"/>
      <c r="R75" s="205"/>
      <c r="S75" s="205"/>
      <c r="T75" s="205"/>
      <c r="U75" s="264">
        <v>0.0038658543327813634</v>
      </c>
      <c r="V75" s="205"/>
      <c r="W75" s="205"/>
      <c r="X75" s="205"/>
      <c r="Y75" s="205"/>
      <c r="Z75" s="205"/>
      <c r="AA75" s="205"/>
      <c r="AB75" s="204">
        <v>43</v>
      </c>
      <c r="AC75" s="205"/>
      <c r="AD75" s="205"/>
      <c r="AE75" s="264">
        <v>0.002708490803728899</v>
      </c>
      <c r="AF75" s="205"/>
      <c r="AG75" s="205"/>
      <c r="AH75" s="205"/>
    </row>
    <row r="76" spans="2:34" ht="13.5" customHeight="1">
      <c r="B76" s="286"/>
      <c r="C76" s="287"/>
      <c r="D76" s="287"/>
      <c r="E76" s="287"/>
      <c r="F76" s="287"/>
      <c r="G76" s="287"/>
      <c r="H76" s="287"/>
      <c r="I76" s="287"/>
      <c r="J76" s="288">
        <v>1345209511.8799999</v>
      </c>
      <c r="K76" s="287"/>
      <c r="L76" s="287"/>
      <c r="M76" s="287"/>
      <c r="N76" s="287"/>
      <c r="O76" s="287"/>
      <c r="P76" s="287"/>
      <c r="Q76" s="287"/>
      <c r="R76" s="287"/>
      <c r="S76" s="287"/>
      <c r="T76" s="287"/>
      <c r="U76" s="289">
        <v>1.000000000000001</v>
      </c>
      <c r="V76" s="287"/>
      <c r="W76" s="287"/>
      <c r="X76" s="287"/>
      <c r="Y76" s="287"/>
      <c r="Z76" s="287"/>
      <c r="AA76" s="287"/>
      <c r="AB76" s="290">
        <v>15876</v>
      </c>
      <c r="AC76" s="287"/>
      <c r="AD76" s="287"/>
      <c r="AE76" s="289">
        <v>1</v>
      </c>
      <c r="AF76" s="287"/>
      <c r="AG76" s="287"/>
      <c r="AH76" s="287"/>
    </row>
    <row r="77" spans="2:34" ht="9"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2:34" ht="18.75" customHeight="1">
      <c r="B78" s="212" t="s">
        <v>1003</v>
      </c>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4"/>
    </row>
    <row r="79" spans="2:34" ht="9"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2:34" ht="12.75" customHeight="1">
      <c r="B80" s="197" t="s">
        <v>1018</v>
      </c>
      <c r="C80" s="198"/>
      <c r="D80" s="198"/>
      <c r="E80" s="198"/>
      <c r="F80" s="198"/>
      <c r="G80" s="198"/>
      <c r="H80" s="198"/>
      <c r="I80" s="197" t="s">
        <v>1015</v>
      </c>
      <c r="J80" s="198"/>
      <c r="K80" s="198"/>
      <c r="L80" s="198"/>
      <c r="M80" s="198"/>
      <c r="N80" s="198"/>
      <c r="O80" s="198"/>
      <c r="P80" s="198"/>
      <c r="Q80" s="198"/>
      <c r="R80" s="198"/>
      <c r="S80" s="198"/>
      <c r="T80" s="197" t="s">
        <v>1016</v>
      </c>
      <c r="U80" s="198"/>
      <c r="V80" s="198"/>
      <c r="W80" s="198"/>
      <c r="X80" s="198"/>
      <c r="Y80" s="198"/>
      <c r="Z80" s="198"/>
      <c r="AA80" s="198"/>
      <c r="AB80" s="197" t="s">
        <v>1017</v>
      </c>
      <c r="AC80" s="198"/>
      <c r="AD80" s="198"/>
      <c r="AE80" s="197" t="s">
        <v>1016</v>
      </c>
      <c r="AF80" s="198"/>
      <c r="AG80" s="198"/>
      <c r="AH80" s="1"/>
    </row>
    <row r="81" spans="2:34" ht="10.5" customHeight="1">
      <c r="B81" s="207" t="s">
        <v>1019</v>
      </c>
      <c r="C81" s="205"/>
      <c r="D81" s="205"/>
      <c r="E81" s="205"/>
      <c r="F81" s="205"/>
      <c r="G81" s="205"/>
      <c r="H81" s="205"/>
      <c r="I81" s="291">
        <v>0</v>
      </c>
      <c r="J81" s="205"/>
      <c r="K81" s="205"/>
      <c r="L81" s="205"/>
      <c r="M81" s="205"/>
      <c r="N81" s="205"/>
      <c r="O81" s="205"/>
      <c r="P81" s="205"/>
      <c r="Q81" s="205"/>
      <c r="R81" s="205"/>
      <c r="S81" s="205"/>
      <c r="T81" s="264">
        <v>0</v>
      </c>
      <c r="U81" s="205"/>
      <c r="V81" s="205"/>
      <c r="W81" s="205"/>
      <c r="X81" s="205"/>
      <c r="Y81" s="205"/>
      <c r="Z81" s="205"/>
      <c r="AA81" s="205"/>
      <c r="AB81" s="204">
        <v>3</v>
      </c>
      <c r="AC81" s="205"/>
      <c r="AD81" s="205"/>
      <c r="AE81" s="264">
        <v>0.0001889644746787604</v>
      </c>
      <c r="AF81" s="205"/>
      <c r="AG81" s="205"/>
      <c r="AH81" s="1"/>
    </row>
    <row r="82" spans="2:34" ht="10.5" customHeight="1">
      <c r="B82" s="207" t="s">
        <v>1020</v>
      </c>
      <c r="C82" s="205"/>
      <c r="D82" s="205"/>
      <c r="E82" s="205"/>
      <c r="F82" s="205"/>
      <c r="G82" s="205"/>
      <c r="H82" s="205"/>
      <c r="I82" s="291">
        <v>525852.48</v>
      </c>
      <c r="J82" s="205"/>
      <c r="K82" s="205"/>
      <c r="L82" s="205"/>
      <c r="M82" s="205"/>
      <c r="N82" s="205"/>
      <c r="O82" s="205"/>
      <c r="P82" s="205"/>
      <c r="Q82" s="205"/>
      <c r="R82" s="205"/>
      <c r="S82" s="205"/>
      <c r="T82" s="264">
        <v>0.00039090749459918216</v>
      </c>
      <c r="U82" s="205"/>
      <c r="V82" s="205"/>
      <c r="W82" s="205"/>
      <c r="X82" s="205"/>
      <c r="Y82" s="205"/>
      <c r="Z82" s="205"/>
      <c r="AA82" s="205"/>
      <c r="AB82" s="204">
        <v>52</v>
      </c>
      <c r="AC82" s="205"/>
      <c r="AD82" s="205"/>
      <c r="AE82" s="264">
        <v>0.00327538422776518</v>
      </c>
      <c r="AF82" s="205"/>
      <c r="AG82" s="205"/>
      <c r="AH82" s="1"/>
    </row>
    <row r="83" spans="2:34" ht="10.5" customHeight="1">
      <c r="B83" s="207" t="s">
        <v>1021</v>
      </c>
      <c r="C83" s="205"/>
      <c r="D83" s="205"/>
      <c r="E83" s="205"/>
      <c r="F83" s="205"/>
      <c r="G83" s="205"/>
      <c r="H83" s="205"/>
      <c r="I83" s="291">
        <v>796614.7400000001</v>
      </c>
      <c r="J83" s="205"/>
      <c r="K83" s="205"/>
      <c r="L83" s="205"/>
      <c r="M83" s="205"/>
      <c r="N83" s="205"/>
      <c r="O83" s="205"/>
      <c r="P83" s="205"/>
      <c r="Q83" s="205"/>
      <c r="R83" s="205"/>
      <c r="S83" s="205"/>
      <c r="T83" s="264">
        <v>0.0005921863716877002</v>
      </c>
      <c r="U83" s="205"/>
      <c r="V83" s="205"/>
      <c r="W83" s="205"/>
      <c r="X83" s="205"/>
      <c r="Y83" s="205"/>
      <c r="Z83" s="205"/>
      <c r="AA83" s="205"/>
      <c r="AB83" s="204">
        <v>27</v>
      </c>
      <c r="AC83" s="205"/>
      <c r="AD83" s="205"/>
      <c r="AE83" s="264">
        <v>0.0017006802721088435</v>
      </c>
      <c r="AF83" s="205"/>
      <c r="AG83" s="205"/>
      <c r="AH83" s="1"/>
    </row>
    <row r="84" spans="2:34" ht="10.5" customHeight="1">
      <c r="B84" s="207" t="s">
        <v>1022</v>
      </c>
      <c r="C84" s="205"/>
      <c r="D84" s="205"/>
      <c r="E84" s="205"/>
      <c r="F84" s="205"/>
      <c r="G84" s="205"/>
      <c r="H84" s="205"/>
      <c r="I84" s="291">
        <v>1419227.7900000005</v>
      </c>
      <c r="J84" s="205"/>
      <c r="K84" s="205"/>
      <c r="L84" s="205"/>
      <c r="M84" s="205"/>
      <c r="N84" s="205"/>
      <c r="O84" s="205"/>
      <c r="P84" s="205"/>
      <c r="Q84" s="205"/>
      <c r="R84" s="205"/>
      <c r="S84" s="205"/>
      <c r="T84" s="264">
        <v>0.0010550236059634719</v>
      </c>
      <c r="U84" s="205"/>
      <c r="V84" s="205"/>
      <c r="W84" s="205"/>
      <c r="X84" s="205"/>
      <c r="Y84" s="205"/>
      <c r="Z84" s="205"/>
      <c r="AA84" s="205"/>
      <c r="AB84" s="204">
        <v>36</v>
      </c>
      <c r="AC84" s="205"/>
      <c r="AD84" s="205"/>
      <c r="AE84" s="264">
        <v>0.0022675736961451248</v>
      </c>
      <c r="AF84" s="205"/>
      <c r="AG84" s="205"/>
      <c r="AH84" s="1"/>
    </row>
    <row r="85" spans="2:34" ht="10.5" customHeight="1">
      <c r="B85" s="207" t="s">
        <v>1023</v>
      </c>
      <c r="C85" s="205"/>
      <c r="D85" s="205"/>
      <c r="E85" s="205"/>
      <c r="F85" s="205"/>
      <c r="G85" s="205"/>
      <c r="H85" s="205"/>
      <c r="I85" s="291">
        <v>9802019.49</v>
      </c>
      <c r="J85" s="205"/>
      <c r="K85" s="205"/>
      <c r="L85" s="205"/>
      <c r="M85" s="205"/>
      <c r="N85" s="205"/>
      <c r="O85" s="205"/>
      <c r="P85" s="205"/>
      <c r="Q85" s="205"/>
      <c r="R85" s="205"/>
      <c r="S85" s="205"/>
      <c r="T85" s="264">
        <v>0.007286611790531545</v>
      </c>
      <c r="U85" s="205"/>
      <c r="V85" s="205"/>
      <c r="W85" s="205"/>
      <c r="X85" s="205"/>
      <c r="Y85" s="205"/>
      <c r="Z85" s="205"/>
      <c r="AA85" s="205"/>
      <c r="AB85" s="204">
        <v>106</v>
      </c>
      <c r="AC85" s="205"/>
      <c r="AD85" s="205"/>
      <c r="AE85" s="264">
        <v>0.0066767447719828675</v>
      </c>
      <c r="AF85" s="205"/>
      <c r="AG85" s="205"/>
      <c r="AH85" s="1"/>
    </row>
    <row r="86" spans="2:34" ht="10.5" customHeight="1">
      <c r="B86" s="207" t="s">
        <v>1024</v>
      </c>
      <c r="C86" s="205"/>
      <c r="D86" s="205"/>
      <c r="E86" s="205"/>
      <c r="F86" s="205"/>
      <c r="G86" s="205"/>
      <c r="H86" s="205"/>
      <c r="I86" s="291">
        <v>4897964.670000002</v>
      </c>
      <c r="J86" s="205"/>
      <c r="K86" s="205"/>
      <c r="L86" s="205"/>
      <c r="M86" s="205"/>
      <c r="N86" s="205"/>
      <c r="O86" s="205"/>
      <c r="P86" s="205"/>
      <c r="Q86" s="205"/>
      <c r="R86" s="205"/>
      <c r="S86" s="205"/>
      <c r="T86" s="264">
        <v>0.0036410422515930907</v>
      </c>
      <c r="U86" s="205"/>
      <c r="V86" s="205"/>
      <c r="W86" s="205"/>
      <c r="X86" s="205"/>
      <c r="Y86" s="205"/>
      <c r="Z86" s="205"/>
      <c r="AA86" s="205"/>
      <c r="AB86" s="204">
        <v>115</v>
      </c>
      <c r="AC86" s="205"/>
      <c r="AD86" s="205"/>
      <c r="AE86" s="264">
        <v>0.007243638196019148</v>
      </c>
      <c r="AF86" s="205"/>
      <c r="AG86" s="205"/>
      <c r="AH86" s="1"/>
    </row>
    <row r="87" spans="2:34" ht="10.5" customHeight="1">
      <c r="B87" s="207" t="s">
        <v>1025</v>
      </c>
      <c r="C87" s="205"/>
      <c r="D87" s="205"/>
      <c r="E87" s="205"/>
      <c r="F87" s="205"/>
      <c r="G87" s="205"/>
      <c r="H87" s="205"/>
      <c r="I87" s="291">
        <v>5685555.26</v>
      </c>
      <c r="J87" s="205"/>
      <c r="K87" s="205"/>
      <c r="L87" s="205"/>
      <c r="M87" s="205"/>
      <c r="N87" s="205"/>
      <c r="O87" s="205"/>
      <c r="P87" s="205"/>
      <c r="Q87" s="205"/>
      <c r="R87" s="205"/>
      <c r="S87" s="205"/>
      <c r="T87" s="264">
        <v>0.004226520263043737</v>
      </c>
      <c r="U87" s="205"/>
      <c r="V87" s="205"/>
      <c r="W87" s="205"/>
      <c r="X87" s="205"/>
      <c r="Y87" s="205"/>
      <c r="Z87" s="205"/>
      <c r="AA87" s="205"/>
      <c r="AB87" s="204">
        <v>140</v>
      </c>
      <c r="AC87" s="205"/>
      <c r="AD87" s="205"/>
      <c r="AE87" s="264">
        <v>0.008818342151675485</v>
      </c>
      <c r="AF87" s="205"/>
      <c r="AG87" s="205"/>
      <c r="AH87" s="1"/>
    </row>
    <row r="88" spans="2:34" ht="10.5" customHeight="1">
      <c r="B88" s="207" t="s">
        <v>1026</v>
      </c>
      <c r="C88" s="205"/>
      <c r="D88" s="205"/>
      <c r="E88" s="205"/>
      <c r="F88" s="205"/>
      <c r="G88" s="205"/>
      <c r="H88" s="205"/>
      <c r="I88" s="291">
        <v>12440725.279999997</v>
      </c>
      <c r="J88" s="205"/>
      <c r="K88" s="205"/>
      <c r="L88" s="205"/>
      <c r="M88" s="205"/>
      <c r="N88" s="205"/>
      <c r="O88" s="205"/>
      <c r="P88" s="205"/>
      <c r="Q88" s="205"/>
      <c r="R88" s="205"/>
      <c r="S88" s="205"/>
      <c r="T88" s="264">
        <v>0.009248169277820099</v>
      </c>
      <c r="U88" s="205"/>
      <c r="V88" s="205"/>
      <c r="W88" s="205"/>
      <c r="X88" s="205"/>
      <c r="Y88" s="205"/>
      <c r="Z88" s="205"/>
      <c r="AA88" s="205"/>
      <c r="AB88" s="204">
        <v>255</v>
      </c>
      <c r="AC88" s="205"/>
      <c r="AD88" s="205"/>
      <c r="AE88" s="264">
        <v>0.016061980347694634</v>
      </c>
      <c r="AF88" s="205"/>
      <c r="AG88" s="205"/>
      <c r="AH88" s="1"/>
    </row>
    <row r="89" spans="2:34" ht="10.5" customHeight="1">
      <c r="B89" s="207" t="s">
        <v>1027</v>
      </c>
      <c r="C89" s="205"/>
      <c r="D89" s="205"/>
      <c r="E89" s="205"/>
      <c r="F89" s="205"/>
      <c r="G89" s="205"/>
      <c r="H89" s="205"/>
      <c r="I89" s="291">
        <v>15681903.629999999</v>
      </c>
      <c r="J89" s="205"/>
      <c r="K89" s="205"/>
      <c r="L89" s="205"/>
      <c r="M89" s="205"/>
      <c r="N89" s="205"/>
      <c r="O89" s="205"/>
      <c r="P89" s="205"/>
      <c r="Q89" s="205"/>
      <c r="R89" s="205"/>
      <c r="S89" s="205"/>
      <c r="T89" s="264">
        <v>0.011657591989580652</v>
      </c>
      <c r="U89" s="205"/>
      <c r="V89" s="205"/>
      <c r="W89" s="205"/>
      <c r="X89" s="205"/>
      <c r="Y89" s="205"/>
      <c r="Z89" s="205"/>
      <c r="AA89" s="205"/>
      <c r="AB89" s="204">
        <v>251</v>
      </c>
      <c r="AC89" s="205"/>
      <c r="AD89" s="205"/>
      <c r="AE89" s="264">
        <v>0.01581002771478962</v>
      </c>
      <c r="AF89" s="205"/>
      <c r="AG89" s="205"/>
      <c r="AH89" s="1"/>
    </row>
    <row r="90" spans="2:34" ht="10.5" customHeight="1">
      <c r="B90" s="207" t="s">
        <v>1028</v>
      </c>
      <c r="C90" s="205"/>
      <c r="D90" s="205"/>
      <c r="E90" s="205"/>
      <c r="F90" s="205"/>
      <c r="G90" s="205"/>
      <c r="H90" s="205"/>
      <c r="I90" s="291">
        <v>181769937.74999973</v>
      </c>
      <c r="J90" s="205"/>
      <c r="K90" s="205"/>
      <c r="L90" s="205"/>
      <c r="M90" s="205"/>
      <c r="N90" s="205"/>
      <c r="O90" s="205"/>
      <c r="P90" s="205"/>
      <c r="Q90" s="205"/>
      <c r="R90" s="205"/>
      <c r="S90" s="205"/>
      <c r="T90" s="264">
        <v>0.13512388675870027</v>
      </c>
      <c r="U90" s="205"/>
      <c r="V90" s="205"/>
      <c r="W90" s="205"/>
      <c r="X90" s="205"/>
      <c r="Y90" s="205"/>
      <c r="Z90" s="205"/>
      <c r="AA90" s="205"/>
      <c r="AB90" s="204">
        <v>2967</v>
      </c>
      <c r="AC90" s="205"/>
      <c r="AD90" s="205"/>
      <c r="AE90" s="264">
        <v>0.18688586545729402</v>
      </c>
      <c r="AF90" s="205"/>
      <c r="AG90" s="205"/>
      <c r="AH90" s="1"/>
    </row>
    <row r="91" spans="2:34" ht="10.5" customHeight="1">
      <c r="B91" s="207" t="s">
        <v>1029</v>
      </c>
      <c r="C91" s="205"/>
      <c r="D91" s="205"/>
      <c r="E91" s="205"/>
      <c r="F91" s="205"/>
      <c r="G91" s="205"/>
      <c r="H91" s="205"/>
      <c r="I91" s="291">
        <v>61033756.60000001</v>
      </c>
      <c r="J91" s="205"/>
      <c r="K91" s="205"/>
      <c r="L91" s="205"/>
      <c r="M91" s="205"/>
      <c r="N91" s="205"/>
      <c r="O91" s="205"/>
      <c r="P91" s="205"/>
      <c r="Q91" s="205"/>
      <c r="R91" s="205"/>
      <c r="S91" s="205"/>
      <c r="T91" s="264">
        <v>0.045371190183380525</v>
      </c>
      <c r="U91" s="205"/>
      <c r="V91" s="205"/>
      <c r="W91" s="205"/>
      <c r="X91" s="205"/>
      <c r="Y91" s="205"/>
      <c r="Z91" s="205"/>
      <c r="AA91" s="205"/>
      <c r="AB91" s="204">
        <v>1181</v>
      </c>
      <c r="AC91" s="205"/>
      <c r="AD91" s="205"/>
      <c r="AE91" s="264">
        <v>0.07438901486520534</v>
      </c>
      <c r="AF91" s="205"/>
      <c r="AG91" s="205"/>
      <c r="AH91" s="1"/>
    </row>
    <row r="92" spans="2:34" ht="10.5" customHeight="1">
      <c r="B92" s="207" t="s">
        <v>1030</v>
      </c>
      <c r="C92" s="205"/>
      <c r="D92" s="205"/>
      <c r="E92" s="205"/>
      <c r="F92" s="205"/>
      <c r="G92" s="205"/>
      <c r="H92" s="205"/>
      <c r="I92" s="291">
        <v>28486453.649999995</v>
      </c>
      <c r="J92" s="205"/>
      <c r="K92" s="205"/>
      <c r="L92" s="205"/>
      <c r="M92" s="205"/>
      <c r="N92" s="205"/>
      <c r="O92" s="205"/>
      <c r="P92" s="205"/>
      <c r="Q92" s="205"/>
      <c r="R92" s="205"/>
      <c r="S92" s="205"/>
      <c r="T92" s="264">
        <v>0.021176220803099048</v>
      </c>
      <c r="U92" s="205"/>
      <c r="V92" s="205"/>
      <c r="W92" s="205"/>
      <c r="X92" s="205"/>
      <c r="Y92" s="205"/>
      <c r="Z92" s="205"/>
      <c r="AA92" s="205"/>
      <c r="AB92" s="204">
        <v>392</v>
      </c>
      <c r="AC92" s="205"/>
      <c r="AD92" s="205"/>
      <c r="AE92" s="264">
        <v>0.024691358024691357</v>
      </c>
      <c r="AF92" s="205"/>
      <c r="AG92" s="205"/>
      <c r="AH92" s="1"/>
    </row>
    <row r="93" spans="2:34" ht="10.5" customHeight="1">
      <c r="B93" s="207" t="s">
        <v>1031</v>
      </c>
      <c r="C93" s="205"/>
      <c r="D93" s="205"/>
      <c r="E93" s="205"/>
      <c r="F93" s="205"/>
      <c r="G93" s="205"/>
      <c r="H93" s="205"/>
      <c r="I93" s="291">
        <v>110721909.79000016</v>
      </c>
      <c r="J93" s="205"/>
      <c r="K93" s="205"/>
      <c r="L93" s="205"/>
      <c r="M93" s="205"/>
      <c r="N93" s="205"/>
      <c r="O93" s="205"/>
      <c r="P93" s="205"/>
      <c r="Q93" s="205"/>
      <c r="R93" s="205"/>
      <c r="S93" s="205"/>
      <c r="T93" s="264">
        <v>0.08230830128108481</v>
      </c>
      <c r="U93" s="205"/>
      <c r="V93" s="205"/>
      <c r="W93" s="205"/>
      <c r="X93" s="205"/>
      <c r="Y93" s="205"/>
      <c r="Z93" s="205"/>
      <c r="AA93" s="205"/>
      <c r="AB93" s="204">
        <v>1412</v>
      </c>
      <c r="AC93" s="205"/>
      <c r="AD93" s="205"/>
      <c r="AE93" s="264">
        <v>0.08893927941546989</v>
      </c>
      <c r="AF93" s="205"/>
      <c r="AG93" s="205"/>
      <c r="AH93" s="1"/>
    </row>
    <row r="94" spans="2:34" ht="10.5" customHeight="1">
      <c r="B94" s="207" t="s">
        <v>1032</v>
      </c>
      <c r="C94" s="205"/>
      <c r="D94" s="205"/>
      <c r="E94" s="205"/>
      <c r="F94" s="205"/>
      <c r="G94" s="205"/>
      <c r="H94" s="205"/>
      <c r="I94" s="291">
        <v>8108894.619999998</v>
      </c>
      <c r="J94" s="205"/>
      <c r="K94" s="205"/>
      <c r="L94" s="205"/>
      <c r="M94" s="205"/>
      <c r="N94" s="205"/>
      <c r="O94" s="205"/>
      <c r="P94" s="205"/>
      <c r="Q94" s="205"/>
      <c r="R94" s="205"/>
      <c r="S94" s="205"/>
      <c r="T94" s="264">
        <v>0.0060279789492919894</v>
      </c>
      <c r="U94" s="205"/>
      <c r="V94" s="205"/>
      <c r="W94" s="205"/>
      <c r="X94" s="205"/>
      <c r="Y94" s="205"/>
      <c r="Z94" s="205"/>
      <c r="AA94" s="205"/>
      <c r="AB94" s="204">
        <v>101</v>
      </c>
      <c r="AC94" s="205"/>
      <c r="AD94" s="205"/>
      <c r="AE94" s="264">
        <v>0.0063618039808516</v>
      </c>
      <c r="AF94" s="205"/>
      <c r="AG94" s="205"/>
      <c r="AH94" s="1"/>
    </row>
    <row r="95" spans="2:34" ht="10.5" customHeight="1">
      <c r="B95" s="207" t="s">
        <v>1034</v>
      </c>
      <c r="C95" s="205"/>
      <c r="D95" s="205"/>
      <c r="E95" s="205"/>
      <c r="F95" s="205"/>
      <c r="G95" s="205"/>
      <c r="H95" s="205"/>
      <c r="I95" s="291">
        <v>162614893.7700001</v>
      </c>
      <c r="J95" s="205"/>
      <c r="K95" s="205"/>
      <c r="L95" s="205"/>
      <c r="M95" s="205"/>
      <c r="N95" s="205"/>
      <c r="O95" s="205"/>
      <c r="P95" s="205"/>
      <c r="Q95" s="205"/>
      <c r="R95" s="205"/>
      <c r="S95" s="205"/>
      <c r="T95" s="264">
        <v>0.12088443646427777</v>
      </c>
      <c r="U95" s="205"/>
      <c r="V95" s="205"/>
      <c r="W95" s="205"/>
      <c r="X95" s="205"/>
      <c r="Y95" s="205"/>
      <c r="Z95" s="205"/>
      <c r="AA95" s="205"/>
      <c r="AB95" s="204">
        <v>1849</v>
      </c>
      <c r="AC95" s="205"/>
      <c r="AD95" s="205"/>
      <c r="AE95" s="264">
        <v>0.11646510456034266</v>
      </c>
      <c r="AF95" s="205"/>
      <c r="AG95" s="205"/>
      <c r="AH95" s="1"/>
    </row>
    <row r="96" spans="2:34" ht="10.5" customHeight="1">
      <c r="B96" s="207" t="s">
        <v>1035</v>
      </c>
      <c r="C96" s="205"/>
      <c r="D96" s="205"/>
      <c r="E96" s="205"/>
      <c r="F96" s="205"/>
      <c r="G96" s="205"/>
      <c r="H96" s="205"/>
      <c r="I96" s="291">
        <v>4533932.410000001</v>
      </c>
      <c r="J96" s="205"/>
      <c r="K96" s="205"/>
      <c r="L96" s="205"/>
      <c r="M96" s="205"/>
      <c r="N96" s="205"/>
      <c r="O96" s="205"/>
      <c r="P96" s="205"/>
      <c r="Q96" s="205"/>
      <c r="R96" s="205"/>
      <c r="S96" s="205"/>
      <c r="T96" s="264">
        <v>0.003370428449962112</v>
      </c>
      <c r="U96" s="205"/>
      <c r="V96" s="205"/>
      <c r="W96" s="205"/>
      <c r="X96" s="205"/>
      <c r="Y96" s="205"/>
      <c r="Z96" s="205"/>
      <c r="AA96" s="205"/>
      <c r="AB96" s="204">
        <v>66</v>
      </c>
      <c r="AC96" s="205"/>
      <c r="AD96" s="205"/>
      <c r="AE96" s="264">
        <v>0.0041572184429327285</v>
      </c>
      <c r="AF96" s="205"/>
      <c r="AG96" s="205"/>
      <c r="AH96" s="1"/>
    </row>
    <row r="97" spans="2:34" ht="10.5" customHeight="1">
      <c r="B97" s="207" t="s">
        <v>1036</v>
      </c>
      <c r="C97" s="205"/>
      <c r="D97" s="205"/>
      <c r="E97" s="205"/>
      <c r="F97" s="205"/>
      <c r="G97" s="205"/>
      <c r="H97" s="205"/>
      <c r="I97" s="291">
        <v>16537977.899999997</v>
      </c>
      <c r="J97" s="205"/>
      <c r="K97" s="205"/>
      <c r="L97" s="205"/>
      <c r="M97" s="205"/>
      <c r="N97" s="205"/>
      <c r="O97" s="205"/>
      <c r="P97" s="205"/>
      <c r="Q97" s="205"/>
      <c r="R97" s="205"/>
      <c r="S97" s="205"/>
      <c r="T97" s="264">
        <v>0.012293979305043199</v>
      </c>
      <c r="U97" s="205"/>
      <c r="V97" s="205"/>
      <c r="W97" s="205"/>
      <c r="X97" s="205"/>
      <c r="Y97" s="205"/>
      <c r="Z97" s="205"/>
      <c r="AA97" s="205"/>
      <c r="AB97" s="204">
        <v>183</v>
      </c>
      <c r="AC97" s="205"/>
      <c r="AD97" s="205"/>
      <c r="AE97" s="264">
        <v>0.011526832955404385</v>
      </c>
      <c r="AF97" s="205"/>
      <c r="AG97" s="205"/>
      <c r="AH97" s="1"/>
    </row>
    <row r="98" spans="2:34" ht="10.5" customHeight="1">
      <c r="B98" s="207" t="s">
        <v>1037</v>
      </c>
      <c r="C98" s="205"/>
      <c r="D98" s="205"/>
      <c r="E98" s="205"/>
      <c r="F98" s="205"/>
      <c r="G98" s="205"/>
      <c r="H98" s="205"/>
      <c r="I98" s="291">
        <v>92711976.93</v>
      </c>
      <c r="J98" s="205"/>
      <c r="K98" s="205"/>
      <c r="L98" s="205"/>
      <c r="M98" s="205"/>
      <c r="N98" s="205"/>
      <c r="O98" s="205"/>
      <c r="P98" s="205"/>
      <c r="Q98" s="205"/>
      <c r="R98" s="205"/>
      <c r="S98" s="205"/>
      <c r="T98" s="264">
        <v>0.0689201021188366</v>
      </c>
      <c r="U98" s="205"/>
      <c r="V98" s="205"/>
      <c r="W98" s="205"/>
      <c r="X98" s="205"/>
      <c r="Y98" s="205"/>
      <c r="Z98" s="205"/>
      <c r="AA98" s="205"/>
      <c r="AB98" s="204">
        <v>933</v>
      </c>
      <c r="AC98" s="205"/>
      <c r="AD98" s="205"/>
      <c r="AE98" s="264">
        <v>0.05876795162509448</v>
      </c>
      <c r="AF98" s="205"/>
      <c r="AG98" s="205"/>
      <c r="AH98" s="1"/>
    </row>
    <row r="99" spans="2:34" ht="10.5" customHeight="1">
      <c r="B99" s="207" t="s">
        <v>1038</v>
      </c>
      <c r="C99" s="205"/>
      <c r="D99" s="205"/>
      <c r="E99" s="205"/>
      <c r="F99" s="205"/>
      <c r="G99" s="205"/>
      <c r="H99" s="205"/>
      <c r="I99" s="291">
        <v>12343505.960000008</v>
      </c>
      <c r="J99" s="205"/>
      <c r="K99" s="205"/>
      <c r="L99" s="205"/>
      <c r="M99" s="205"/>
      <c r="N99" s="205"/>
      <c r="O99" s="205"/>
      <c r="P99" s="205"/>
      <c r="Q99" s="205"/>
      <c r="R99" s="205"/>
      <c r="S99" s="205"/>
      <c r="T99" s="264">
        <v>0.009175898513198371</v>
      </c>
      <c r="U99" s="205"/>
      <c r="V99" s="205"/>
      <c r="W99" s="205"/>
      <c r="X99" s="205"/>
      <c r="Y99" s="205"/>
      <c r="Z99" s="205"/>
      <c r="AA99" s="205"/>
      <c r="AB99" s="204">
        <v>130</v>
      </c>
      <c r="AC99" s="205"/>
      <c r="AD99" s="205"/>
      <c r="AE99" s="264">
        <v>0.00818846056941295</v>
      </c>
      <c r="AF99" s="205"/>
      <c r="AG99" s="205"/>
      <c r="AH99" s="1"/>
    </row>
    <row r="100" spans="2:34" ht="10.5" customHeight="1">
      <c r="B100" s="207" t="s">
        <v>1039</v>
      </c>
      <c r="C100" s="205"/>
      <c r="D100" s="205"/>
      <c r="E100" s="205"/>
      <c r="F100" s="205"/>
      <c r="G100" s="205"/>
      <c r="H100" s="205"/>
      <c r="I100" s="291">
        <v>250365810.2600002</v>
      </c>
      <c r="J100" s="205"/>
      <c r="K100" s="205"/>
      <c r="L100" s="205"/>
      <c r="M100" s="205"/>
      <c r="N100" s="205"/>
      <c r="O100" s="205"/>
      <c r="P100" s="205"/>
      <c r="Q100" s="205"/>
      <c r="R100" s="205"/>
      <c r="S100" s="205"/>
      <c r="T100" s="264">
        <v>0.18611659228464777</v>
      </c>
      <c r="U100" s="205"/>
      <c r="V100" s="205"/>
      <c r="W100" s="205"/>
      <c r="X100" s="205"/>
      <c r="Y100" s="205"/>
      <c r="Z100" s="205"/>
      <c r="AA100" s="205"/>
      <c r="AB100" s="204">
        <v>2384</v>
      </c>
      <c r="AC100" s="205"/>
      <c r="AD100" s="205"/>
      <c r="AE100" s="264">
        <v>0.15016376921138827</v>
      </c>
      <c r="AF100" s="205"/>
      <c r="AG100" s="205"/>
      <c r="AH100" s="1"/>
    </row>
    <row r="101" spans="2:34" ht="10.5" customHeight="1">
      <c r="B101" s="207" t="s">
        <v>1040</v>
      </c>
      <c r="C101" s="205"/>
      <c r="D101" s="205"/>
      <c r="E101" s="205"/>
      <c r="F101" s="205"/>
      <c r="G101" s="205"/>
      <c r="H101" s="205"/>
      <c r="I101" s="291">
        <v>5941937.640000001</v>
      </c>
      <c r="J101" s="205"/>
      <c r="K101" s="205"/>
      <c r="L101" s="205"/>
      <c r="M101" s="205"/>
      <c r="N101" s="205"/>
      <c r="O101" s="205"/>
      <c r="P101" s="205"/>
      <c r="Q101" s="205"/>
      <c r="R101" s="205"/>
      <c r="S101" s="205"/>
      <c r="T101" s="264">
        <v>0.004417109444681096</v>
      </c>
      <c r="U101" s="205"/>
      <c r="V101" s="205"/>
      <c r="W101" s="205"/>
      <c r="X101" s="205"/>
      <c r="Y101" s="205"/>
      <c r="Z101" s="205"/>
      <c r="AA101" s="205"/>
      <c r="AB101" s="204">
        <v>67</v>
      </c>
      <c r="AC101" s="205"/>
      <c r="AD101" s="205"/>
      <c r="AE101" s="264">
        <v>0.004220206601158982</v>
      </c>
      <c r="AF101" s="205"/>
      <c r="AG101" s="205"/>
      <c r="AH101" s="1"/>
    </row>
    <row r="102" spans="2:34" ht="10.5" customHeight="1">
      <c r="B102" s="207" t="s">
        <v>1041</v>
      </c>
      <c r="C102" s="205"/>
      <c r="D102" s="205"/>
      <c r="E102" s="205"/>
      <c r="F102" s="205"/>
      <c r="G102" s="205"/>
      <c r="H102" s="205"/>
      <c r="I102" s="291">
        <v>9842346.14</v>
      </c>
      <c r="J102" s="205"/>
      <c r="K102" s="205"/>
      <c r="L102" s="205"/>
      <c r="M102" s="205"/>
      <c r="N102" s="205"/>
      <c r="O102" s="205"/>
      <c r="P102" s="205"/>
      <c r="Q102" s="205"/>
      <c r="R102" s="205"/>
      <c r="S102" s="205"/>
      <c r="T102" s="264">
        <v>0.0073165897602409935</v>
      </c>
      <c r="U102" s="205"/>
      <c r="V102" s="205"/>
      <c r="W102" s="205"/>
      <c r="X102" s="205"/>
      <c r="Y102" s="205"/>
      <c r="Z102" s="205"/>
      <c r="AA102" s="205"/>
      <c r="AB102" s="204">
        <v>111</v>
      </c>
      <c r="AC102" s="205"/>
      <c r="AD102" s="205"/>
      <c r="AE102" s="264">
        <v>0.006991685563114134</v>
      </c>
      <c r="AF102" s="205"/>
      <c r="AG102" s="205"/>
      <c r="AH102" s="1"/>
    </row>
    <row r="103" spans="2:34" ht="10.5" customHeight="1">
      <c r="B103" s="207" t="s">
        <v>1042</v>
      </c>
      <c r="C103" s="205"/>
      <c r="D103" s="205"/>
      <c r="E103" s="205"/>
      <c r="F103" s="205"/>
      <c r="G103" s="205"/>
      <c r="H103" s="205"/>
      <c r="I103" s="291">
        <v>21528582.590000004</v>
      </c>
      <c r="J103" s="205"/>
      <c r="K103" s="205"/>
      <c r="L103" s="205"/>
      <c r="M103" s="205"/>
      <c r="N103" s="205"/>
      <c r="O103" s="205"/>
      <c r="P103" s="205"/>
      <c r="Q103" s="205"/>
      <c r="R103" s="205"/>
      <c r="S103" s="205"/>
      <c r="T103" s="264">
        <v>0.0160038881675113</v>
      </c>
      <c r="U103" s="205"/>
      <c r="V103" s="205"/>
      <c r="W103" s="205"/>
      <c r="X103" s="205"/>
      <c r="Y103" s="205"/>
      <c r="Z103" s="205"/>
      <c r="AA103" s="205"/>
      <c r="AB103" s="204">
        <v>192</v>
      </c>
      <c r="AC103" s="205"/>
      <c r="AD103" s="205"/>
      <c r="AE103" s="264">
        <v>0.012093726379440665</v>
      </c>
      <c r="AF103" s="205"/>
      <c r="AG103" s="205"/>
      <c r="AH103" s="1"/>
    </row>
    <row r="104" spans="2:34" ht="10.5" customHeight="1">
      <c r="B104" s="207" t="s">
        <v>1043</v>
      </c>
      <c r="C104" s="205"/>
      <c r="D104" s="205"/>
      <c r="E104" s="205"/>
      <c r="F104" s="205"/>
      <c r="G104" s="205"/>
      <c r="H104" s="205"/>
      <c r="I104" s="291">
        <v>27141663.929999996</v>
      </c>
      <c r="J104" s="205"/>
      <c r="K104" s="205"/>
      <c r="L104" s="205"/>
      <c r="M104" s="205"/>
      <c r="N104" s="205"/>
      <c r="O104" s="205"/>
      <c r="P104" s="205"/>
      <c r="Q104" s="205"/>
      <c r="R104" s="205"/>
      <c r="S104" s="205"/>
      <c r="T104" s="264">
        <v>0.02017653286741044</v>
      </c>
      <c r="U104" s="205"/>
      <c r="V104" s="205"/>
      <c r="W104" s="205"/>
      <c r="X104" s="205"/>
      <c r="Y104" s="205"/>
      <c r="Z104" s="205"/>
      <c r="AA104" s="205"/>
      <c r="AB104" s="204">
        <v>261</v>
      </c>
      <c r="AC104" s="205"/>
      <c r="AD104" s="205"/>
      <c r="AE104" s="264">
        <v>0.016439909297052153</v>
      </c>
      <c r="AF104" s="205"/>
      <c r="AG104" s="205"/>
      <c r="AH104" s="1"/>
    </row>
    <row r="105" spans="2:34" ht="10.5" customHeight="1">
      <c r="B105" s="207" t="s">
        <v>1044</v>
      </c>
      <c r="C105" s="205"/>
      <c r="D105" s="205"/>
      <c r="E105" s="205"/>
      <c r="F105" s="205"/>
      <c r="G105" s="205"/>
      <c r="H105" s="205"/>
      <c r="I105" s="291">
        <v>281622244.4900006</v>
      </c>
      <c r="J105" s="205"/>
      <c r="K105" s="205"/>
      <c r="L105" s="205"/>
      <c r="M105" s="205"/>
      <c r="N105" s="205"/>
      <c r="O105" s="205"/>
      <c r="P105" s="205"/>
      <c r="Q105" s="205"/>
      <c r="R105" s="205"/>
      <c r="S105" s="205"/>
      <c r="T105" s="264">
        <v>0.20935195744818866</v>
      </c>
      <c r="U105" s="205"/>
      <c r="V105" s="205"/>
      <c r="W105" s="205"/>
      <c r="X105" s="205"/>
      <c r="Y105" s="205"/>
      <c r="Z105" s="205"/>
      <c r="AA105" s="205"/>
      <c r="AB105" s="204">
        <v>2470</v>
      </c>
      <c r="AC105" s="205"/>
      <c r="AD105" s="205"/>
      <c r="AE105" s="264">
        <v>0.15558075081884606</v>
      </c>
      <c r="AF105" s="205"/>
      <c r="AG105" s="205"/>
      <c r="AH105" s="1"/>
    </row>
    <row r="106" spans="2:34" ht="10.5" customHeight="1">
      <c r="B106" s="207" t="s">
        <v>1045</v>
      </c>
      <c r="C106" s="205"/>
      <c r="D106" s="205"/>
      <c r="E106" s="205"/>
      <c r="F106" s="205"/>
      <c r="G106" s="205"/>
      <c r="H106" s="205"/>
      <c r="I106" s="291">
        <v>4834429.4399999995</v>
      </c>
      <c r="J106" s="205"/>
      <c r="K106" s="205"/>
      <c r="L106" s="205"/>
      <c r="M106" s="205"/>
      <c r="N106" s="205"/>
      <c r="O106" s="205"/>
      <c r="P106" s="205"/>
      <c r="Q106" s="205"/>
      <c r="R106" s="205"/>
      <c r="S106" s="205"/>
      <c r="T106" s="264">
        <v>0.0035938115195480813</v>
      </c>
      <c r="U106" s="205"/>
      <c r="V106" s="205"/>
      <c r="W106" s="205"/>
      <c r="X106" s="205"/>
      <c r="Y106" s="205"/>
      <c r="Z106" s="205"/>
      <c r="AA106" s="205"/>
      <c r="AB106" s="204">
        <v>43</v>
      </c>
      <c r="AC106" s="205"/>
      <c r="AD106" s="205"/>
      <c r="AE106" s="264">
        <v>0.002708490803728899</v>
      </c>
      <c r="AF106" s="205"/>
      <c r="AG106" s="205"/>
      <c r="AH106" s="1"/>
    </row>
    <row r="107" spans="2:34" ht="10.5" customHeight="1">
      <c r="B107" s="207" t="s">
        <v>1046</v>
      </c>
      <c r="C107" s="205"/>
      <c r="D107" s="205"/>
      <c r="E107" s="205"/>
      <c r="F107" s="205"/>
      <c r="G107" s="205"/>
      <c r="H107" s="205"/>
      <c r="I107" s="291">
        <v>632842.43</v>
      </c>
      <c r="J107" s="205"/>
      <c r="K107" s="205"/>
      <c r="L107" s="205"/>
      <c r="M107" s="205"/>
      <c r="N107" s="205"/>
      <c r="O107" s="205"/>
      <c r="P107" s="205"/>
      <c r="Q107" s="205"/>
      <c r="R107" s="205"/>
      <c r="S107" s="205"/>
      <c r="T107" s="264">
        <v>0.0004704415367354706</v>
      </c>
      <c r="U107" s="205"/>
      <c r="V107" s="205"/>
      <c r="W107" s="205"/>
      <c r="X107" s="205"/>
      <c r="Y107" s="205"/>
      <c r="Z107" s="205"/>
      <c r="AA107" s="205"/>
      <c r="AB107" s="204">
        <v>7</v>
      </c>
      <c r="AC107" s="205"/>
      <c r="AD107" s="205"/>
      <c r="AE107" s="264">
        <v>0.0004409171075837742</v>
      </c>
      <c r="AF107" s="205"/>
      <c r="AG107" s="205"/>
      <c r="AH107" s="1"/>
    </row>
    <row r="108" spans="2:34" ht="10.5" customHeight="1">
      <c r="B108" s="207" t="s">
        <v>1047</v>
      </c>
      <c r="C108" s="205"/>
      <c r="D108" s="205"/>
      <c r="E108" s="205"/>
      <c r="F108" s="205"/>
      <c r="G108" s="205"/>
      <c r="H108" s="205"/>
      <c r="I108" s="291">
        <v>943003.37</v>
      </c>
      <c r="J108" s="205"/>
      <c r="K108" s="205"/>
      <c r="L108" s="205"/>
      <c r="M108" s="205"/>
      <c r="N108" s="205"/>
      <c r="O108" s="205"/>
      <c r="P108" s="205"/>
      <c r="Q108" s="205"/>
      <c r="R108" s="205"/>
      <c r="S108" s="205"/>
      <c r="T108" s="264">
        <v>0.0007010085504689178</v>
      </c>
      <c r="U108" s="205"/>
      <c r="V108" s="205"/>
      <c r="W108" s="205"/>
      <c r="X108" s="205"/>
      <c r="Y108" s="205"/>
      <c r="Z108" s="205"/>
      <c r="AA108" s="205"/>
      <c r="AB108" s="204">
        <v>11</v>
      </c>
      <c r="AC108" s="205"/>
      <c r="AD108" s="205"/>
      <c r="AE108" s="264">
        <v>0.000692869740488788</v>
      </c>
      <c r="AF108" s="205"/>
      <c r="AG108" s="205"/>
      <c r="AH108" s="1"/>
    </row>
    <row r="109" spans="2:34" ht="10.5" customHeight="1">
      <c r="B109" s="207" t="s">
        <v>1048</v>
      </c>
      <c r="C109" s="205"/>
      <c r="D109" s="205"/>
      <c r="E109" s="205"/>
      <c r="F109" s="205"/>
      <c r="G109" s="205"/>
      <c r="H109" s="205"/>
      <c r="I109" s="291">
        <v>1153835.15</v>
      </c>
      <c r="J109" s="205"/>
      <c r="K109" s="205"/>
      <c r="L109" s="205"/>
      <c r="M109" s="205"/>
      <c r="N109" s="205"/>
      <c r="O109" s="205"/>
      <c r="P109" s="205"/>
      <c r="Q109" s="205"/>
      <c r="R109" s="205"/>
      <c r="S109" s="205"/>
      <c r="T109" s="264">
        <v>0.0008577363896181901</v>
      </c>
      <c r="U109" s="205"/>
      <c r="V109" s="205"/>
      <c r="W109" s="205"/>
      <c r="X109" s="205"/>
      <c r="Y109" s="205"/>
      <c r="Z109" s="205"/>
      <c r="AA109" s="205"/>
      <c r="AB109" s="204">
        <v>9</v>
      </c>
      <c r="AC109" s="205"/>
      <c r="AD109" s="205"/>
      <c r="AE109" s="264">
        <v>0.0005668934240362812</v>
      </c>
      <c r="AF109" s="205"/>
      <c r="AG109" s="205"/>
      <c r="AH109" s="1"/>
    </row>
    <row r="110" spans="2:34" ht="10.5" customHeight="1">
      <c r="B110" s="207" t="s">
        <v>1049</v>
      </c>
      <c r="C110" s="205"/>
      <c r="D110" s="205"/>
      <c r="E110" s="205"/>
      <c r="F110" s="205"/>
      <c r="G110" s="205"/>
      <c r="H110" s="205"/>
      <c r="I110" s="291">
        <v>11055900.04</v>
      </c>
      <c r="J110" s="205"/>
      <c r="K110" s="205"/>
      <c r="L110" s="205"/>
      <c r="M110" s="205"/>
      <c r="N110" s="205"/>
      <c r="O110" s="205"/>
      <c r="P110" s="205"/>
      <c r="Q110" s="205"/>
      <c r="R110" s="205"/>
      <c r="S110" s="205"/>
      <c r="T110" s="264">
        <v>0.008218719792241728</v>
      </c>
      <c r="U110" s="205"/>
      <c r="V110" s="205"/>
      <c r="W110" s="205"/>
      <c r="X110" s="205"/>
      <c r="Y110" s="205"/>
      <c r="Z110" s="205"/>
      <c r="AA110" s="205"/>
      <c r="AB110" s="204">
        <v>120</v>
      </c>
      <c r="AC110" s="205"/>
      <c r="AD110" s="205"/>
      <c r="AE110" s="264">
        <v>0.007558578987150416</v>
      </c>
      <c r="AF110" s="205"/>
      <c r="AG110" s="205"/>
      <c r="AH110" s="1"/>
    </row>
    <row r="111" spans="2:34" ht="10.5" customHeight="1">
      <c r="B111" s="207" t="s">
        <v>1050</v>
      </c>
      <c r="C111" s="205"/>
      <c r="D111" s="205"/>
      <c r="E111" s="205"/>
      <c r="F111" s="205"/>
      <c r="G111" s="205"/>
      <c r="H111" s="205"/>
      <c r="I111" s="291">
        <v>33813.68</v>
      </c>
      <c r="J111" s="205"/>
      <c r="K111" s="205"/>
      <c r="L111" s="205"/>
      <c r="M111" s="205"/>
      <c r="N111" s="205"/>
      <c r="O111" s="205"/>
      <c r="P111" s="205"/>
      <c r="Q111" s="205"/>
      <c r="R111" s="205"/>
      <c r="S111" s="205"/>
      <c r="T111" s="264">
        <v>2.5136367013004245E-05</v>
      </c>
      <c r="U111" s="205"/>
      <c r="V111" s="205"/>
      <c r="W111" s="205"/>
      <c r="X111" s="205"/>
      <c r="Y111" s="205"/>
      <c r="Z111" s="205"/>
      <c r="AA111" s="205"/>
      <c r="AB111" s="204">
        <v>2</v>
      </c>
      <c r="AC111" s="205"/>
      <c r="AD111" s="205"/>
      <c r="AE111" s="264">
        <v>0.00012597631645250694</v>
      </c>
      <c r="AF111" s="205"/>
      <c r="AG111" s="205"/>
      <c r="AH111" s="1"/>
    </row>
    <row r="112" spans="2:34" ht="12.75" customHeight="1">
      <c r="B112" s="286"/>
      <c r="C112" s="287"/>
      <c r="D112" s="287"/>
      <c r="E112" s="287"/>
      <c r="F112" s="287"/>
      <c r="G112" s="287"/>
      <c r="H112" s="287"/>
      <c r="I112" s="288">
        <v>1345209511.880001</v>
      </c>
      <c r="J112" s="287"/>
      <c r="K112" s="287"/>
      <c r="L112" s="287"/>
      <c r="M112" s="287"/>
      <c r="N112" s="287"/>
      <c r="O112" s="287"/>
      <c r="P112" s="287"/>
      <c r="Q112" s="287"/>
      <c r="R112" s="287"/>
      <c r="S112" s="287"/>
      <c r="T112" s="289">
        <v>1.0000000000000002</v>
      </c>
      <c r="U112" s="287"/>
      <c r="V112" s="287"/>
      <c r="W112" s="287"/>
      <c r="X112" s="287"/>
      <c r="Y112" s="287"/>
      <c r="Z112" s="287"/>
      <c r="AA112" s="287"/>
      <c r="AB112" s="290">
        <v>15876</v>
      </c>
      <c r="AC112" s="287"/>
      <c r="AD112" s="287"/>
      <c r="AE112" s="289">
        <v>1</v>
      </c>
      <c r="AF112" s="287"/>
      <c r="AG112" s="287"/>
      <c r="AH112" s="1"/>
    </row>
    <row r="113" spans="2:34" ht="9"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2:34" ht="18.75" customHeight="1">
      <c r="B114" s="212" t="s">
        <v>1004</v>
      </c>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4"/>
    </row>
    <row r="115" spans="2:34" ht="8.25"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2:34" ht="12.75" customHeight="1">
      <c r="B116" s="197" t="s">
        <v>1051</v>
      </c>
      <c r="C116" s="198"/>
      <c r="D116" s="198"/>
      <c r="E116" s="198"/>
      <c r="F116" s="198"/>
      <c r="G116" s="198"/>
      <c r="H116" s="198"/>
      <c r="I116" s="197" t="s">
        <v>1015</v>
      </c>
      <c r="J116" s="198"/>
      <c r="K116" s="198"/>
      <c r="L116" s="198"/>
      <c r="M116" s="198"/>
      <c r="N116" s="198"/>
      <c r="O116" s="198"/>
      <c r="P116" s="198"/>
      <c r="Q116" s="198"/>
      <c r="R116" s="197" t="s">
        <v>1016</v>
      </c>
      <c r="S116" s="198"/>
      <c r="T116" s="198"/>
      <c r="U116" s="198"/>
      <c r="V116" s="198"/>
      <c r="W116" s="198"/>
      <c r="X116" s="198"/>
      <c r="Y116" s="198"/>
      <c r="Z116" s="198"/>
      <c r="AA116" s="197" t="s">
        <v>1017</v>
      </c>
      <c r="AB116" s="198"/>
      <c r="AC116" s="198"/>
      <c r="AD116" s="197" t="s">
        <v>1016</v>
      </c>
      <c r="AE116" s="198"/>
      <c r="AF116" s="198"/>
      <c r="AG116" s="198"/>
      <c r="AH116" s="1"/>
    </row>
    <row r="117" spans="2:34" ht="12" customHeight="1">
      <c r="B117" s="292">
        <v>2003</v>
      </c>
      <c r="C117" s="205"/>
      <c r="D117" s="205"/>
      <c r="E117" s="205"/>
      <c r="F117" s="205"/>
      <c r="G117" s="205"/>
      <c r="H117" s="205"/>
      <c r="I117" s="291">
        <v>221541.21</v>
      </c>
      <c r="J117" s="205"/>
      <c r="K117" s="205"/>
      <c r="L117" s="205"/>
      <c r="M117" s="205"/>
      <c r="N117" s="205"/>
      <c r="O117" s="205"/>
      <c r="P117" s="205"/>
      <c r="Q117" s="205"/>
      <c r="R117" s="264">
        <v>0.0001646890005188743</v>
      </c>
      <c r="S117" s="205"/>
      <c r="T117" s="205"/>
      <c r="U117" s="205"/>
      <c r="V117" s="205"/>
      <c r="W117" s="205"/>
      <c r="X117" s="205"/>
      <c r="Y117" s="205"/>
      <c r="Z117" s="205"/>
      <c r="AA117" s="204">
        <v>7</v>
      </c>
      <c r="AB117" s="205"/>
      <c r="AC117" s="205"/>
      <c r="AD117" s="264">
        <v>0.0004409171075837742</v>
      </c>
      <c r="AE117" s="205"/>
      <c r="AF117" s="205"/>
      <c r="AG117" s="205"/>
      <c r="AH117" s="1"/>
    </row>
    <row r="118" spans="2:34" ht="12" customHeight="1">
      <c r="B118" s="292">
        <v>2004</v>
      </c>
      <c r="C118" s="205"/>
      <c r="D118" s="205"/>
      <c r="E118" s="205"/>
      <c r="F118" s="205"/>
      <c r="G118" s="205"/>
      <c r="H118" s="205"/>
      <c r="I118" s="291">
        <v>1490985.480000001</v>
      </c>
      <c r="J118" s="205"/>
      <c r="K118" s="205"/>
      <c r="L118" s="205"/>
      <c r="M118" s="205"/>
      <c r="N118" s="205"/>
      <c r="O118" s="205"/>
      <c r="P118" s="205"/>
      <c r="Q118" s="205"/>
      <c r="R118" s="264">
        <v>0.0011083667390340344</v>
      </c>
      <c r="S118" s="205"/>
      <c r="T118" s="205"/>
      <c r="U118" s="205"/>
      <c r="V118" s="205"/>
      <c r="W118" s="205"/>
      <c r="X118" s="205"/>
      <c r="Y118" s="205"/>
      <c r="Z118" s="205"/>
      <c r="AA118" s="204">
        <v>43</v>
      </c>
      <c r="AB118" s="205"/>
      <c r="AC118" s="205"/>
      <c r="AD118" s="264">
        <v>0.002708490803728899</v>
      </c>
      <c r="AE118" s="205"/>
      <c r="AF118" s="205"/>
      <c r="AG118" s="205"/>
      <c r="AH118" s="1"/>
    </row>
    <row r="119" spans="2:34" ht="12" customHeight="1">
      <c r="B119" s="292">
        <v>2005</v>
      </c>
      <c r="C119" s="205"/>
      <c r="D119" s="205"/>
      <c r="E119" s="205"/>
      <c r="F119" s="205"/>
      <c r="G119" s="205"/>
      <c r="H119" s="205"/>
      <c r="I119" s="291">
        <v>2849856.2100000014</v>
      </c>
      <c r="J119" s="205"/>
      <c r="K119" s="205"/>
      <c r="L119" s="205"/>
      <c r="M119" s="205"/>
      <c r="N119" s="205"/>
      <c r="O119" s="205"/>
      <c r="P119" s="205"/>
      <c r="Q119" s="205"/>
      <c r="R119" s="264">
        <v>0.002118522196603546</v>
      </c>
      <c r="S119" s="205"/>
      <c r="T119" s="205"/>
      <c r="U119" s="205"/>
      <c r="V119" s="205"/>
      <c r="W119" s="205"/>
      <c r="X119" s="205"/>
      <c r="Y119" s="205"/>
      <c r="Z119" s="205"/>
      <c r="AA119" s="204">
        <v>75</v>
      </c>
      <c r="AB119" s="205"/>
      <c r="AC119" s="205"/>
      <c r="AD119" s="264">
        <v>0.00472411186696901</v>
      </c>
      <c r="AE119" s="205"/>
      <c r="AF119" s="205"/>
      <c r="AG119" s="205"/>
      <c r="AH119" s="1"/>
    </row>
    <row r="120" spans="2:34" ht="12" customHeight="1">
      <c r="B120" s="292">
        <v>2006</v>
      </c>
      <c r="C120" s="205"/>
      <c r="D120" s="205"/>
      <c r="E120" s="205"/>
      <c r="F120" s="205"/>
      <c r="G120" s="205"/>
      <c r="H120" s="205"/>
      <c r="I120" s="291">
        <v>1582355.84</v>
      </c>
      <c r="J120" s="205"/>
      <c r="K120" s="205"/>
      <c r="L120" s="205"/>
      <c r="M120" s="205"/>
      <c r="N120" s="205"/>
      <c r="O120" s="205"/>
      <c r="P120" s="205"/>
      <c r="Q120" s="205"/>
      <c r="R120" s="264">
        <v>0.0011762895118014559</v>
      </c>
      <c r="S120" s="205"/>
      <c r="T120" s="205"/>
      <c r="U120" s="205"/>
      <c r="V120" s="205"/>
      <c r="W120" s="205"/>
      <c r="X120" s="205"/>
      <c r="Y120" s="205"/>
      <c r="Z120" s="205"/>
      <c r="AA120" s="204">
        <v>35</v>
      </c>
      <c r="AB120" s="205"/>
      <c r="AC120" s="205"/>
      <c r="AD120" s="264">
        <v>0.002204585537918871</v>
      </c>
      <c r="AE120" s="205"/>
      <c r="AF120" s="205"/>
      <c r="AG120" s="205"/>
      <c r="AH120" s="1"/>
    </row>
    <row r="121" spans="2:34" ht="12" customHeight="1">
      <c r="B121" s="292">
        <v>2007</v>
      </c>
      <c r="C121" s="205"/>
      <c r="D121" s="205"/>
      <c r="E121" s="205"/>
      <c r="F121" s="205"/>
      <c r="G121" s="205"/>
      <c r="H121" s="205"/>
      <c r="I121" s="291">
        <v>907771.1599999999</v>
      </c>
      <c r="J121" s="205"/>
      <c r="K121" s="205"/>
      <c r="L121" s="205"/>
      <c r="M121" s="205"/>
      <c r="N121" s="205"/>
      <c r="O121" s="205"/>
      <c r="P121" s="205"/>
      <c r="Q121" s="205"/>
      <c r="R121" s="264">
        <v>0.0006748176785721226</v>
      </c>
      <c r="S121" s="205"/>
      <c r="T121" s="205"/>
      <c r="U121" s="205"/>
      <c r="V121" s="205"/>
      <c r="W121" s="205"/>
      <c r="X121" s="205"/>
      <c r="Y121" s="205"/>
      <c r="Z121" s="205"/>
      <c r="AA121" s="204">
        <v>31</v>
      </c>
      <c r="AB121" s="205"/>
      <c r="AC121" s="205"/>
      <c r="AD121" s="264">
        <v>0.0019526329050138574</v>
      </c>
      <c r="AE121" s="205"/>
      <c r="AF121" s="205"/>
      <c r="AG121" s="205"/>
      <c r="AH121" s="1"/>
    </row>
    <row r="122" spans="2:34" ht="12" customHeight="1">
      <c r="B122" s="292">
        <v>2008</v>
      </c>
      <c r="C122" s="205"/>
      <c r="D122" s="205"/>
      <c r="E122" s="205"/>
      <c r="F122" s="205"/>
      <c r="G122" s="205"/>
      <c r="H122" s="205"/>
      <c r="I122" s="291">
        <v>1307502.7999999998</v>
      </c>
      <c r="J122" s="205"/>
      <c r="K122" s="205"/>
      <c r="L122" s="205"/>
      <c r="M122" s="205"/>
      <c r="N122" s="205"/>
      <c r="O122" s="205"/>
      <c r="P122" s="205"/>
      <c r="Q122" s="205"/>
      <c r="R122" s="264">
        <v>0.0009719696362930833</v>
      </c>
      <c r="S122" s="205"/>
      <c r="T122" s="205"/>
      <c r="U122" s="205"/>
      <c r="V122" s="205"/>
      <c r="W122" s="205"/>
      <c r="X122" s="205"/>
      <c r="Y122" s="205"/>
      <c r="Z122" s="205"/>
      <c r="AA122" s="204">
        <v>32</v>
      </c>
      <c r="AB122" s="205"/>
      <c r="AC122" s="205"/>
      <c r="AD122" s="264">
        <v>0.002015621063240111</v>
      </c>
      <c r="AE122" s="205"/>
      <c r="AF122" s="205"/>
      <c r="AG122" s="205"/>
      <c r="AH122" s="1"/>
    </row>
    <row r="123" spans="2:34" ht="12" customHeight="1">
      <c r="B123" s="292">
        <v>2009</v>
      </c>
      <c r="C123" s="205"/>
      <c r="D123" s="205"/>
      <c r="E123" s="205"/>
      <c r="F123" s="205"/>
      <c r="G123" s="205"/>
      <c r="H123" s="205"/>
      <c r="I123" s="291">
        <v>5309512.490000003</v>
      </c>
      <c r="J123" s="205"/>
      <c r="K123" s="205"/>
      <c r="L123" s="205"/>
      <c r="M123" s="205"/>
      <c r="N123" s="205"/>
      <c r="O123" s="205"/>
      <c r="P123" s="205"/>
      <c r="Q123" s="205"/>
      <c r="R123" s="264">
        <v>0.003946978104979115</v>
      </c>
      <c r="S123" s="205"/>
      <c r="T123" s="205"/>
      <c r="U123" s="205"/>
      <c r="V123" s="205"/>
      <c r="W123" s="205"/>
      <c r="X123" s="205"/>
      <c r="Y123" s="205"/>
      <c r="Z123" s="205"/>
      <c r="AA123" s="204">
        <v>124</v>
      </c>
      <c r="AB123" s="205"/>
      <c r="AC123" s="205"/>
      <c r="AD123" s="264">
        <v>0.00781053162005543</v>
      </c>
      <c r="AE123" s="205"/>
      <c r="AF123" s="205"/>
      <c r="AG123" s="205"/>
      <c r="AH123" s="1"/>
    </row>
    <row r="124" spans="2:34" ht="12" customHeight="1">
      <c r="B124" s="292">
        <v>2010</v>
      </c>
      <c r="C124" s="205"/>
      <c r="D124" s="205"/>
      <c r="E124" s="205"/>
      <c r="F124" s="205"/>
      <c r="G124" s="205"/>
      <c r="H124" s="205"/>
      <c r="I124" s="291">
        <v>11220770.24</v>
      </c>
      <c r="J124" s="205"/>
      <c r="K124" s="205"/>
      <c r="L124" s="205"/>
      <c r="M124" s="205"/>
      <c r="N124" s="205"/>
      <c r="O124" s="205"/>
      <c r="P124" s="205"/>
      <c r="Q124" s="205"/>
      <c r="R124" s="264">
        <v>0.008341280775154787</v>
      </c>
      <c r="S124" s="205"/>
      <c r="T124" s="205"/>
      <c r="U124" s="205"/>
      <c r="V124" s="205"/>
      <c r="W124" s="205"/>
      <c r="X124" s="205"/>
      <c r="Y124" s="205"/>
      <c r="Z124" s="205"/>
      <c r="AA124" s="204">
        <v>211</v>
      </c>
      <c r="AB124" s="205"/>
      <c r="AC124" s="205"/>
      <c r="AD124" s="264">
        <v>0.013290501385739482</v>
      </c>
      <c r="AE124" s="205"/>
      <c r="AF124" s="205"/>
      <c r="AG124" s="205"/>
      <c r="AH124" s="1"/>
    </row>
    <row r="125" spans="2:34" ht="12" customHeight="1">
      <c r="B125" s="292">
        <v>2011</v>
      </c>
      <c r="C125" s="205"/>
      <c r="D125" s="205"/>
      <c r="E125" s="205"/>
      <c r="F125" s="205"/>
      <c r="G125" s="205"/>
      <c r="H125" s="205"/>
      <c r="I125" s="291">
        <v>5368551.850000005</v>
      </c>
      <c r="J125" s="205"/>
      <c r="K125" s="205"/>
      <c r="L125" s="205"/>
      <c r="M125" s="205"/>
      <c r="N125" s="205"/>
      <c r="O125" s="205"/>
      <c r="P125" s="205"/>
      <c r="Q125" s="205"/>
      <c r="R125" s="264">
        <v>0.003990866703356249</v>
      </c>
      <c r="S125" s="205"/>
      <c r="T125" s="205"/>
      <c r="U125" s="205"/>
      <c r="V125" s="205"/>
      <c r="W125" s="205"/>
      <c r="X125" s="205"/>
      <c r="Y125" s="205"/>
      <c r="Z125" s="205"/>
      <c r="AA125" s="204">
        <v>143</v>
      </c>
      <c r="AB125" s="205"/>
      <c r="AC125" s="205"/>
      <c r="AD125" s="264">
        <v>0.009007306626354246</v>
      </c>
      <c r="AE125" s="205"/>
      <c r="AF125" s="205"/>
      <c r="AG125" s="205"/>
      <c r="AH125" s="1"/>
    </row>
    <row r="126" spans="2:34" ht="12" customHeight="1">
      <c r="B126" s="292">
        <v>2012</v>
      </c>
      <c r="C126" s="205"/>
      <c r="D126" s="205"/>
      <c r="E126" s="205"/>
      <c r="F126" s="205"/>
      <c r="G126" s="205"/>
      <c r="H126" s="205"/>
      <c r="I126" s="291">
        <v>2377529.479999999</v>
      </c>
      <c r="J126" s="205"/>
      <c r="K126" s="205"/>
      <c r="L126" s="205"/>
      <c r="M126" s="205"/>
      <c r="N126" s="205"/>
      <c r="O126" s="205"/>
      <c r="P126" s="205"/>
      <c r="Q126" s="205"/>
      <c r="R126" s="264">
        <v>0.0017674046005497525</v>
      </c>
      <c r="S126" s="205"/>
      <c r="T126" s="205"/>
      <c r="U126" s="205"/>
      <c r="V126" s="205"/>
      <c r="W126" s="205"/>
      <c r="X126" s="205"/>
      <c r="Y126" s="205"/>
      <c r="Z126" s="205"/>
      <c r="AA126" s="204">
        <v>72</v>
      </c>
      <c r="AB126" s="205"/>
      <c r="AC126" s="205"/>
      <c r="AD126" s="264">
        <v>0.0045351473922902496</v>
      </c>
      <c r="AE126" s="205"/>
      <c r="AF126" s="205"/>
      <c r="AG126" s="205"/>
      <c r="AH126" s="1"/>
    </row>
    <row r="127" spans="2:34" ht="12" customHeight="1">
      <c r="B127" s="292">
        <v>2013</v>
      </c>
      <c r="C127" s="205"/>
      <c r="D127" s="205"/>
      <c r="E127" s="205"/>
      <c r="F127" s="205"/>
      <c r="G127" s="205"/>
      <c r="H127" s="205"/>
      <c r="I127" s="291">
        <v>16560539.869999995</v>
      </c>
      <c r="J127" s="205"/>
      <c r="K127" s="205"/>
      <c r="L127" s="205"/>
      <c r="M127" s="205"/>
      <c r="N127" s="205"/>
      <c r="O127" s="205"/>
      <c r="P127" s="205"/>
      <c r="Q127" s="205"/>
      <c r="R127" s="264">
        <v>0.012310751391324747</v>
      </c>
      <c r="S127" s="205"/>
      <c r="T127" s="205"/>
      <c r="U127" s="205"/>
      <c r="V127" s="205"/>
      <c r="W127" s="205"/>
      <c r="X127" s="205"/>
      <c r="Y127" s="205"/>
      <c r="Z127" s="205"/>
      <c r="AA127" s="204">
        <v>261</v>
      </c>
      <c r="AB127" s="205"/>
      <c r="AC127" s="205"/>
      <c r="AD127" s="264">
        <v>0.016439909297052153</v>
      </c>
      <c r="AE127" s="205"/>
      <c r="AF127" s="205"/>
      <c r="AG127" s="205"/>
      <c r="AH127" s="1"/>
    </row>
    <row r="128" spans="2:34" ht="12" customHeight="1">
      <c r="B128" s="292">
        <v>2014</v>
      </c>
      <c r="C128" s="205"/>
      <c r="D128" s="205"/>
      <c r="E128" s="205"/>
      <c r="F128" s="205"/>
      <c r="G128" s="205"/>
      <c r="H128" s="205"/>
      <c r="I128" s="291">
        <v>141529801.28000003</v>
      </c>
      <c r="J128" s="205"/>
      <c r="K128" s="205"/>
      <c r="L128" s="205"/>
      <c r="M128" s="205"/>
      <c r="N128" s="205"/>
      <c r="O128" s="205"/>
      <c r="P128" s="205"/>
      <c r="Q128" s="205"/>
      <c r="R128" s="264">
        <v>0.1052102293584029</v>
      </c>
      <c r="S128" s="205"/>
      <c r="T128" s="205"/>
      <c r="U128" s="205"/>
      <c r="V128" s="205"/>
      <c r="W128" s="205"/>
      <c r="X128" s="205"/>
      <c r="Y128" s="205"/>
      <c r="Z128" s="205"/>
      <c r="AA128" s="204">
        <v>1814</v>
      </c>
      <c r="AB128" s="205"/>
      <c r="AC128" s="205"/>
      <c r="AD128" s="264">
        <v>0.11426051902242379</v>
      </c>
      <c r="AE128" s="205"/>
      <c r="AF128" s="205"/>
      <c r="AG128" s="205"/>
      <c r="AH128" s="1"/>
    </row>
    <row r="129" spans="2:34" ht="12" customHeight="1">
      <c r="B129" s="292">
        <v>2015</v>
      </c>
      <c r="C129" s="205"/>
      <c r="D129" s="205"/>
      <c r="E129" s="205"/>
      <c r="F129" s="205"/>
      <c r="G129" s="205"/>
      <c r="H129" s="205"/>
      <c r="I129" s="291">
        <v>1037218428.4899999</v>
      </c>
      <c r="J129" s="205"/>
      <c r="K129" s="205"/>
      <c r="L129" s="205"/>
      <c r="M129" s="205"/>
      <c r="N129" s="205"/>
      <c r="O129" s="205"/>
      <c r="P129" s="205"/>
      <c r="Q129" s="205"/>
      <c r="R129" s="264">
        <v>0.7710460112941316</v>
      </c>
      <c r="S129" s="205"/>
      <c r="T129" s="205"/>
      <c r="U129" s="205"/>
      <c r="V129" s="205"/>
      <c r="W129" s="205"/>
      <c r="X129" s="205"/>
      <c r="Y129" s="205"/>
      <c r="Z129" s="205"/>
      <c r="AA129" s="204">
        <v>11617</v>
      </c>
      <c r="AB129" s="205"/>
      <c r="AC129" s="205"/>
      <c r="AD129" s="264">
        <v>0.7317334341143865</v>
      </c>
      <c r="AE129" s="205"/>
      <c r="AF129" s="205"/>
      <c r="AG129" s="205"/>
      <c r="AH129" s="1"/>
    </row>
    <row r="130" spans="2:34" ht="12" customHeight="1">
      <c r="B130" s="292">
        <v>2016</v>
      </c>
      <c r="C130" s="205"/>
      <c r="D130" s="205"/>
      <c r="E130" s="205"/>
      <c r="F130" s="205"/>
      <c r="G130" s="205"/>
      <c r="H130" s="205"/>
      <c r="I130" s="291">
        <v>117264365.48000014</v>
      </c>
      <c r="J130" s="205"/>
      <c r="K130" s="205"/>
      <c r="L130" s="205"/>
      <c r="M130" s="205"/>
      <c r="N130" s="205"/>
      <c r="O130" s="205"/>
      <c r="P130" s="205"/>
      <c r="Q130" s="205"/>
      <c r="R130" s="264">
        <v>0.08717182300927764</v>
      </c>
      <c r="S130" s="205"/>
      <c r="T130" s="205"/>
      <c r="U130" s="205"/>
      <c r="V130" s="205"/>
      <c r="W130" s="205"/>
      <c r="X130" s="205"/>
      <c r="Y130" s="205"/>
      <c r="Z130" s="205"/>
      <c r="AA130" s="204">
        <v>1411</v>
      </c>
      <c r="AB130" s="205"/>
      <c r="AC130" s="205"/>
      <c r="AD130" s="264">
        <v>0.08887629125724364</v>
      </c>
      <c r="AE130" s="205"/>
      <c r="AF130" s="205"/>
      <c r="AG130" s="205"/>
      <c r="AH130" s="1"/>
    </row>
    <row r="131" spans="2:34" ht="12" customHeight="1">
      <c r="B131" s="286"/>
      <c r="C131" s="287"/>
      <c r="D131" s="287"/>
      <c r="E131" s="287"/>
      <c r="F131" s="287"/>
      <c r="G131" s="287"/>
      <c r="H131" s="287"/>
      <c r="I131" s="288">
        <v>1345209511.88</v>
      </c>
      <c r="J131" s="287"/>
      <c r="K131" s="287"/>
      <c r="L131" s="287"/>
      <c r="M131" s="287"/>
      <c r="N131" s="287"/>
      <c r="O131" s="287"/>
      <c r="P131" s="287"/>
      <c r="Q131" s="287"/>
      <c r="R131" s="289">
        <v>1.0000000000000009</v>
      </c>
      <c r="S131" s="287"/>
      <c r="T131" s="287"/>
      <c r="U131" s="287"/>
      <c r="V131" s="287"/>
      <c r="W131" s="287"/>
      <c r="X131" s="287"/>
      <c r="Y131" s="287"/>
      <c r="Z131" s="287"/>
      <c r="AA131" s="290">
        <v>15876</v>
      </c>
      <c r="AB131" s="287"/>
      <c r="AC131" s="287"/>
      <c r="AD131" s="289">
        <v>1</v>
      </c>
      <c r="AE131" s="287"/>
      <c r="AF131" s="287"/>
      <c r="AG131" s="287"/>
      <c r="AH131" s="1"/>
    </row>
    <row r="132" spans="2:34" ht="9"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ht="18.75" customHeight="1">
      <c r="B133" s="212" t="s">
        <v>1005</v>
      </c>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4"/>
    </row>
    <row r="134" spans="2:34" ht="8.2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ht="11.25" customHeight="1">
      <c r="B135" s="197" t="s">
        <v>1052</v>
      </c>
      <c r="C135" s="198"/>
      <c r="D135" s="198"/>
      <c r="E135" s="198"/>
      <c r="F135" s="198"/>
      <c r="G135" s="198"/>
      <c r="H135" s="197" t="s">
        <v>1015</v>
      </c>
      <c r="I135" s="198"/>
      <c r="J135" s="198"/>
      <c r="K135" s="198"/>
      <c r="L135" s="198"/>
      <c r="M135" s="198"/>
      <c r="N135" s="198"/>
      <c r="O135" s="198"/>
      <c r="P135" s="198"/>
      <c r="Q135" s="198"/>
      <c r="R135" s="198"/>
      <c r="S135" s="197" t="s">
        <v>1016</v>
      </c>
      <c r="T135" s="198"/>
      <c r="U135" s="198"/>
      <c r="V135" s="198"/>
      <c r="W135" s="198"/>
      <c r="X135" s="198"/>
      <c r="Y135" s="198"/>
      <c r="Z135" s="198"/>
      <c r="AA135" s="197" t="s">
        <v>1053</v>
      </c>
      <c r="AB135" s="198"/>
      <c r="AC135" s="198"/>
      <c r="AD135" s="198"/>
      <c r="AE135" s="197" t="s">
        <v>1016</v>
      </c>
      <c r="AF135" s="198"/>
      <c r="AG135" s="198"/>
      <c r="AH135" s="1"/>
    </row>
    <row r="136" spans="2:34" ht="10.5" customHeight="1">
      <c r="B136" s="207" t="s">
        <v>1054</v>
      </c>
      <c r="C136" s="205"/>
      <c r="D136" s="205"/>
      <c r="E136" s="205"/>
      <c r="F136" s="205"/>
      <c r="G136" s="205"/>
      <c r="H136" s="291">
        <v>245190708.66999975</v>
      </c>
      <c r="I136" s="205"/>
      <c r="J136" s="205"/>
      <c r="K136" s="205"/>
      <c r="L136" s="205"/>
      <c r="M136" s="205"/>
      <c r="N136" s="205"/>
      <c r="O136" s="205"/>
      <c r="P136" s="205"/>
      <c r="Q136" s="205"/>
      <c r="R136" s="205"/>
      <c r="S136" s="264">
        <v>0.18226953236996746</v>
      </c>
      <c r="T136" s="205"/>
      <c r="U136" s="205"/>
      <c r="V136" s="205"/>
      <c r="W136" s="205"/>
      <c r="X136" s="205"/>
      <c r="Y136" s="205"/>
      <c r="Z136" s="205"/>
      <c r="AA136" s="204">
        <v>4308</v>
      </c>
      <c r="AB136" s="205"/>
      <c r="AC136" s="205"/>
      <c r="AD136" s="205"/>
      <c r="AE136" s="264">
        <v>0.43909897054326774</v>
      </c>
      <c r="AF136" s="205"/>
      <c r="AG136" s="205"/>
      <c r="AH136" s="1"/>
    </row>
    <row r="137" spans="2:34" ht="10.5" customHeight="1">
      <c r="B137" s="207" t="s">
        <v>1055</v>
      </c>
      <c r="C137" s="205"/>
      <c r="D137" s="205"/>
      <c r="E137" s="205"/>
      <c r="F137" s="205"/>
      <c r="G137" s="205"/>
      <c r="H137" s="291">
        <v>502345066.22999966</v>
      </c>
      <c r="I137" s="205"/>
      <c r="J137" s="205"/>
      <c r="K137" s="205"/>
      <c r="L137" s="205"/>
      <c r="M137" s="205"/>
      <c r="N137" s="205"/>
      <c r="O137" s="205"/>
      <c r="P137" s="205"/>
      <c r="Q137" s="205"/>
      <c r="R137" s="205"/>
      <c r="S137" s="264">
        <v>0.3734325856259717</v>
      </c>
      <c r="T137" s="205"/>
      <c r="U137" s="205"/>
      <c r="V137" s="205"/>
      <c r="W137" s="205"/>
      <c r="X137" s="205"/>
      <c r="Y137" s="205"/>
      <c r="Z137" s="205"/>
      <c r="AA137" s="204">
        <v>3455</v>
      </c>
      <c r="AB137" s="205"/>
      <c r="AC137" s="205"/>
      <c r="AD137" s="205"/>
      <c r="AE137" s="264">
        <v>0.3521557435531546</v>
      </c>
      <c r="AF137" s="205"/>
      <c r="AG137" s="205"/>
      <c r="AH137" s="1"/>
    </row>
    <row r="138" spans="2:34" ht="10.5" customHeight="1">
      <c r="B138" s="207" t="s">
        <v>1056</v>
      </c>
      <c r="C138" s="205"/>
      <c r="D138" s="205"/>
      <c r="E138" s="205"/>
      <c r="F138" s="205"/>
      <c r="G138" s="205"/>
      <c r="H138" s="291">
        <v>366177891.6800005</v>
      </c>
      <c r="I138" s="205"/>
      <c r="J138" s="205"/>
      <c r="K138" s="205"/>
      <c r="L138" s="205"/>
      <c r="M138" s="205"/>
      <c r="N138" s="205"/>
      <c r="O138" s="205"/>
      <c r="P138" s="205"/>
      <c r="Q138" s="205"/>
      <c r="R138" s="205"/>
      <c r="S138" s="264">
        <v>0.27220881836335514</v>
      </c>
      <c r="T138" s="205"/>
      <c r="U138" s="205"/>
      <c r="V138" s="205"/>
      <c r="W138" s="205"/>
      <c r="X138" s="205"/>
      <c r="Y138" s="205"/>
      <c r="Z138" s="205"/>
      <c r="AA138" s="204">
        <v>1524</v>
      </c>
      <c r="AB138" s="205"/>
      <c r="AC138" s="205"/>
      <c r="AD138" s="205"/>
      <c r="AE138" s="264">
        <v>0.15533584751809193</v>
      </c>
      <c r="AF138" s="205"/>
      <c r="AG138" s="205"/>
      <c r="AH138" s="1"/>
    </row>
    <row r="139" spans="2:34" ht="10.5" customHeight="1">
      <c r="B139" s="207" t="s">
        <v>1057</v>
      </c>
      <c r="C139" s="205"/>
      <c r="D139" s="205"/>
      <c r="E139" s="205"/>
      <c r="F139" s="205"/>
      <c r="G139" s="205"/>
      <c r="H139" s="291">
        <v>106909130.96000001</v>
      </c>
      <c r="I139" s="205"/>
      <c r="J139" s="205"/>
      <c r="K139" s="205"/>
      <c r="L139" s="205"/>
      <c r="M139" s="205"/>
      <c r="N139" s="205"/>
      <c r="O139" s="205"/>
      <c r="P139" s="205"/>
      <c r="Q139" s="205"/>
      <c r="R139" s="205"/>
      <c r="S139" s="264">
        <v>0.07947396298929597</v>
      </c>
      <c r="T139" s="205"/>
      <c r="U139" s="205"/>
      <c r="V139" s="205"/>
      <c r="W139" s="205"/>
      <c r="X139" s="205"/>
      <c r="Y139" s="205"/>
      <c r="Z139" s="205"/>
      <c r="AA139" s="204">
        <v>313</v>
      </c>
      <c r="AB139" s="205"/>
      <c r="AC139" s="205"/>
      <c r="AD139" s="205"/>
      <c r="AE139" s="264">
        <v>0.03190296605850576</v>
      </c>
      <c r="AF139" s="205"/>
      <c r="AG139" s="205"/>
      <c r="AH139" s="1"/>
    </row>
    <row r="140" spans="2:34" ht="10.5" customHeight="1">
      <c r="B140" s="207" t="s">
        <v>1058</v>
      </c>
      <c r="C140" s="205"/>
      <c r="D140" s="205"/>
      <c r="E140" s="205"/>
      <c r="F140" s="205"/>
      <c r="G140" s="205"/>
      <c r="H140" s="291">
        <v>124586714.33999994</v>
      </c>
      <c r="I140" s="205"/>
      <c r="J140" s="205"/>
      <c r="K140" s="205"/>
      <c r="L140" s="205"/>
      <c r="M140" s="205"/>
      <c r="N140" s="205"/>
      <c r="O140" s="205"/>
      <c r="P140" s="205"/>
      <c r="Q140" s="205"/>
      <c r="R140" s="205"/>
      <c r="S140" s="264">
        <v>0.09261510065140974</v>
      </c>
      <c r="T140" s="205"/>
      <c r="U140" s="205"/>
      <c r="V140" s="205"/>
      <c r="W140" s="205"/>
      <c r="X140" s="205"/>
      <c r="Y140" s="205"/>
      <c r="Z140" s="205"/>
      <c r="AA140" s="204">
        <v>211</v>
      </c>
      <c r="AB140" s="205"/>
      <c r="AC140" s="205"/>
      <c r="AD140" s="205"/>
      <c r="AE140" s="264">
        <v>0.02150647232697992</v>
      </c>
      <c r="AF140" s="205"/>
      <c r="AG140" s="205"/>
      <c r="AH140" s="1"/>
    </row>
    <row r="141" spans="2:34" ht="12" customHeight="1">
      <c r="B141" s="286"/>
      <c r="C141" s="287"/>
      <c r="D141" s="287"/>
      <c r="E141" s="287"/>
      <c r="F141" s="287"/>
      <c r="G141" s="287"/>
      <c r="H141" s="288">
        <v>1345209511.8799999</v>
      </c>
      <c r="I141" s="287"/>
      <c r="J141" s="287"/>
      <c r="K141" s="287"/>
      <c r="L141" s="287"/>
      <c r="M141" s="287"/>
      <c r="N141" s="287"/>
      <c r="O141" s="287"/>
      <c r="P141" s="287"/>
      <c r="Q141" s="287"/>
      <c r="R141" s="287"/>
      <c r="S141" s="289">
        <v>1.0000000000000027</v>
      </c>
      <c r="T141" s="287"/>
      <c r="U141" s="287"/>
      <c r="V141" s="287"/>
      <c r="W141" s="287"/>
      <c r="X141" s="287"/>
      <c r="Y141" s="287"/>
      <c r="Z141" s="287"/>
      <c r="AA141" s="290">
        <v>9811</v>
      </c>
      <c r="AB141" s="287"/>
      <c r="AC141" s="287"/>
      <c r="AD141" s="287"/>
      <c r="AE141" s="289">
        <v>1</v>
      </c>
      <c r="AF141" s="287"/>
      <c r="AG141" s="287"/>
      <c r="AH141" s="1"/>
    </row>
    <row r="142" spans="2:34"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8.75" customHeight="1">
      <c r="B143" s="212" t="s">
        <v>1006</v>
      </c>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4"/>
    </row>
    <row r="144" spans="2:34"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1.25" customHeight="1">
      <c r="B145" s="197"/>
      <c r="C145" s="198"/>
      <c r="D145" s="198"/>
      <c r="E145" s="198"/>
      <c r="F145" s="198"/>
      <c r="G145" s="197" t="s">
        <v>1015</v>
      </c>
      <c r="H145" s="198"/>
      <c r="I145" s="198"/>
      <c r="J145" s="198"/>
      <c r="K145" s="198"/>
      <c r="L145" s="198"/>
      <c r="M145" s="198"/>
      <c r="N145" s="198"/>
      <c r="O145" s="198"/>
      <c r="P145" s="198"/>
      <c r="Q145" s="198"/>
      <c r="R145" s="197" t="s">
        <v>1016</v>
      </c>
      <c r="S145" s="198"/>
      <c r="T145" s="198"/>
      <c r="U145" s="198"/>
      <c r="V145" s="198"/>
      <c r="W145" s="198"/>
      <c r="X145" s="198"/>
      <c r="Y145" s="198"/>
      <c r="Z145" s="197" t="s">
        <v>1017</v>
      </c>
      <c r="AA145" s="198"/>
      <c r="AB145" s="198"/>
      <c r="AC145" s="198"/>
      <c r="AD145" s="198"/>
      <c r="AE145" s="198"/>
      <c r="AF145" s="197" t="s">
        <v>1016</v>
      </c>
      <c r="AG145" s="198"/>
      <c r="AH145" s="1"/>
    </row>
    <row r="146" spans="2:34" ht="11.25" customHeight="1">
      <c r="B146" s="207" t="s">
        <v>1059</v>
      </c>
      <c r="C146" s="205"/>
      <c r="D146" s="205"/>
      <c r="E146" s="205"/>
      <c r="F146" s="205"/>
      <c r="G146" s="291">
        <v>1472083.86</v>
      </c>
      <c r="H146" s="205"/>
      <c r="I146" s="205"/>
      <c r="J146" s="205"/>
      <c r="K146" s="205"/>
      <c r="L146" s="205"/>
      <c r="M146" s="205"/>
      <c r="N146" s="205"/>
      <c r="O146" s="205"/>
      <c r="P146" s="205"/>
      <c r="Q146" s="205"/>
      <c r="R146" s="264">
        <v>0.0010943156787099205</v>
      </c>
      <c r="S146" s="205"/>
      <c r="T146" s="205"/>
      <c r="U146" s="205"/>
      <c r="V146" s="205"/>
      <c r="W146" s="205"/>
      <c r="X146" s="205"/>
      <c r="Y146" s="205"/>
      <c r="Z146" s="204">
        <v>30</v>
      </c>
      <c r="AA146" s="205"/>
      <c r="AB146" s="205"/>
      <c r="AC146" s="205"/>
      <c r="AD146" s="205"/>
      <c r="AE146" s="205"/>
      <c r="AF146" s="264">
        <v>0.001889644746787604</v>
      </c>
      <c r="AG146" s="205"/>
      <c r="AH146" s="1"/>
    </row>
    <row r="147" spans="2:34" ht="11.25" customHeight="1">
      <c r="B147" s="207" t="s">
        <v>1060</v>
      </c>
      <c r="C147" s="205"/>
      <c r="D147" s="205"/>
      <c r="E147" s="205"/>
      <c r="F147" s="205"/>
      <c r="G147" s="291">
        <v>6719225.050000002</v>
      </c>
      <c r="H147" s="205"/>
      <c r="I147" s="205"/>
      <c r="J147" s="205"/>
      <c r="K147" s="205"/>
      <c r="L147" s="205"/>
      <c r="M147" s="205"/>
      <c r="N147" s="205"/>
      <c r="O147" s="205"/>
      <c r="P147" s="205"/>
      <c r="Q147" s="205"/>
      <c r="R147" s="264">
        <v>0.004994928292329386</v>
      </c>
      <c r="S147" s="205"/>
      <c r="T147" s="205"/>
      <c r="U147" s="205"/>
      <c r="V147" s="205"/>
      <c r="W147" s="205"/>
      <c r="X147" s="205"/>
      <c r="Y147" s="205"/>
      <c r="Z147" s="204">
        <v>111</v>
      </c>
      <c r="AA147" s="205"/>
      <c r="AB147" s="205"/>
      <c r="AC147" s="205"/>
      <c r="AD147" s="205"/>
      <c r="AE147" s="205"/>
      <c r="AF147" s="264">
        <v>0.006991685563114134</v>
      </c>
      <c r="AG147" s="205"/>
      <c r="AH147" s="1"/>
    </row>
    <row r="148" spans="2:34" ht="11.25" customHeight="1">
      <c r="B148" s="207" t="s">
        <v>1061</v>
      </c>
      <c r="C148" s="205"/>
      <c r="D148" s="205"/>
      <c r="E148" s="205"/>
      <c r="F148" s="205"/>
      <c r="G148" s="291">
        <v>40861579.769999966</v>
      </c>
      <c r="H148" s="205"/>
      <c r="I148" s="205"/>
      <c r="J148" s="205"/>
      <c r="K148" s="205"/>
      <c r="L148" s="205"/>
      <c r="M148" s="205"/>
      <c r="N148" s="205"/>
      <c r="O148" s="205"/>
      <c r="P148" s="205"/>
      <c r="Q148" s="205"/>
      <c r="R148" s="264">
        <v>0.030375625067424535</v>
      </c>
      <c r="S148" s="205"/>
      <c r="T148" s="205"/>
      <c r="U148" s="205"/>
      <c r="V148" s="205"/>
      <c r="W148" s="205"/>
      <c r="X148" s="205"/>
      <c r="Y148" s="205"/>
      <c r="Z148" s="204">
        <v>554</v>
      </c>
      <c r="AA148" s="205"/>
      <c r="AB148" s="205"/>
      <c r="AC148" s="205"/>
      <c r="AD148" s="205"/>
      <c r="AE148" s="205"/>
      <c r="AF148" s="264">
        <v>0.03489543965734442</v>
      </c>
      <c r="AG148" s="205"/>
      <c r="AH148" s="1"/>
    </row>
    <row r="149" spans="2:34" ht="11.25" customHeight="1">
      <c r="B149" s="207" t="s">
        <v>1062</v>
      </c>
      <c r="C149" s="205"/>
      <c r="D149" s="205"/>
      <c r="E149" s="205"/>
      <c r="F149" s="205"/>
      <c r="G149" s="291">
        <v>718525925.7299975</v>
      </c>
      <c r="H149" s="205"/>
      <c r="I149" s="205"/>
      <c r="J149" s="205"/>
      <c r="K149" s="205"/>
      <c r="L149" s="205"/>
      <c r="M149" s="205"/>
      <c r="N149" s="205"/>
      <c r="O149" s="205"/>
      <c r="P149" s="205"/>
      <c r="Q149" s="205"/>
      <c r="R149" s="264">
        <v>0.534136816149792</v>
      </c>
      <c r="S149" s="205"/>
      <c r="T149" s="205"/>
      <c r="U149" s="205"/>
      <c r="V149" s="205"/>
      <c r="W149" s="205"/>
      <c r="X149" s="205"/>
      <c r="Y149" s="205"/>
      <c r="Z149" s="204">
        <v>8885</v>
      </c>
      <c r="AA149" s="205"/>
      <c r="AB149" s="205"/>
      <c r="AC149" s="205"/>
      <c r="AD149" s="205"/>
      <c r="AE149" s="205"/>
      <c r="AF149" s="264">
        <v>0.559649785840262</v>
      </c>
      <c r="AG149" s="205"/>
      <c r="AH149" s="1"/>
    </row>
    <row r="150" spans="2:34" ht="11.25" customHeight="1">
      <c r="B150" s="207" t="s">
        <v>1063</v>
      </c>
      <c r="C150" s="205"/>
      <c r="D150" s="205"/>
      <c r="E150" s="205"/>
      <c r="F150" s="205"/>
      <c r="G150" s="291">
        <v>309271531.1499999</v>
      </c>
      <c r="H150" s="205"/>
      <c r="I150" s="205"/>
      <c r="J150" s="205"/>
      <c r="K150" s="205"/>
      <c r="L150" s="205"/>
      <c r="M150" s="205"/>
      <c r="N150" s="205"/>
      <c r="O150" s="205"/>
      <c r="P150" s="205"/>
      <c r="Q150" s="205"/>
      <c r="R150" s="264">
        <v>0.22990584620367244</v>
      </c>
      <c r="S150" s="205"/>
      <c r="T150" s="205"/>
      <c r="U150" s="205"/>
      <c r="V150" s="205"/>
      <c r="W150" s="205"/>
      <c r="X150" s="205"/>
      <c r="Y150" s="205"/>
      <c r="Z150" s="204">
        <v>3137</v>
      </c>
      <c r="AA150" s="205"/>
      <c r="AB150" s="205"/>
      <c r="AC150" s="205"/>
      <c r="AD150" s="205"/>
      <c r="AE150" s="205"/>
      <c r="AF150" s="264">
        <v>0.1975938523557571</v>
      </c>
      <c r="AG150" s="205"/>
      <c r="AH150" s="1"/>
    </row>
    <row r="151" spans="2:34" ht="11.25" customHeight="1">
      <c r="B151" s="207" t="s">
        <v>1064</v>
      </c>
      <c r="C151" s="205"/>
      <c r="D151" s="205"/>
      <c r="E151" s="205"/>
      <c r="F151" s="205"/>
      <c r="G151" s="291">
        <v>201781988.46000007</v>
      </c>
      <c r="H151" s="205"/>
      <c r="I151" s="205"/>
      <c r="J151" s="205"/>
      <c r="K151" s="205"/>
      <c r="L151" s="205"/>
      <c r="M151" s="205"/>
      <c r="N151" s="205"/>
      <c r="O151" s="205"/>
      <c r="P151" s="205"/>
      <c r="Q151" s="205"/>
      <c r="R151" s="264">
        <v>0.15000041753942084</v>
      </c>
      <c r="S151" s="205"/>
      <c r="T151" s="205"/>
      <c r="U151" s="205"/>
      <c r="V151" s="205"/>
      <c r="W151" s="205"/>
      <c r="X151" s="205"/>
      <c r="Y151" s="205"/>
      <c r="Z151" s="204">
        <v>2133</v>
      </c>
      <c r="AA151" s="205"/>
      <c r="AB151" s="205"/>
      <c r="AC151" s="205"/>
      <c r="AD151" s="205"/>
      <c r="AE151" s="205"/>
      <c r="AF151" s="264">
        <v>0.13435374149659865</v>
      </c>
      <c r="AG151" s="205"/>
      <c r="AH151" s="1"/>
    </row>
    <row r="152" spans="2:34" ht="11.25" customHeight="1">
      <c r="B152" s="207" t="s">
        <v>1065</v>
      </c>
      <c r="C152" s="205"/>
      <c r="D152" s="205"/>
      <c r="E152" s="205"/>
      <c r="F152" s="205"/>
      <c r="G152" s="291">
        <v>47136483.390000015</v>
      </c>
      <c r="H152" s="205"/>
      <c r="I152" s="205"/>
      <c r="J152" s="205"/>
      <c r="K152" s="205"/>
      <c r="L152" s="205"/>
      <c r="M152" s="205"/>
      <c r="N152" s="205"/>
      <c r="O152" s="205"/>
      <c r="P152" s="205"/>
      <c r="Q152" s="205"/>
      <c r="R152" s="264">
        <v>0.03504025430516354</v>
      </c>
      <c r="S152" s="205"/>
      <c r="T152" s="205"/>
      <c r="U152" s="205"/>
      <c r="V152" s="205"/>
      <c r="W152" s="205"/>
      <c r="X152" s="205"/>
      <c r="Y152" s="205"/>
      <c r="Z152" s="204">
        <v>574</v>
      </c>
      <c r="AA152" s="205"/>
      <c r="AB152" s="205"/>
      <c r="AC152" s="205"/>
      <c r="AD152" s="205"/>
      <c r="AE152" s="205"/>
      <c r="AF152" s="264">
        <v>0.036155202821869487</v>
      </c>
      <c r="AG152" s="205"/>
      <c r="AH152" s="1"/>
    </row>
    <row r="153" spans="2:34" ht="11.25" customHeight="1">
      <c r="B153" s="207" t="s">
        <v>1066</v>
      </c>
      <c r="C153" s="205"/>
      <c r="D153" s="205"/>
      <c r="E153" s="205"/>
      <c r="F153" s="205"/>
      <c r="G153" s="291">
        <v>13959928.370000003</v>
      </c>
      <c r="H153" s="205"/>
      <c r="I153" s="205"/>
      <c r="J153" s="205"/>
      <c r="K153" s="205"/>
      <c r="L153" s="205"/>
      <c r="M153" s="205"/>
      <c r="N153" s="205"/>
      <c r="O153" s="205"/>
      <c r="P153" s="205"/>
      <c r="Q153" s="205"/>
      <c r="R153" s="264">
        <v>0.010377512385033844</v>
      </c>
      <c r="S153" s="205"/>
      <c r="T153" s="205"/>
      <c r="U153" s="205"/>
      <c r="V153" s="205"/>
      <c r="W153" s="205"/>
      <c r="X153" s="205"/>
      <c r="Y153" s="205"/>
      <c r="Z153" s="204">
        <v>269</v>
      </c>
      <c r="AA153" s="205"/>
      <c r="AB153" s="205"/>
      <c r="AC153" s="205"/>
      <c r="AD153" s="205"/>
      <c r="AE153" s="205"/>
      <c r="AF153" s="264">
        <v>0.016943814562862182</v>
      </c>
      <c r="AG153" s="205"/>
      <c r="AH153" s="1"/>
    </row>
    <row r="154" spans="2:34" ht="11.25" customHeight="1">
      <c r="B154" s="207" t="s">
        <v>1067</v>
      </c>
      <c r="C154" s="205"/>
      <c r="D154" s="205"/>
      <c r="E154" s="205"/>
      <c r="F154" s="205"/>
      <c r="G154" s="291">
        <v>3858965.7900000014</v>
      </c>
      <c r="H154" s="205"/>
      <c r="I154" s="205"/>
      <c r="J154" s="205"/>
      <c r="K154" s="205"/>
      <c r="L154" s="205"/>
      <c r="M154" s="205"/>
      <c r="N154" s="205"/>
      <c r="O154" s="205"/>
      <c r="P154" s="205"/>
      <c r="Q154" s="205"/>
      <c r="R154" s="264">
        <v>0.002868672690699982</v>
      </c>
      <c r="S154" s="205"/>
      <c r="T154" s="205"/>
      <c r="U154" s="205"/>
      <c r="V154" s="205"/>
      <c r="W154" s="205"/>
      <c r="X154" s="205"/>
      <c r="Y154" s="205"/>
      <c r="Z154" s="204">
        <v>116</v>
      </c>
      <c r="AA154" s="205"/>
      <c r="AB154" s="205"/>
      <c r="AC154" s="205"/>
      <c r="AD154" s="205"/>
      <c r="AE154" s="205"/>
      <c r="AF154" s="264">
        <v>0.007306626354245402</v>
      </c>
      <c r="AG154" s="205"/>
      <c r="AH154" s="1"/>
    </row>
    <row r="155" spans="2:34" ht="11.25" customHeight="1">
      <c r="B155" s="207" t="s">
        <v>1068</v>
      </c>
      <c r="C155" s="205"/>
      <c r="D155" s="205"/>
      <c r="E155" s="205"/>
      <c r="F155" s="205"/>
      <c r="G155" s="291">
        <v>1088352.35</v>
      </c>
      <c r="H155" s="205"/>
      <c r="I155" s="205"/>
      <c r="J155" s="205"/>
      <c r="K155" s="205"/>
      <c r="L155" s="205"/>
      <c r="M155" s="205"/>
      <c r="N155" s="205"/>
      <c r="O155" s="205"/>
      <c r="P155" s="205"/>
      <c r="Q155" s="205"/>
      <c r="R155" s="264">
        <v>0.000809057875660553</v>
      </c>
      <c r="S155" s="205"/>
      <c r="T155" s="205"/>
      <c r="U155" s="205"/>
      <c r="V155" s="205"/>
      <c r="W155" s="205"/>
      <c r="X155" s="205"/>
      <c r="Y155" s="205"/>
      <c r="Z155" s="204">
        <v>40</v>
      </c>
      <c r="AA155" s="205"/>
      <c r="AB155" s="205"/>
      <c r="AC155" s="205"/>
      <c r="AD155" s="205"/>
      <c r="AE155" s="205"/>
      <c r="AF155" s="264">
        <v>0.0025195263290501385</v>
      </c>
      <c r="AG155" s="205"/>
      <c r="AH155" s="1"/>
    </row>
    <row r="156" spans="2:34" ht="11.25" customHeight="1">
      <c r="B156" s="207" t="s">
        <v>1069</v>
      </c>
      <c r="C156" s="205"/>
      <c r="D156" s="205"/>
      <c r="E156" s="205"/>
      <c r="F156" s="205"/>
      <c r="G156" s="291">
        <v>455997.57999999996</v>
      </c>
      <c r="H156" s="205"/>
      <c r="I156" s="205"/>
      <c r="J156" s="205"/>
      <c r="K156" s="205"/>
      <c r="L156" s="205"/>
      <c r="M156" s="205"/>
      <c r="N156" s="205"/>
      <c r="O156" s="205"/>
      <c r="P156" s="205"/>
      <c r="Q156" s="205"/>
      <c r="R156" s="264">
        <v>0.00033897885494633517</v>
      </c>
      <c r="S156" s="205"/>
      <c r="T156" s="205"/>
      <c r="U156" s="205"/>
      <c r="V156" s="205"/>
      <c r="W156" s="205"/>
      <c r="X156" s="205"/>
      <c r="Y156" s="205"/>
      <c r="Z156" s="204">
        <v>22</v>
      </c>
      <c r="AA156" s="205"/>
      <c r="AB156" s="205"/>
      <c r="AC156" s="205"/>
      <c r="AD156" s="205"/>
      <c r="AE156" s="205"/>
      <c r="AF156" s="264">
        <v>0.001385739480977576</v>
      </c>
      <c r="AG156" s="205"/>
      <c r="AH156" s="1"/>
    </row>
    <row r="157" spans="2:34" ht="11.25" customHeight="1">
      <c r="B157" s="207" t="s">
        <v>1070</v>
      </c>
      <c r="C157" s="205"/>
      <c r="D157" s="205"/>
      <c r="E157" s="205"/>
      <c r="F157" s="205"/>
      <c r="G157" s="291">
        <v>66456.93000000001</v>
      </c>
      <c r="H157" s="205"/>
      <c r="I157" s="205"/>
      <c r="J157" s="205"/>
      <c r="K157" s="205"/>
      <c r="L157" s="205"/>
      <c r="M157" s="205"/>
      <c r="N157" s="205"/>
      <c r="O157" s="205"/>
      <c r="P157" s="205"/>
      <c r="Q157" s="205"/>
      <c r="R157" s="264">
        <v>4.940266137958179E-05</v>
      </c>
      <c r="S157" s="205"/>
      <c r="T157" s="205"/>
      <c r="U157" s="205"/>
      <c r="V157" s="205"/>
      <c r="W157" s="205"/>
      <c r="X157" s="205"/>
      <c r="Y157" s="205"/>
      <c r="Z157" s="204">
        <v>2</v>
      </c>
      <c r="AA157" s="205"/>
      <c r="AB157" s="205"/>
      <c r="AC157" s="205"/>
      <c r="AD157" s="205"/>
      <c r="AE157" s="205"/>
      <c r="AF157" s="264">
        <v>0.00012597631645250694</v>
      </c>
      <c r="AG157" s="205"/>
      <c r="AH157" s="1"/>
    </row>
    <row r="158" spans="2:34" ht="11.25" customHeight="1">
      <c r="B158" s="207" t="s">
        <v>1071</v>
      </c>
      <c r="C158" s="205"/>
      <c r="D158" s="205"/>
      <c r="E158" s="205"/>
      <c r="F158" s="205"/>
      <c r="G158" s="291">
        <v>9544.06</v>
      </c>
      <c r="H158" s="205"/>
      <c r="I158" s="205"/>
      <c r="J158" s="205"/>
      <c r="K158" s="205"/>
      <c r="L158" s="205"/>
      <c r="M158" s="205"/>
      <c r="N158" s="205"/>
      <c r="O158" s="205"/>
      <c r="P158" s="205"/>
      <c r="Q158" s="205"/>
      <c r="R158" s="264">
        <v>7.094850219027742E-06</v>
      </c>
      <c r="S158" s="205"/>
      <c r="T158" s="205"/>
      <c r="U158" s="205"/>
      <c r="V158" s="205"/>
      <c r="W158" s="205"/>
      <c r="X158" s="205"/>
      <c r="Y158" s="205"/>
      <c r="Z158" s="204">
        <v>2</v>
      </c>
      <c r="AA158" s="205"/>
      <c r="AB158" s="205"/>
      <c r="AC158" s="205"/>
      <c r="AD158" s="205"/>
      <c r="AE158" s="205"/>
      <c r="AF158" s="264">
        <v>0.00012597631645250694</v>
      </c>
      <c r="AG158" s="205"/>
      <c r="AH158" s="1"/>
    </row>
    <row r="159" spans="2:34" ht="11.25" customHeight="1">
      <c r="B159" s="207" t="s">
        <v>1072</v>
      </c>
      <c r="C159" s="205"/>
      <c r="D159" s="205"/>
      <c r="E159" s="205"/>
      <c r="F159" s="205"/>
      <c r="G159" s="291">
        <v>1449.39</v>
      </c>
      <c r="H159" s="205"/>
      <c r="I159" s="205"/>
      <c r="J159" s="205"/>
      <c r="K159" s="205"/>
      <c r="L159" s="205"/>
      <c r="M159" s="205"/>
      <c r="N159" s="205"/>
      <c r="O159" s="205"/>
      <c r="P159" s="205"/>
      <c r="Q159" s="205"/>
      <c r="R159" s="264">
        <v>1.077445548221262E-06</v>
      </c>
      <c r="S159" s="205"/>
      <c r="T159" s="205"/>
      <c r="U159" s="205"/>
      <c r="V159" s="205"/>
      <c r="W159" s="205"/>
      <c r="X159" s="205"/>
      <c r="Y159" s="205"/>
      <c r="Z159" s="204">
        <v>1</v>
      </c>
      <c r="AA159" s="205"/>
      <c r="AB159" s="205"/>
      <c r="AC159" s="205"/>
      <c r="AD159" s="205"/>
      <c r="AE159" s="205"/>
      <c r="AF159" s="264">
        <v>6.298815822625347E-05</v>
      </c>
      <c r="AG159" s="205"/>
      <c r="AH159" s="1"/>
    </row>
    <row r="160" spans="2:34" ht="11.25" customHeight="1">
      <c r="B160" s="286"/>
      <c r="C160" s="287"/>
      <c r="D160" s="287"/>
      <c r="E160" s="287"/>
      <c r="F160" s="287"/>
      <c r="G160" s="288">
        <v>1345209511.8799973</v>
      </c>
      <c r="H160" s="287"/>
      <c r="I160" s="287"/>
      <c r="J160" s="287"/>
      <c r="K160" s="287"/>
      <c r="L160" s="287"/>
      <c r="M160" s="287"/>
      <c r="N160" s="287"/>
      <c r="O160" s="287"/>
      <c r="P160" s="287"/>
      <c r="Q160" s="287"/>
      <c r="R160" s="289">
        <v>1.000000000000003</v>
      </c>
      <c r="S160" s="287"/>
      <c r="T160" s="287"/>
      <c r="U160" s="287"/>
      <c r="V160" s="287"/>
      <c r="W160" s="287"/>
      <c r="X160" s="287"/>
      <c r="Y160" s="287"/>
      <c r="Z160" s="290">
        <v>15876</v>
      </c>
      <c r="AA160" s="287"/>
      <c r="AB160" s="287"/>
      <c r="AC160" s="287"/>
      <c r="AD160" s="287"/>
      <c r="AE160" s="287"/>
      <c r="AF160" s="289">
        <v>1</v>
      </c>
      <c r="AG160" s="287"/>
      <c r="AH160" s="1"/>
    </row>
    <row r="161" spans="2:34"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ht="18.75" customHeight="1">
      <c r="B162" s="212" t="s">
        <v>1007</v>
      </c>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4"/>
    </row>
    <row r="163" spans="2:34"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ht="12.75" customHeight="1">
      <c r="B164" s="197"/>
      <c r="C164" s="198"/>
      <c r="D164" s="198"/>
      <c r="E164" s="198"/>
      <c r="F164" s="197" t="s">
        <v>1015</v>
      </c>
      <c r="G164" s="198"/>
      <c r="H164" s="198"/>
      <c r="I164" s="198"/>
      <c r="J164" s="198"/>
      <c r="K164" s="198"/>
      <c r="L164" s="198"/>
      <c r="M164" s="198"/>
      <c r="N164" s="198"/>
      <c r="O164" s="198"/>
      <c r="P164" s="198"/>
      <c r="Q164" s="197" t="s">
        <v>1016</v>
      </c>
      <c r="R164" s="198"/>
      <c r="S164" s="198"/>
      <c r="T164" s="198"/>
      <c r="U164" s="198"/>
      <c r="V164" s="198"/>
      <c r="W164" s="198"/>
      <c r="X164" s="198"/>
      <c r="Y164" s="197" t="s">
        <v>1017</v>
      </c>
      <c r="Z164" s="198"/>
      <c r="AA164" s="198"/>
      <c r="AB164" s="198"/>
      <c r="AC164" s="198"/>
      <c r="AD164" s="198"/>
      <c r="AE164" s="197" t="s">
        <v>1016</v>
      </c>
      <c r="AF164" s="198"/>
      <c r="AG164" s="198"/>
      <c r="AH164" s="1"/>
    </row>
    <row r="165" spans="2:34" ht="11.25" customHeight="1">
      <c r="B165" s="207" t="s">
        <v>877</v>
      </c>
      <c r="C165" s="205"/>
      <c r="D165" s="205"/>
      <c r="E165" s="205"/>
      <c r="F165" s="291">
        <v>1263556249.590004</v>
      </c>
      <c r="G165" s="205"/>
      <c r="H165" s="205"/>
      <c r="I165" s="205"/>
      <c r="J165" s="205"/>
      <c r="K165" s="205"/>
      <c r="L165" s="205"/>
      <c r="M165" s="205"/>
      <c r="N165" s="205"/>
      <c r="O165" s="205"/>
      <c r="P165" s="205"/>
      <c r="Q165" s="264">
        <v>0.9393007099868889</v>
      </c>
      <c r="R165" s="205"/>
      <c r="S165" s="205"/>
      <c r="T165" s="205"/>
      <c r="U165" s="205"/>
      <c r="V165" s="205"/>
      <c r="W165" s="205"/>
      <c r="X165" s="205"/>
      <c r="Y165" s="204">
        <v>14863</v>
      </c>
      <c r="Z165" s="205"/>
      <c r="AA165" s="205"/>
      <c r="AB165" s="205"/>
      <c r="AC165" s="205"/>
      <c r="AD165" s="205"/>
      <c r="AE165" s="264">
        <v>0.9361929957168053</v>
      </c>
      <c r="AF165" s="205"/>
      <c r="AG165" s="205"/>
      <c r="AH165" s="1"/>
    </row>
    <row r="166" spans="2:34" ht="11.25" customHeight="1">
      <c r="B166" s="207" t="s">
        <v>1073</v>
      </c>
      <c r="C166" s="205"/>
      <c r="D166" s="205"/>
      <c r="E166" s="205"/>
      <c r="F166" s="291">
        <v>33311.44</v>
      </c>
      <c r="G166" s="205"/>
      <c r="H166" s="205"/>
      <c r="I166" s="205"/>
      <c r="J166" s="205"/>
      <c r="K166" s="205"/>
      <c r="L166" s="205"/>
      <c r="M166" s="205"/>
      <c r="N166" s="205"/>
      <c r="O166" s="205"/>
      <c r="P166" s="205"/>
      <c r="Q166" s="264">
        <v>2.4763012531368026E-05</v>
      </c>
      <c r="R166" s="205"/>
      <c r="S166" s="205"/>
      <c r="T166" s="205"/>
      <c r="U166" s="205"/>
      <c r="V166" s="205"/>
      <c r="W166" s="205"/>
      <c r="X166" s="205"/>
      <c r="Y166" s="204">
        <v>3</v>
      </c>
      <c r="Z166" s="205"/>
      <c r="AA166" s="205"/>
      <c r="AB166" s="205"/>
      <c r="AC166" s="205"/>
      <c r="AD166" s="205"/>
      <c r="AE166" s="264">
        <v>0.0001889644746787604</v>
      </c>
      <c r="AF166" s="205"/>
      <c r="AG166" s="205"/>
      <c r="AH166" s="1"/>
    </row>
    <row r="167" spans="2:34" ht="11.25" customHeight="1">
      <c r="B167" s="207" t="s">
        <v>1074</v>
      </c>
      <c r="C167" s="205"/>
      <c r="D167" s="205"/>
      <c r="E167" s="205"/>
      <c r="F167" s="291">
        <v>81619950.85</v>
      </c>
      <c r="G167" s="205"/>
      <c r="H167" s="205"/>
      <c r="I167" s="205"/>
      <c r="J167" s="205"/>
      <c r="K167" s="205"/>
      <c r="L167" s="205"/>
      <c r="M167" s="205"/>
      <c r="N167" s="205"/>
      <c r="O167" s="205"/>
      <c r="P167" s="205"/>
      <c r="Q167" s="264">
        <v>0.060674527000579744</v>
      </c>
      <c r="R167" s="205"/>
      <c r="S167" s="205"/>
      <c r="T167" s="205"/>
      <c r="U167" s="205"/>
      <c r="V167" s="205"/>
      <c r="W167" s="205"/>
      <c r="X167" s="205"/>
      <c r="Y167" s="204">
        <v>1010</v>
      </c>
      <c r="Z167" s="205"/>
      <c r="AA167" s="205"/>
      <c r="AB167" s="205"/>
      <c r="AC167" s="205"/>
      <c r="AD167" s="205"/>
      <c r="AE167" s="264">
        <v>0.063618039808516</v>
      </c>
      <c r="AF167" s="205"/>
      <c r="AG167" s="205"/>
      <c r="AH167" s="1"/>
    </row>
    <row r="168" spans="2:34" ht="12.75" customHeight="1">
      <c r="B168" s="286"/>
      <c r="C168" s="287"/>
      <c r="D168" s="287"/>
      <c r="E168" s="287"/>
      <c r="F168" s="288">
        <v>1345209511.880004</v>
      </c>
      <c r="G168" s="287"/>
      <c r="H168" s="287"/>
      <c r="I168" s="287"/>
      <c r="J168" s="287"/>
      <c r="K168" s="287"/>
      <c r="L168" s="287"/>
      <c r="M168" s="287"/>
      <c r="N168" s="287"/>
      <c r="O168" s="287"/>
      <c r="P168" s="287"/>
      <c r="Q168" s="289">
        <v>0.999999999999998</v>
      </c>
      <c r="R168" s="287"/>
      <c r="S168" s="287"/>
      <c r="T168" s="287"/>
      <c r="U168" s="287"/>
      <c r="V168" s="287"/>
      <c r="W168" s="287"/>
      <c r="X168" s="287"/>
      <c r="Y168" s="290">
        <v>15876</v>
      </c>
      <c r="Z168" s="287"/>
      <c r="AA168" s="287"/>
      <c r="AB168" s="287"/>
      <c r="AC168" s="287"/>
      <c r="AD168" s="287"/>
      <c r="AE168" s="289">
        <v>1</v>
      </c>
      <c r="AF168" s="287"/>
      <c r="AG168" s="287"/>
      <c r="AH168" s="1"/>
    </row>
    <row r="169" spans="2:34" ht="9"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8.75" customHeight="1">
      <c r="B170" s="212" t="s">
        <v>1008</v>
      </c>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4"/>
    </row>
    <row r="171" spans="2:34" ht="8.2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2.75" customHeight="1">
      <c r="B172" s="197"/>
      <c r="C172" s="198"/>
      <c r="D172" s="198"/>
      <c r="E172" s="198"/>
      <c r="F172" s="197" t="s">
        <v>1015</v>
      </c>
      <c r="G172" s="198"/>
      <c r="H172" s="198"/>
      <c r="I172" s="198"/>
      <c r="J172" s="198"/>
      <c r="K172" s="198"/>
      <c r="L172" s="198"/>
      <c r="M172" s="198"/>
      <c r="N172" s="198"/>
      <c r="O172" s="198"/>
      <c r="P172" s="198"/>
      <c r="Q172" s="197" t="s">
        <v>1016</v>
      </c>
      <c r="R172" s="198"/>
      <c r="S172" s="198"/>
      <c r="T172" s="198"/>
      <c r="U172" s="198"/>
      <c r="V172" s="198"/>
      <c r="W172" s="198"/>
      <c r="X172" s="198"/>
      <c r="Y172" s="197" t="s">
        <v>1017</v>
      </c>
      <c r="Z172" s="198"/>
      <c r="AA172" s="198"/>
      <c r="AB172" s="198"/>
      <c r="AC172" s="198"/>
      <c r="AD172" s="198"/>
      <c r="AE172" s="197" t="s">
        <v>1016</v>
      </c>
      <c r="AF172" s="198"/>
      <c r="AG172" s="198"/>
      <c r="AH172" s="1"/>
    </row>
    <row r="173" spans="2:34" ht="12" customHeight="1">
      <c r="B173" s="207" t="s">
        <v>1075</v>
      </c>
      <c r="C173" s="205"/>
      <c r="D173" s="205"/>
      <c r="E173" s="205"/>
      <c r="F173" s="291">
        <v>21797769.200000003</v>
      </c>
      <c r="G173" s="205"/>
      <c r="H173" s="205"/>
      <c r="I173" s="205"/>
      <c r="J173" s="205"/>
      <c r="K173" s="205"/>
      <c r="L173" s="205"/>
      <c r="M173" s="205"/>
      <c r="N173" s="205"/>
      <c r="O173" s="205"/>
      <c r="P173" s="205"/>
      <c r="Q173" s="264">
        <v>0.016203995740066115</v>
      </c>
      <c r="R173" s="205"/>
      <c r="S173" s="205"/>
      <c r="T173" s="205"/>
      <c r="U173" s="205"/>
      <c r="V173" s="205"/>
      <c r="W173" s="205"/>
      <c r="X173" s="205"/>
      <c r="Y173" s="204">
        <v>389</v>
      </c>
      <c r="Z173" s="205"/>
      <c r="AA173" s="205"/>
      <c r="AB173" s="205"/>
      <c r="AC173" s="205"/>
      <c r="AD173" s="205"/>
      <c r="AE173" s="264">
        <v>0.0245023935500126</v>
      </c>
      <c r="AF173" s="205"/>
      <c r="AG173" s="205"/>
      <c r="AH173" s="1"/>
    </row>
    <row r="174" spans="2:34" ht="12" customHeight="1">
      <c r="B174" s="207" t="s">
        <v>1076</v>
      </c>
      <c r="C174" s="205"/>
      <c r="D174" s="205"/>
      <c r="E174" s="205"/>
      <c r="F174" s="291">
        <v>7927000.119999999</v>
      </c>
      <c r="G174" s="205"/>
      <c r="H174" s="205"/>
      <c r="I174" s="205"/>
      <c r="J174" s="205"/>
      <c r="K174" s="205"/>
      <c r="L174" s="205"/>
      <c r="M174" s="205"/>
      <c r="N174" s="205"/>
      <c r="O174" s="205"/>
      <c r="P174" s="205"/>
      <c r="Q174" s="264">
        <v>0.005892762465618893</v>
      </c>
      <c r="R174" s="205"/>
      <c r="S174" s="205"/>
      <c r="T174" s="205"/>
      <c r="U174" s="205"/>
      <c r="V174" s="205"/>
      <c r="W174" s="205"/>
      <c r="X174" s="205"/>
      <c r="Y174" s="204">
        <v>92</v>
      </c>
      <c r="Z174" s="205"/>
      <c r="AA174" s="205"/>
      <c r="AB174" s="205"/>
      <c r="AC174" s="205"/>
      <c r="AD174" s="205"/>
      <c r="AE174" s="264">
        <v>0.005794910556815319</v>
      </c>
      <c r="AF174" s="205"/>
      <c r="AG174" s="205"/>
      <c r="AH174" s="1"/>
    </row>
    <row r="175" spans="2:34" ht="12" customHeight="1">
      <c r="B175" s="207" t="s">
        <v>1077</v>
      </c>
      <c r="C175" s="205"/>
      <c r="D175" s="205"/>
      <c r="E175" s="205"/>
      <c r="F175" s="291">
        <v>18156535.720000006</v>
      </c>
      <c r="G175" s="205"/>
      <c r="H175" s="205"/>
      <c r="I175" s="205"/>
      <c r="J175" s="205"/>
      <c r="K175" s="205"/>
      <c r="L175" s="205"/>
      <c r="M175" s="205"/>
      <c r="N175" s="205"/>
      <c r="O175" s="205"/>
      <c r="P175" s="205"/>
      <c r="Q175" s="264">
        <v>0.013497180595032557</v>
      </c>
      <c r="R175" s="205"/>
      <c r="S175" s="205"/>
      <c r="T175" s="205"/>
      <c r="U175" s="205"/>
      <c r="V175" s="205"/>
      <c r="W175" s="205"/>
      <c r="X175" s="205"/>
      <c r="Y175" s="204">
        <v>183</v>
      </c>
      <c r="Z175" s="205"/>
      <c r="AA175" s="205"/>
      <c r="AB175" s="205"/>
      <c r="AC175" s="205"/>
      <c r="AD175" s="205"/>
      <c r="AE175" s="264">
        <v>0.011526832955404385</v>
      </c>
      <c r="AF175" s="205"/>
      <c r="AG175" s="205"/>
      <c r="AH175" s="1"/>
    </row>
    <row r="176" spans="2:34" ht="12" customHeight="1">
      <c r="B176" s="207" t="s">
        <v>1078</v>
      </c>
      <c r="C176" s="205"/>
      <c r="D176" s="205"/>
      <c r="E176" s="205"/>
      <c r="F176" s="291">
        <v>18174647.610000007</v>
      </c>
      <c r="G176" s="205"/>
      <c r="H176" s="205"/>
      <c r="I176" s="205"/>
      <c r="J176" s="205"/>
      <c r="K176" s="205"/>
      <c r="L176" s="205"/>
      <c r="M176" s="205"/>
      <c r="N176" s="205"/>
      <c r="O176" s="205"/>
      <c r="P176" s="205"/>
      <c r="Q176" s="264">
        <v>0.013510644586953554</v>
      </c>
      <c r="R176" s="205"/>
      <c r="S176" s="205"/>
      <c r="T176" s="205"/>
      <c r="U176" s="205"/>
      <c r="V176" s="205"/>
      <c r="W176" s="205"/>
      <c r="X176" s="205"/>
      <c r="Y176" s="204">
        <v>169</v>
      </c>
      <c r="Z176" s="205"/>
      <c r="AA176" s="205"/>
      <c r="AB176" s="205"/>
      <c r="AC176" s="205"/>
      <c r="AD176" s="205"/>
      <c r="AE176" s="264">
        <v>0.010644998740236835</v>
      </c>
      <c r="AF176" s="205"/>
      <c r="AG176" s="205"/>
      <c r="AH176" s="1"/>
    </row>
    <row r="177" spans="2:34" ht="12" customHeight="1">
      <c r="B177" s="207" t="s">
        <v>1079</v>
      </c>
      <c r="C177" s="205"/>
      <c r="D177" s="205"/>
      <c r="E177" s="205"/>
      <c r="F177" s="291">
        <v>1419254.4</v>
      </c>
      <c r="G177" s="205"/>
      <c r="H177" s="205"/>
      <c r="I177" s="205"/>
      <c r="J177" s="205"/>
      <c r="K177" s="205"/>
      <c r="L177" s="205"/>
      <c r="M177" s="205"/>
      <c r="N177" s="205"/>
      <c r="O177" s="205"/>
      <c r="P177" s="205"/>
      <c r="Q177" s="264">
        <v>0.0010550433872687343</v>
      </c>
      <c r="R177" s="205"/>
      <c r="S177" s="205"/>
      <c r="T177" s="205"/>
      <c r="U177" s="205"/>
      <c r="V177" s="205"/>
      <c r="W177" s="205"/>
      <c r="X177" s="205"/>
      <c r="Y177" s="204">
        <v>23</v>
      </c>
      <c r="Z177" s="205"/>
      <c r="AA177" s="205"/>
      <c r="AB177" s="205"/>
      <c r="AC177" s="205"/>
      <c r="AD177" s="205"/>
      <c r="AE177" s="264">
        <v>0.0014487276392038298</v>
      </c>
      <c r="AF177" s="205"/>
      <c r="AG177" s="205"/>
      <c r="AH177" s="1"/>
    </row>
    <row r="178" spans="2:34" ht="12" customHeight="1">
      <c r="B178" s="207" t="s">
        <v>1080</v>
      </c>
      <c r="C178" s="205"/>
      <c r="D178" s="205"/>
      <c r="E178" s="205"/>
      <c r="F178" s="291">
        <v>424972.66</v>
      </c>
      <c r="G178" s="205"/>
      <c r="H178" s="205"/>
      <c r="I178" s="205"/>
      <c r="J178" s="205"/>
      <c r="K178" s="205"/>
      <c r="L178" s="205"/>
      <c r="M178" s="205"/>
      <c r="N178" s="205"/>
      <c r="O178" s="205"/>
      <c r="P178" s="205"/>
      <c r="Q178" s="264">
        <v>0.0003159155925132268</v>
      </c>
      <c r="R178" s="205"/>
      <c r="S178" s="205"/>
      <c r="T178" s="205"/>
      <c r="U178" s="205"/>
      <c r="V178" s="205"/>
      <c r="W178" s="205"/>
      <c r="X178" s="205"/>
      <c r="Y178" s="204">
        <v>7</v>
      </c>
      <c r="Z178" s="205"/>
      <c r="AA178" s="205"/>
      <c r="AB178" s="205"/>
      <c r="AC178" s="205"/>
      <c r="AD178" s="205"/>
      <c r="AE178" s="264">
        <v>0.0004409171075837742</v>
      </c>
      <c r="AF178" s="205"/>
      <c r="AG178" s="205"/>
      <c r="AH178" s="1"/>
    </row>
    <row r="179" spans="2:34" ht="12" customHeight="1">
      <c r="B179" s="207" t="s">
        <v>1081</v>
      </c>
      <c r="C179" s="205"/>
      <c r="D179" s="205"/>
      <c r="E179" s="205"/>
      <c r="F179" s="291">
        <v>3228547.9000000004</v>
      </c>
      <c r="G179" s="205"/>
      <c r="H179" s="205"/>
      <c r="I179" s="205"/>
      <c r="J179" s="205"/>
      <c r="K179" s="205"/>
      <c r="L179" s="205"/>
      <c r="M179" s="205"/>
      <c r="N179" s="205"/>
      <c r="O179" s="205"/>
      <c r="P179" s="205"/>
      <c r="Q179" s="264">
        <v>0.0024000335051808605</v>
      </c>
      <c r="R179" s="205"/>
      <c r="S179" s="205"/>
      <c r="T179" s="205"/>
      <c r="U179" s="205"/>
      <c r="V179" s="205"/>
      <c r="W179" s="205"/>
      <c r="X179" s="205"/>
      <c r="Y179" s="204">
        <v>48</v>
      </c>
      <c r="Z179" s="205"/>
      <c r="AA179" s="205"/>
      <c r="AB179" s="205"/>
      <c r="AC179" s="205"/>
      <c r="AD179" s="205"/>
      <c r="AE179" s="264">
        <v>0.0030234315948601664</v>
      </c>
      <c r="AF179" s="205"/>
      <c r="AG179" s="205"/>
      <c r="AH179" s="1"/>
    </row>
    <row r="180" spans="2:34" ht="12" customHeight="1">
      <c r="B180" s="207" t="s">
        <v>1082</v>
      </c>
      <c r="C180" s="205"/>
      <c r="D180" s="205"/>
      <c r="E180" s="205"/>
      <c r="F180" s="291">
        <v>3330797.099999999</v>
      </c>
      <c r="G180" s="205"/>
      <c r="H180" s="205"/>
      <c r="I180" s="205"/>
      <c r="J180" s="205"/>
      <c r="K180" s="205"/>
      <c r="L180" s="205"/>
      <c r="M180" s="205"/>
      <c r="N180" s="205"/>
      <c r="O180" s="205"/>
      <c r="P180" s="205"/>
      <c r="Q180" s="264">
        <v>0.0024760433750910874</v>
      </c>
      <c r="R180" s="205"/>
      <c r="S180" s="205"/>
      <c r="T180" s="205"/>
      <c r="U180" s="205"/>
      <c r="V180" s="205"/>
      <c r="W180" s="205"/>
      <c r="X180" s="205"/>
      <c r="Y180" s="204">
        <v>36</v>
      </c>
      <c r="Z180" s="205"/>
      <c r="AA180" s="205"/>
      <c r="AB180" s="205"/>
      <c r="AC180" s="205"/>
      <c r="AD180" s="205"/>
      <c r="AE180" s="264">
        <v>0.0022675736961451248</v>
      </c>
      <c r="AF180" s="205"/>
      <c r="AG180" s="205"/>
      <c r="AH180" s="1"/>
    </row>
    <row r="181" spans="2:34" ht="12" customHeight="1">
      <c r="B181" s="207" t="s">
        <v>1083</v>
      </c>
      <c r="C181" s="205"/>
      <c r="D181" s="205"/>
      <c r="E181" s="205"/>
      <c r="F181" s="291">
        <v>4593560.96</v>
      </c>
      <c r="G181" s="205"/>
      <c r="H181" s="205"/>
      <c r="I181" s="205"/>
      <c r="J181" s="205"/>
      <c r="K181" s="205"/>
      <c r="L181" s="205"/>
      <c r="M181" s="205"/>
      <c r="N181" s="205"/>
      <c r="O181" s="205"/>
      <c r="P181" s="205"/>
      <c r="Q181" s="264">
        <v>0.0034147550395924923</v>
      </c>
      <c r="R181" s="205"/>
      <c r="S181" s="205"/>
      <c r="T181" s="205"/>
      <c r="U181" s="205"/>
      <c r="V181" s="205"/>
      <c r="W181" s="205"/>
      <c r="X181" s="205"/>
      <c r="Y181" s="204">
        <v>44</v>
      </c>
      <c r="Z181" s="205"/>
      <c r="AA181" s="205"/>
      <c r="AB181" s="205"/>
      <c r="AC181" s="205"/>
      <c r="AD181" s="205"/>
      <c r="AE181" s="264">
        <v>0.002771478961955152</v>
      </c>
      <c r="AF181" s="205"/>
      <c r="AG181" s="205"/>
      <c r="AH181" s="1"/>
    </row>
    <row r="182" spans="2:34" ht="12" customHeight="1">
      <c r="B182" s="207" t="s">
        <v>1084</v>
      </c>
      <c r="C182" s="205"/>
      <c r="D182" s="205"/>
      <c r="E182" s="205"/>
      <c r="F182" s="291">
        <v>2566865.1800000006</v>
      </c>
      <c r="G182" s="205"/>
      <c r="H182" s="205"/>
      <c r="I182" s="205"/>
      <c r="J182" s="205"/>
      <c r="K182" s="205"/>
      <c r="L182" s="205"/>
      <c r="M182" s="205"/>
      <c r="N182" s="205"/>
      <c r="O182" s="205"/>
      <c r="P182" s="205"/>
      <c r="Q182" s="264">
        <v>0.0019081527132622383</v>
      </c>
      <c r="R182" s="205"/>
      <c r="S182" s="205"/>
      <c r="T182" s="205"/>
      <c r="U182" s="205"/>
      <c r="V182" s="205"/>
      <c r="W182" s="205"/>
      <c r="X182" s="205"/>
      <c r="Y182" s="204">
        <v>19</v>
      </c>
      <c r="Z182" s="205"/>
      <c r="AA182" s="205"/>
      <c r="AB182" s="205"/>
      <c r="AC182" s="205"/>
      <c r="AD182" s="205"/>
      <c r="AE182" s="264">
        <v>0.0011967750062988158</v>
      </c>
      <c r="AF182" s="205"/>
      <c r="AG182" s="205"/>
      <c r="AH182" s="1"/>
    </row>
    <row r="183" spans="2:34" ht="12" customHeight="1">
      <c r="B183" s="207" t="s">
        <v>1085</v>
      </c>
      <c r="C183" s="205"/>
      <c r="D183" s="205"/>
      <c r="E183" s="205"/>
      <c r="F183" s="291">
        <v>1263589561.030004</v>
      </c>
      <c r="G183" s="205"/>
      <c r="H183" s="205"/>
      <c r="I183" s="205"/>
      <c r="J183" s="205"/>
      <c r="K183" s="205"/>
      <c r="L183" s="205"/>
      <c r="M183" s="205"/>
      <c r="N183" s="205"/>
      <c r="O183" s="205"/>
      <c r="P183" s="205"/>
      <c r="Q183" s="264">
        <v>0.9393254729994204</v>
      </c>
      <c r="R183" s="205"/>
      <c r="S183" s="205"/>
      <c r="T183" s="205"/>
      <c r="U183" s="205"/>
      <c r="V183" s="205"/>
      <c r="W183" s="205"/>
      <c r="X183" s="205"/>
      <c r="Y183" s="204">
        <v>14866</v>
      </c>
      <c r="Z183" s="205"/>
      <c r="AA183" s="205"/>
      <c r="AB183" s="205"/>
      <c r="AC183" s="205"/>
      <c r="AD183" s="205"/>
      <c r="AE183" s="264">
        <v>0.936381960191484</v>
      </c>
      <c r="AF183" s="205"/>
      <c r="AG183" s="205"/>
      <c r="AH183" s="1"/>
    </row>
    <row r="184" spans="2:34" ht="12.75" customHeight="1">
      <c r="B184" s="286"/>
      <c r="C184" s="287"/>
      <c r="D184" s="287"/>
      <c r="E184" s="287"/>
      <c r="F184" s="288">
        <v>1345209511.880004</v>
      </c>
      <c r="G184" s="287"/>
      <c r="H184" s="287"/>
      <c r="I184" s="287"/>
      <c r="J184" s="287"/>
      <c r="K184" s="287"/>
      <c r="L184" s="287"/>
      <c r="M184" s="287"/>
      <c r="N184" s="287"/>
      <c r="O184" s="287"/>
      <c r="P184" s="287"/>
      <c r="Q184" s="289">
        <v>0.999999999999998</v>
      </c>
      <c r="R184" s="287"/>
      <c r="S184" s="287"/>
      <c r="T184" s="287"/>
      <c r="U184" s="287"/>
      <c r="V184" s="287"/>
      <c r="W184" s="287"/>
      <c r="X184" s="287"/>
      <c r="Y184" s="290">
        <v>15876</v>
      </c>
      <c r="Z184" s="287"/>
      <c r="AA184" s="287"/>
      <c r="AB184" s="287"/>
      <c r="AC184" s="287"/>
      <c r="AD184" s="287"/>
      <c r="AE184" s="289">
        <v>1</v>
      </c>
      <c r="AF184" s="287"/>
      <c r="AG184" s="287"/>
      <c r="AH184" s="1"/>
    </row>
    <row r="185" spans="2:34"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8.75" customHeight="1">
      <c r="B186" s="212" t="s">
        <v>1009</v>
      </c>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4"/>
    </row>
    <row r="187" spans="2:34"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ht="12" customHeight="1">
      <c r="B188" s="197"/>
      <c r="C188" s="198"/>
      <c r="D188" s="198"/>
      <c r="E188" s="197" t="s">
        <v>1015</v>
      </c>
      <c r="F188" s="198"/>
      <c r="G188" s="198"/>
      <c r="H188" s="198"/>
      <c r="I188" s="198"/>
      <c r="J188" s="198"/>
      <c r="K188" s="198"/>
      <c r="L188" s="198"/>
      <c r="M188" s="198"/>
      <c r="N188" s="198"/>
      <c r="O188" s="198"/>
      <c r="P188" s="197" t="s">
        <v>1016</v>
      </c>
      <c r="Q188" s="198"/>
      <c r="R188" s="198"/>
      <c r="S188" s="198"/>
      <c r="T188" s="198"/>
      <c r="U188" s="198"/>
      <c r="V188" s="198"/>
      <c r="W188" s="198"/>
      <c r="X188" s="197" t="s">
        <v>1017</v>
      </c>
      <c r="Y188" s="198"/>
      <c r="Z188" s="198"/>
      <c r="AA188" s="198"/>
      <c r="AB188" s="198"/>
      <c r="AC188" s="198"/>
      <c r="AD188" s="198"/>
      <c r="AE188" s="197" t="s">
        <v>1016</v>
      </c>
      <c r="AF188" s="198"/>
      <c r="AG188" s="198"/>
      <c r="AH188" s="1"/>
    </row>
    <row r="189" spans="2:34" ht="12" customHeight="1">
      <c r="B189" s="207" t="s">
        <v>1086</v>
      </c>
      <c r="C189" s="205"/>
      <c r="D189" s="205"/>
      <c r="E189" s="291">
        <v>1345209511.8800051</v>
      </c>
      <c r="F189" s="205"/>
      <c r="G189" s="205"/>
      <c r="H189" s="205"/>
      <c r="I189" s="205"/>
      <c r="J189" s="205"/>
      <c r="K189" s="205"/>
      <c r="L189" s="205"/>
      <c r="M189" s="205"/>
      <c r="N189" s="205"/>
      <c r="O189" s="205"/>
      <c r="P189" s="264">
        <v>1</v>
      </c>
      <c r="Q189" s="205"/>
      <c r="R189" s="205"/>
      <c r="S189" s="205"/>
      <c r="T189" s="205"/>
      <c r="U189" s="205"/>
      <c r="V189" s="205"/>
      <c r="W189" s="205"/>
      <c r="X189" s="204">
        <v>15876</v>
      </c>
      <c r="Y189" s="205"/>
      <c r="Z189" s="205"/>
      <c r="AA189" s="205"/>
      <c r="AB189" s="205"/>
      <c r="AC189" s="205"/>
      <c r="AD189" s="205"/>
      <c r="AE189" s="264">
        <v>1</v>
      </c>
      <c r="AF189" s="205"/>
      <c r="AG189" s="205"/>
      <c r="AH189" s="1"/>
    </row>
    <row r="190" spans="2:34" ht="12" customHeight="1">
      <c r="B190" s="286"/>
      <c r="C190" s="287"/>
      <c r="D190" s="287"/>
      <c r="E190" s="288">
        <v>1345209511.8800051</v>
      </c>
      <c r="F190" s="287"/>
      <c r="G190" s="287"/>
      <c r="H190" s="287"/>
      <c r="I190" s="287"/>
      <c r="J190" s="287"/>
      <c r="K190" s="287"/>
      <c r="L190" s="287"/>
      <c r="M190" s="287"/>
      <c r="N190" s="287"/>
      <c r="O190" s="287"/>
      <c r="P190" s="289">
        <v>0.9999999999999971</v>
      </c>
      <c r="Q190" s="287"/>
      <c r="R190" s="287"/>
      <c r="S190" s="287"/>
      <c r="T190" s="287"/>
      <c r="U190" s="287"/>
      <c r="V190" s="287"/>
      <c r="W190" s="287"/>
      <c r="X190" s="290">
        <v>15876</v>
      </c>
      <c r="Y190" s="287"/>
      <c r="Z190" s="287"/>
      <c r="AA190" s="287"/>
      <c r="AB190" s="287"/>
      <c r="AC190" s="287"/>
      <c r="AD190" s="287"/>
      <c r="AE190" s="289">
        <v>1</v>
      </c>
      <c r="AF190" s="287"/>
      <c r="AG190" s="287"/>
      <c r="AH190" s="1"/>
    </row>
    <row r="191" spans="2:34" ht="16.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8.75" customHeight="1">
      <c r="B192" s="212" t="s">
        <v>1010</v>
      </c>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4"/>
    </row>
    <row r="193" spans="2:34" ht="6.7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3.5" customHeight="1">
      <c r="B194" s="197"/>
      <c r="C194" s="198"/>
      <c r="D194" s="197" t="s">
        <v>1015</v>
      </c>
      <c r="E194" s="198"/>
      <c r="F194" s="198"/>
      <c r="G194" s="198"/>
      <c r="H194" s="198"/>
      <c r="I194" s="198"/>
      <c r="J194" s="198"/>
      <c r="K194" s="198"/>
      <c r="L194" s="198"/>
      <c r="M194" s="198"/>
      <c r="N194" s="198"/>
      <c r="O194" s="197" t="s">
        <v>1016</v>
      </c>
      <c r="P194" s="198"/>
      <c r="Q194" s="198"/>
      <c r="R194" s="198"/>
      <c r="S194" s="198"/>
      <c r="T194" s="198"/>
      <c r="U194" s="198"/>
      <c r="V194" s="198"/>
      <c r="W194" s="197" t="s">
        <v>1017</v>
      </c>
      <c r="X194" s="198"/>
      <c r="Y194" s="198"/>
      <c r="Z194" s="198"/>
      <c r="AA194" s="198"/>
      <c r="AB194" s="198"/>
      <c r="AC194" s="198"/>
      <c r="AD194" s="197" t="s">
        <v>1016</v>
      </c>
      <c r="AE194" s="198"/>
      <c r="AF194" s="198"/>
      <c r="AG194" s="198"/>
      <c r="AH194" s="1"/>
    </row>
    <row r="195" spans="2:34" ht="12" customHeight="1">
      <c r="B195" s="207" t="s">
        <v>1087</v>
      </c>
      <c r="C195" s="205"/>
      <c r="D195" s="291">
        <v>1287733536.220005</v>
      </c>
      <c r="E195" s="205"/>
      <c r="F195" s="205"/>
      <c r="G195" s="205"/>
      <c r="H195" s="205"/>
      <c r="I195" s="205"/>
      <c r="J195" s="205"/>
      <c r="K195" s="205"/>
      <c r="L195" s="205"/>
      <c r="M195" s="205"/>
      <c r="N195" s="205"/>
      <c r="O195" s="264">
        <v>0.9572735881270464</v>
      </c>
      <c r="P195" s="205"/>
      <c r="Q195" s="205"/>
      <c r="R195" s="205"/>
      <c r="S195" s="205"/>
      <c r="T195" s="205"/>
      <c r="U195" s="205"/>
      <c r="V195" s="205"/>
      <c r="W195" s="204">
        <v>15216</v>
      </c>
      <c r="X195" s="205"/>
      <c r="Y195" s="205"/>
      <c r="Z195" s="205"/>
      <c r="AA195" s="205"/>
      <c r="AB195" s="205"/>
      <c r="AC195" s="205"/>
      <c r="AD195" s="264">
        <v>0.9584278155706727</v>
      </c>
      <c r="AE195" s="205"/>
      <c r="AF195" s="205"/>
      <c r="AG195" s="205"/>
      <c r="AH195" s="1"/>
    </row>
    <row r="196" spans="2:34" ht="12" customHeight="1">
      <c r="B196" s="207" t="s">
        <v>1088</v>
      </c>
      <c r="C196" s="205"/>
      <c r="D196" s="291">
        <v>22958634.830000006</v>
      </c>
      <c r="E196" s="205"/>
      <c r="F196" s="205"/>
      <c r="G196" s="205"/>
      <c r="H196" s="205"/>
      <c r="I196" s="205"/>
      <c r="J196" s="205"/>
      <c r="K196" s="205"/>
      <c r="L196" s="205"/>
      <c r="M196" s="205"/>
      <c r="N196" s="205"/>
      <c r="O196" s="264">
        <v>0.01706695843825401</v>
      </c>
      <c r="P196" s="205"/>
      <c r="Q196" s="205"/>
      <c r="R196" s="205"/>
      <c r="S196" s="205"/>
      <c r="T196" s="205"/>
      <c r="U196" s="205"/>
      <c r="V196" s="205"/>
      <c r="W196" s="204">
        <v>155</v>
      </c>
      <c r="X196" s="205"/>
      <c r="Y196" s="205"/>
      <c r="Z196" s="205"/>
      <c r="AA196" s="205"/>
      <c r="AB196" s="205"/>
      <c r="AC196" s="205"/>
      <c r="AD196" s="264">
        <v>0.009763164525069286</v>
      </c>
      <c r="AE196" s="205"/>
      <c r="AF196" s="205"/>
      <c r="AG196" s="205"/>
      <c r="AH196" s="1"/>
    </row>
    <row r="197" spans="2:34" ht="12" customHeight="1">
      <c r="B197" s="207" t="s">
        <v>1089</v>
      </c>
      <c r="C197" s="205"/>
      <c r="D197" s="291">
        <v>34517340.83</v>
      </c>
      <c r="E197" s="205"/>
      <c r="F197" s="205"/>
      <c r="G197" s="205"/>
      <c r="H197" s="205"/>
      <c r="I197" s="205"/>
      <c r="J197" s="205"/>
      <c r="K197" s="205"/>
      <c r="L197" s="205"/>
      <c r="M197" s="205"/>
      <c r="N197" s="205"/>
      <c r="O197" s="264">
        <v>0.025659453434699626</v>
      </c>
      <c r="P197" s="205"/>
      <c r="Q197" s="205"/>
      <c r="R197" s="205"/>
      <c r="S197" s="205"/>
      <c r="T197" s="205"/>
      <c r="U197" s="205"/>
      <c r="V197" s="205"/>
      <c r="W197" s="204">
        <v>505</v>
      </c>
      <c r="X197" s="205"/>
      <c r="Y197" s="205"/>
      <c r="Z197" s="205"/>
      <c r="AA197" s="205"/>
      <c r="AB197" s="205"/>
      <c r="AC197" s="205"/>
      <c r="AD197" s="264">
        <v>0.031809019904258</v>
      </c>
      <c r="AE197" s="205"/>
      <c r="AF197" s="205"/>
      <c r="AG197" s="205"/>
      <c r="AH197" s="1"/>
    </row>
    <row r="198" spans="2:34" ht="12" customHeight="1">
      <c r="B198" s="286"/>
      <c r="C198" s="287"/>
      <c r="D198" s="288">
        <v>1345209511.880005</v>
      </c>
      <c r="E198" s="287"/>
      <c r="F198" s="287"/>
      <c r="G198" s="287"/>
      <c r="H198" s="287"/>
      <c r="I198" s="287"/>
      <c r="J198" s="287"/>
      <c r="K198" s="287"/>
      <c r="L198" s="287"/>
      <c r="M198" s="287"/>
      <c r="N198" s="287"/>
      <c r="O198" s="289">
        <v>0.9999999999999973</v>
      </c>
      <c r="P198" s="287"/>
      <c r="Q198" s="287"/>
      <c r="R198" s="287"/>
      <c r="S198" s="287"/>
      <c r="T198" s="287"/>
      <c r="U198" s="287"/>
      <c r="V198" s="287"/>
      <c r="W198" s="290">
        <v>15876</v>
      </c>
      <c r="X198" s="287"/>
      <c r="Y198" s="287"/>
      <c r="Z198" s="287"/>
      <c r="AA198" s="287"/>
      <c r="AB198" s="287"/>
      <c r="AC198" s="287"/>
      <c r="AD198" s="289">
        <v>1</v>
      </c>
      <c r="AE198" s="287"/>
      <c r="AF198" s="287"/>
      <c r="AG198" s="287"/>
      <c r="AH198" s="1"/>
    </row>
    <row r="199" spans="2:34" ht="9"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8.75" customHeight="1">
      <c r="B200" s="212" t="s">
        <v>1011</v>
      </c>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4"/>
    </row>
    <row r="201" spans="2:34" ht="8.2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2.75" customHeight="1">
      <c r="B202" s="3"/>
      <c r="C202" s="197" t="s">
        <v>1015</v>
      </c>
      <c r="D202" s="198"/>
      <c r="E202" s="198"/>
      <c r="F202" s="198"/>
      <c r="G202" s="198"/>
      <c r="H202" s="198"/>
      <c r="I202" s="198"/>
      <c r="J202" s="198"/>
      <c r="K202" s="198"/>
      <c r="L202" s="198"/>
      <c r="M202" s="198"/>
      <c r="N202" s="197" t="s">
        <v>1016</v>
      </c>
      <c r="O202" s="198"/>
      <c r="P202" s="198"/>
      <c r="Q202" s="198"/>
      <c r="R202" s="198"/>
      <c r="S202" s="198"/>
      <c r="T202" s="198"/>
      <c r="U202" s="198"/>
      <c r="V202" s="197" t="s">
        <v>1017</v>
      </c>
      <c r="W202" s="198"/>
      <c r="X202" s="198"/>
      <c r="Y202" s="198"/>
      <c r="Z202" s="198"/>
      <c r="AA202" s="198"/>
      <c r="AB202" s="198"/>
      <c r="AC202" s="197" t="s">
        <v>1016</v>
      </c>
      <c r="AD202" s="198"/>
      <c r="AE202" s="198"/>
      <c r="AF202" s="198"/>
      <c r="AG202" s="198"/>
      <c r="AH202" s="1"/>
    </row>
    <row r="203" spans="2:34" ht="12" customHeight="1">
      <c r="B203" s="6" t="s">
        <v>86</v>
      </c>
      <c r="C203" s="291">
        <v>0</v>
      </c>
      <c r="D203" s="205"/>
      <c r="E203" s="205"/>
      <c r="F203" s="205"/>
      <c r="G203" s="205"/>
      <c r="H203" s="205"/>
      <c r="I203" s="205"/>
      <c r="J203" s="205"/>
      <c r="K203" s="205"/>
      <c r="L203" s="205"/>
      <c r="M203" s="205"/>
      <c r="N203" s="264">
        <v>0</v>
      </c>
      <c r="O203" s="205"/>
      <c r="P203" s="205"/>
      <c r="Q203" s="205"/>
      <c r="R203" s="205"/>
      <c r="S203" s="205"/>
      <c r="T203" s="205"/>
      <c r="U203" s="205"/>
      <c r="V203" s="204">
        <v>53</v>
      </c>
      <c r="W203" s="205"/>
      <c r="X203" s="205"/>
      <c r="Y203" s="205"/>
      <c r="Z203" s="205"/>
      <c r="AA203" s="205"/>
      <c r="AB203" s="205"/>
      <c r="AC203" s="264">
        <v>0.0033383723859914337</v>
      </c>
      <c r="AD203" s="205"/>
      <c r="AE203" s="205"/>
      <c r="AF203" s="205"/>
      <c r="AG203" s="205"/>
      <c r="AH203" s="1"/>
    </row>
    <row r="204" spans="2:34" ht="12" customHeight="1">
      <c r="B204" s="6" t="s">
        <v>1090</v>
      </c>
      <c r="C204" s="291">
        <v>7302476.870000002</v>
      </c>
      <c r="D204" s="205"/>
      <c r="E204" s="205"/>
      <c r="F204" s="205"/>
      <c r="G204" s="205"/>
      <c r="H204" s="205"/>
      <c r="I204" s="205"/>
      <c r="J204" s="205"/>
      <c r="K204" s="205"/>
      <c r="L204" s="205"/>
      <c r="M204" s="205"/>
      <c r="N204" s="264">
        <v>0.005428505229489798</v>
      </c>
      <c r="O204" s="205"/>
      <c r="P204" s="205"/>
      <c r="Q204" s="205"/>
      <c r="R204" s="205"/>
      <c r="S204" s="205"/>
      <c r="T204" s="205"/>
      <c r="U204" s="205"/>
      <c r="V204" s="204">
        <v>265</v>
      </c>
      <c r="W204" s="205"/>
      <c r="X204" s="205"/>
      <c r="Y204" s="205"/>
      <c r="Z204" s="205"/>
      <c r="AA204" s="205"/>
      <c r="AB204" s="205"/>
      <c r="AC204" s="264">
        <v>0.01669186192995717</v>
      </c>
      <c r="AD204" s="205"/>
      <c r="AE204" s="205"/>
      <c r="AF204" s="205"/>
      <c r="AG204" s="205"/>
      <c r="AH204" s="1"/>
    </row>
    <row r="205" spans="2:34" ht="12" customHeight="1">
      <c r="B205" s="6" t="s">
        <v>1091</v>
      </c>
      <c r="C205" s="291">
        <v>39393593.56999999</v>
      </c>
      <c r="D205" s="205"/>
      <c r="E205" s="205"/>
      <c r="F205" s="205"/>
      <c r="G205" s="205"/>
      <c r="H205" s="205"/>
      <c r="I205" s="205"/>
      <c r="J205" s="205"/>
      <c r="K205" s="205"/>
      <c r="L205" s="205"/>
      <c r="M205" s="205"/>
      <c r="N205" s="264">
        <v>0.02928435550157937</v>
      </c>
      <c r="O205" s="205"/>
      <c r="P205" s="205"/>
      <c r="Q205" s="205"/>
      <c r="R205" s="205"/>
      <c r="S205" s="205"/>
      <c r="T205" s="205"/>
      <c r="U205" s="205"/>
      <c r="V205" s="204">
        <v>870</v>
      </c>
      <c r="W205" s="205"/>
      <c r="X205" s="205"/>
      <c r="Y205" s="205"/>
      <c r="Z205" s="205"/>
      <c r="AA205" s="205"/>
      <c r="AB205" s="205"/>
      <c r="AC205" s="264">
        <v>0.054799697656840514</v>
      </c>
      <c r="AD205" s="205"/>
      <c r="AE205" s="205"/>
      <c r="AF205" s="205"/>
      <c r="AG205" s="205"/>
      <c r="AH205" s="1"/>
    </row>
    <row r="206" spans="2:34" ht="12" customHeight="1">
      <c r="B206" s="6" t="s">
        <v>1092</v>
      </c>
      <c r="C206" s="291">
        <v>71655272.10000002</v>
      </c>
      <c r="D206" s="205"/>
      <c r="E206" s="205"/>
      <c r="F206" s="205"/>
      <c r="G206" s="205"/>
      <c r="H206" s="205"/>
      <c r="I206" s="205"/>
      <c r="J206" s="205"/>
      <c r="K206" s="205"/>
      <c r="L206" s="205"/>
      <c r="M206" s="205"/>
      <c r="N206" s="264">
        <v>0.05326699779267695</v>
      </c>
      <c r="O206" s="205"/>
      <c r="P206" s="205"/>
      <c r="Q206" s="205"/>
      <c r="R206" s="205"/>
      <c r="S206" s="205"/>
      <c r="T206" s="205"/>
      <c r="U206" s="205"/>
      <c r="V206" s="204">
        <v>1253</v>
      </c>
      <c r="W206" s="205"/>
      <c r="X206" s="205"/>
      <c r="Y206" s="205"/>
      <c r="Z206" s="205"/>
      <c r="AA206" s="205"/>
      <c r="AB206" s="205"/>
      <c r="AC206" s="264">
        <v>0.07892416225749559</v>
      </c>
      <c r="AD206" s="205"/>
      <c r="AE206" s="205"/>
      <c r="AF206" s="205"/>
      <c r="AG206" s="205"/>
      <c r="AH206" s="1"/>
    </row>
    <row r="207" spans="2:34" ht="12" customHeight="1">
      <c r="B207" s="6" t="s">
        <v>1093</v>
      </c>
      <c r="C207" s="291">
        <v>107366553.17000006</v>
      </c>
      <c r="D207" s="205"/>
      <c r="E207" s="205"/>
      <c r="F207" s="205"/>
      <c r="G207" s="205"/>
      <c r="H207" s="205"/>
      <c r="I207" s="205"/>
      <c r="J207" s="205"/>
      <c r="K207" s="205"/>
      <c r="L207" s="205"/>
      <c r="M207" s="205"/>
      <c r="N207" s="264">
        <v>0.07981400088373572</v>
      </c>
      <c r="O207" s="205"/>
      <c r="P207" s="205"/>
      <c r="Q207" s="205"/>
      <c r="R207" s="205"/>
      <c r="S207" s="205"/>
      <c r="T207" s="205"/>
      <c r="U207" s="205"/>
      <c r="V207" s="204">
        <v>1641</v>
      </c>
      <c r="W207" s="205"/>
      <c r="X207" s="205"/>
      <c r="Y207" s="205"/>
      <c r="Z207" s="205"/>
      <c r="AA207" s="205"/>
      <c r="AB207" s="205"/>
      <c r="AC207" s="264">
        <v>0.10336356764928194</v>
      </c>
      <c r="AD207" s="205"/>
      <c r="AE207" s="205"/>
      <c r="AF207" s="205"/>
      <c r="AG207" s="205"/>
      <c r="AH207" s="1"/>
    </row>
    <row r="208" spans="2:34" ht="12" customHeight="1">
      <c r="B208" s="6" t="s">
        <v>1094</v>
      </c>
      <c r="C208" s="291">
        <v>137888844.16</v>
      </c>
      <c r="D208" s="205"/>
      <c r="E208" s="205"/>
      <c r="F208" s="205"/>
      <c r="G208" s="205"/>
      <c r="H208" s="205"/>
      <c r="I208" s="205"/>
      <c r="J208" s="205"/>
      <c r="K208" s="205"/>
      <c r="L208" s="205"/>
      <c r="M208" s="205"/>
      <c r="N208" s="264">
        <v>0.10250361965348664</v>
      </c>
      <c r="O208" s="205"/>
      <c r="P208" s="205"/>
      <c r="Q208" s="205"/>
      <c r="R208" s="205"/>
      <c r="S208" s="205"/>
      <c r="T208" s="205"/>
      <c r="U208" s="205"/>
      <c r="V208" s="204">
        <v>1830</v>
      </c>
      <c r="W208" s="205"/>
      <c r="X208" s="205"/>
      <c r="Y208" s="205"/>
      <c r="Z208" s="205"/>
      <c r="AA208" s="205"/>
      <c r="AB208" s="205"/>
      <c r="AC208" s="264">
        <v>0.11526832955404384</v>
      </c>
      <c r="AD208" s="205"/>
      <c r="AE208" s="205"/>
      <c r="AF208" s="205"/>
      <c r="AG208" s="205"/>
      <c r="AH208" s="1"/>
    </row>
    <row r="209" spans="2:34" ht="12" customHeight="1">
      <c r="B209" s="6" t="s">
        <v>1095</v>
      </c>
      <c r="C209" s="291">
        <v>164609785.09000012</v>
      </c>
      <c r="D209" s="205"/>
      <c r="E209" s="205"/>
      <c r="F209" s="205"/>
      <c r="G209" s="205"/>
      <c r="H209" s="205"/>
      <c r="I209" s="205"/>
      <c r="J209" s="205"/>
      <c r="K209" s="205"/>
      <c r="L209" s="205"/>
      <c r="M209" s="205"/>
      <c r="N209" s="264">
        <v>0.12236739603480007</v>
      </c>
      <c r="O209" s="205"/>
      <c r="P209" s="205"/>
      <c r="Q209" s="205"/>
      <c r="R209" s="205"/>
      <c r="S209" s="205"/>
      <c r="T209" s="205"/>
      <c r="U209" s="205"/>
      <c r="V209" s="204">
        <v>2025</v>
      </c>
      <c r="W209" s="205"/>
      <c r="X209" s="205"/>
      <c r="Y209" s="205"/>
      <c r="Z209" s="205"/>
      <c r="AA209" s="205"/>
      <c r="AB209" s="205"/>
      <c r="AC209" s="264">
        <v>0.12755102040816327</v>
      </c>
      <c r="AD209" s="205"/>
      <c r="AE209" s="205"/>
      <c r="AF209" s="205"/>
      <c r="AG209" s="205"/>
      <c r="AH209" s="1"/>
    </row>
    <row r="210" spans="2:34" ht="12" customHeight="1">
      <c r="B210" s="6" t="s">
        <v>1096</v>
      </c>
      <c r="C210" s="291">
        <v>176293532.92000008</v>
      </c>
      <c r="D210" s="205"/>
      <c r="E210" s="205"/>
      <c r="F210" s="205"/>
      <c r="G210" s="205"/>
      <c r="H210" s="205"/>
      <c r="I210" s="205"/>
      <c r="J210" s="205"/>
      <c r="K210" s="205"/>
      <c r="L210" s="205"/>
      <c r="M210" s="205"/>
      <c r="N210" s="264">
        <v>0.13105284445515156</v>
      </c>
      <c r="O210" s="205"/>
      <c r="P210" s="205"/>
      <c r="Q210" s="205"/>
      <c r="R210" s="205"/>
      <c r="S210" s="205"/>
      <c r="T210" s="205"/>
      <c r="U210" s="205"/>
      <c r="V210" s="204">
        <v>1930</v>
      </c>
      <c r="W210" s="205"/>
      <c r="X210" s="205"/>
      <c r="Y210" s="205"/>
      <c r="Z210" s="205"/>
      <c r="AA210" s="205"/>
      <c r="AB210" s="205"/>
      <c r="AC210" s="264">
        <v>0.12156714537666918</v>
      </c>
      <c r="AD210" s="205"/>
      <c r="AE210" s="205"/>
      <c r="AF210" s="205"/>
      <c r="AG210" s="205"/>
      <c r="AH210" s="1"/>
    </row>
    <row r="211" spans="2:34" ht="12" customHeight="1">
      <c r="B211" s="6" t="s">
        <v>1097</v>
      </c>
      <c r="C211" s="291">
        <v>193342466.16999975</v>
      </c>
      <c r="D211" s="205"/>
      <c r="E211" s="205"/>
      <c r="F211" s="205"/>
      <c r="G211" s="205"/>
      <c r="H211" s="205"/>
      <c r="I211" s="205"/>
      <c r="J211" s="205"/>
      <c r="K211" s="205"/>
      <c r="L211" s="205"/>
      <c r="M211" s="205"/>
      <c r="N211" s="264">
        <v>0.14372665704674772</v>
      </c>
      <c r="O211" s="205"/>
      <c r="P211" s="205"/>
      <c r="Q211" s="205"/>
      <c r="R211" s="205"/>
      <c r="S211" s="205"/>
      <c r="T211" s="205"/>
      <c r="U211" s="205"/>
      <c r="V211" s="204">
        <v>1950</v>
      </c>
      <c r="W211" s="205"/>
      <c r="X211" s="205"/>
      <c r="Y211" s="205"/>
      <c r="Z211" s="205"/>
      <c r="AA211" s="205"/>
      <c r="AB211" s="205"/>
      <c r="AC211" s="264">
        <v>0.12282690854119425</v>
      </c>
      <c r="AD211" s="205"/>
      <c r="AE211" s="205"/>
      <c r="AF211" s="205"/>
      <c r="AG211" s="205"/>
      <c r="AH211" s="1"/>
    </row>
    <row r="212" spans="2:34" ht="12" customHeight="1">
      <c r="B212" s="6" t="s">
        <v>1098</v>
      </c>
      <c r="C212" s="291">
        <v>181777057.4600001</v>
      </c>
      <c r="D212" s="205"/>
      <c r="E212" s="205"/>
      <c r="F212" s="205"/>
      <c r="G212" s="205"/>
      <c r="H212" s="205"/>
      <c r="I212" s="205"/>
      <c r="J212" s="205"/>
      <c r="K212" s="205"/>
      <c r="L212" s="205"/>
      <c r="M212" s="205"/>
      <c r="N212" s="264">
        <v>0.1351291793989452</v>
      </c>
      <c r="O212" s="205"/>
      <c r="P212" s="205"/>
      <c r="Q212" s="205"/>
      <c r="R212" s="205"/>
      <c r="S212" s="205"/>
      <c r="T212" s="205"/>
      <c r="U212" s="205"/>
      <c r="V212" s="204">
        <v>1732</v>
      </c>
      <c r="W212" s="205"/>
      <c r="X212" s="205"/>
      <c r="Y212" s="205"/>
      <c r="Z212" s="205"/>
      <c r="AA212" s="205"/>
      <c r="AB212" s="205"/>
      <c r="AC212" s="264">
        <v>0.109095490047871</v>
      </c>
      <c r="AD212" s="205"/>
      <c r="AE212" s="205"/>
      <c r="AF212" s="205"/>
      <c r="AG212" s="205"/>
      <c r="AH212" s="1"/>
    </row>
    <row r="213" spans="2:34" ht="12" customHeight="1">
      <c r="B213" s="6" t="s">
        <v>1099</v>
      </c>
      <c r="C213" s="291">
        <v>238500930.8200002</v>
      </c>
      <c r="D213" s="205"/>
      <c r="E213" s="205"/>
      <c r="F213" s="205"/>
      <c r="G213" s="205"/>
      <c r="H213" s="205"/>
      <c r="I213" s="205"/>
      <c r="J213" s="205"/>
      <c r="K213" s="205"/>
      <c r="L213" s="205"/>
      <c r="M213" s="205"/>
      <c r="N213" s="264">
        <v>0.177296494496744</v>
      </c>
      <c r="O213" s="205"/>
      <c r="P213" s="205"/>
      <c r="Q213" s="205"/>
      <c r="R213" s="205"/>
      <c r="S213" s="205"/>
      <c r="T213" s="205"/>
      <c r="U213" s="205"/>
      <c r="V213" s="204">
        <v>2086</v>
      </c>
      <c r="W213" s="205"/>
      <c r="X213" s="205"/>
      <c r="Y213" s="205"/>
      <c r="Z213" s="205"/>
      <c r="AA213" s="205"/>
      <c r="AB213" s="205"/>
      <c r="AC213" s="264">
        <v>0.13139329805996472</v>
      </c>
      <c r="AD213" s="205"/>
      <c r="AE213" s="205"/>
      <c r="AF213" s="205"/>
      <c r="AG213" s="205"/>
      <c r="AH213" s="1"/>
    </row>
    <row r="214" spans="2:34" ht="12" customHeight="1">
      <c r="B214" s="6" t="s">
        <v>1100</v>
      </c>
      <c r="C214" s="291">
        <v>21036743.389999997</v>
      </c>
      <c r="D214" s="205"/>
      <c r="E214" s="205"/>
      <c r="F214" s="205"/>
      <c r="G214" s="205"/>
      <c r="H214" s="205"/>
      <c r="I214" s="205"/>
      <c r="J214" s="205"/>
      <c r="K214" s="205"/>
      <c r="L214" s="205"/>
      <c r="M214" s="205"/>
      <c r="N214" s="264">
        <v>0.015638265418299078</v>
      </c>
      <c r="O214" s="205"/>
      <c r="P214" s="205"/>
      <c r="Q214" s="205"/>
      <c r="R214" s="205"/>
      <c r="S214" s="205"/>
      <c r="T214" s="205"/>
      <c r="U214" s="205"/>
      <c r="V214" s="204">
        <v>175</v>
      </c>
      <c r="W214" s="205"/>
      <c r="X214" s="205"/>
      <c r="Y214" s="205"/>
      <c r="Z214" s="205"/>
      <c r="AA214" s="205"/>
      <c r="AB214" s="205"/>
      <c r="AC214" s="264">
        <v>0.011022927689594356</v>
      </c>
      <c r="AD214" s="205"/>
      <c r="AE214" s="205"/>
      <c r="AF214" s="205"/>
      <c r="AG214" s="205"/>
      <c r="AH214" s="1"/>
    </row>
    <row r="215" spans="2:34" ht="12" customHeight="1">
      <c r="B215" s="6" t="s">
        <v>1101</v>
      </c>
      <c r="C215" s="291">
        <v>3295406.22</v>
      </c>
      <c r="D215" s="205"/>
      <c r="E215" s="205"/>
      <c r="F215" s="205"/>
      <c r="G215" s="205"/>
      <c r="H215" s="205"/>
      <c r="I215" s="205"/>
      <c r="J215" s="205"/>
      <c r="K215" s="205"/>
      <c r="L215" s="205"/>
      <c r="M215" s="205"/>
      <c r="N215" s="264">
        <v>0.002449734551307549</v>
      </c>
      <c r="O215" s="205"/>
      <c r="P215" s="205"/>
      <c r="Q215" s="205"/>
      <c r="R215" s="205"/>
      <c r="S215" s="205"/>
      <c r="T215" s="205"/>
      <c r="U215" s="205"/>
      <c r="V215" s="204">
        <v>35</v>
      </c>
      <c r="W215" s="205"/>
      <c r="X215" s="205"/>
      <c r="Y215" s="205"/>
      <c r="Z215" s="205"/>
      <c r="AA215" s="205"/>
      <c r="AB215" s="205"/>
      <c r="AC215" s="264">
        <v>0.002204585537918871</v>
      </c>
      <c r="AD215" s="205"/>
      <c r="AE215" s="205"/>
      <c r="AF215" s="205"/>
      <c r="AG215" s="205"/>
      <c r="AH215" s="1"/>
    </row>
    <row r="216" spans="2:34" ht="12" customHeight="1">
      <c r="B216" s="6" t="s">
        <v>1102</v>
      </c>
      <c r="C216" s="291">
        <v>2746849.94</v>
      </c>
      <c r="D216" s="205"/>
      <c r="E216" s="205"/>
      <c r="F216" s="205"/>
      <c r="G216" s="205"/>
      <c r="H216" s="205"/>
      <c r="I216" s="205"/>
      <c r="J216" s="205"/>
      <c r="K216" s="205"/>
      <c r="L216" s="205"/>
      <c r="M216" s="205"/>
      <c r="N216" s="264">
        <v>0.0020419495370361555</v>
      </c>
      <c r="O216" s="205"/>
      <c r="P216" s="205"/>
      <c r="Q216" s="205"/>
      <c r="R216" s="205"/>
      <c r="S216" s="205"/>
      <c r="T216" s="205"/>
      <c r="U216" s="205"/>
      <c r="V216" s="204">
        <v>31</v>
      </c>
      <c r="W216" s="205"/>
      <c r="X216" s="205"/>
      <c r="Y216" s="205"/>
      <c r="Z216" s="205"/>
      <c r="AA216" s="205"/>
      <c r="AB216" s="205"/>
      <c r="AC216" s="264">
        <v>0.0019526329050138574</v>
      </c>
      <c r="AD216" s="205"/>
      <c r="AE216" s="205"/>
      <c r="AF216" s="205"/>
      <c r="AG216" s="205"/>
      <c r="AH216" s="1"/>
    </row>
    <row r="217" spans="2:34" ht="12.75" customHeight="1">
      <c r="B217" s="23"/>
      <c r="C217" s="288">
        <v>1345209511.8800006</v>
      </c>
      <c r="D217" s="287"/>
      <c r="E217" s="287"/>
      <c r="F217" s="287"/>
      <c r="G217" s="287"/>
      <c r="H217" s="287"/>
      <c r="I217" s="287"/>
      <c r="J217" s="287"/>
      <c r="K217" s="287"/>
      <c r="L217" s="287"/>
      <c r="M217" s="287"/>
      <c r="N217" s="289">
        <v>1.0000000000000004</v>
      </c>
      <c r="O217" s="287"/>
      <c r="P217" s="287"/>
      <c r="Q217" s="287"/>
      <c r="R217" s="287"/>
      <c r="S217" s="287"/>
      <c r="T217" s="287"/>
      <c r="U217" s="287"/>
      <c r="V217" s="290">
        <v>15876</v>
      </c>
      <c r="W217" s="287"/>
      <c r="X217" s="287"/>
      <c r="Y217" s="287"/>
      <c r="Z217" s="287"/>
      <c r="AA217" s="287"/>
      <c r="AB217" s="287"/>
      <c r="AC217" s="289">
        <v>1</v>
      </c>
      <c r="AD217" s="287"/>
      <c r="AE217" s="287"/>
      <c r="AF217" s="287"/>
      <c r="AG217" s="287"/>
      <c r="AH217" s="1"/>
    </row>
    <row r="218" spans="2:34" ht="9"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ht="18.75" customHeight="1">
      <c r="B219" s="212" t="s">
        <v>1012</v>
      </c>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4"/>
    </row>
    <row r="220" spans="2:34" ht="8.2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ht="13.5" customHeight="1">
      <c r="B221" s="197"/>
      <c r="C221" s="198"/>
      <c r="D221" s="197" t="s">
        <v>1015</v>
      </c>
      <c r="E221" s="198"/>
      <c r="F221" s="198"/>
      <c r="G221" s="198"/>
      <c r="H221" s="198"/>
      <c r="I221" s="198"/>
      <c r="J221" s="198"/>
      <c r="K221" s="198"/>
      <c r="L221" s="198"/>
      <c r="M221" s="198"/>
      <c r="N221" s="198"/>
      <c r="O221" s="197" t="s">
        <v>1016</v>
      </c>
      <c r="P221" s="198"/>
      <c r="Q221" s="198"/>
      <c r="R221" s="198"/>
      <c r="S221" s="198"/>
      <c r="T221" s="198"/>
      <c r="U221" s="198"/>
      <c r="V221" s="198"/>
      <c r="W221" s="197" t="s">
        <v>1017</v>
      </c>
      <c r="X221" s="198"/>
      <c r="Y221" s="198"/>
      <c r="Z221" s="198"/>
      <c r="AA221" s="198"/>
      <c r="AB221" s="198"/>
      <c r="AC221" s="197" t="s">
        <v>1016</v>
      </c>
      <c r="AD221" s="198"/>
      <c r="AE221" s="198"/>
      <c r="AF221" s="198"/>
      <c r="AG221" s="198"/>
      <c r="AH221" s="1"/>
    </row>
    <row r="222" spans="2:34" ht="11.25" customHeight="1">
      <c r="B222" s="207" t="s">
        <v>1103</v>
      </c>
      <c r="C222" s="205"/>
      <c r="D222" s="291">
        <v>4060889.8600000003</v>
      </c>
      <c r="E222" s="205"/>
      <c r="F222" s="205"/>
      <c r="G222" s="205"/>
      <c r="H222" s="205"/>
      <c r="I222" s="205"/>
      <c r="J222" s="205"/>
      <c r="K222" s="205"/>
      <c r="L222" s="205"/>
      <c r="M222" s="205"/>
      <c r="N222" s="205"/>
      <c r="O222" s="264">
        <v>0.003018778728619529</v>
      </c>
      <c r="P222" s="205"/>
      <c r="Q222" s="205"/>
      <c r="R222" s="205"/>
      <c r="S222" s="205"/>
      <c r="T222" s="205"/>
      <c r="U222" s="205"/>
      <c r="V222" s="205"/>
      <c r="W222" s="204">
        <v>344</v>
      </c>
      <c r="X222" s="205"/>
      <c r="Y222" s="205"/>
      <c r="Z222" s="205"/>
      <c r="AA222" s="205"/>
      <c r="AB222" s="205"/>
      <c r="AC222" s="264">
        <v>0.021667926429831192</v>
      </c>
      <c r="AD222" s="205"/>
      <c r="AE222" s="205"/>
      <c r="AF222" s="205"/>
      <c r="AG222" s="205"/>
      <c r="AH222" s="1"/>
    </row>
    <row r="223" spans="2:34" ht="11.25" customHeight="1">
      <c r="B223" s="207" t="s">
        <v>1104</v>
      </c>
      <c r="C223" s="205"/>
      <c r="D223" s="291">
        <v>14853021.41999999</v>
      </c>
      <c r="E223" s="205"/>
      <c r="F223" s="205"/>
      <c r="G223" s="205"/>
      <c r="H223" s="205"/>
      <c r="I223" s="205"/>
      <c r="J223" s="205"/>
      <c r="K223" s="205"/>
      <c r="L223" s="205"/>
      <c r="M223" s="205"/>
      <c r="N223" s="205"/>
      <c r="O223" s="264">
        <v>0.011041418670346848</v>
      </c>
      <c r="P223" s="205"/>
      <c r="Q223" s="205"/>
      <c r="R223" s="205"/>
      <c r="S223" s="205"/>
      <c r="T223" s="205"/>
      <c r="U223" s="205"/>
      <c r="V223" s="205"/>
      <c r="W223" s="204">
        <v>450</v>
      </c>
      <c r="X223" s="205"/>
      <c r="Y223" s="205"/>
      <c r="Z223" s="205"/>
      <c r="AA223" s="205"/>
      <c r="AB223" s="205"/>
      <c r="AC223" s="264">
        <v>0.02834467120181406</v>
      </c>
      <c r="AD223" s="205"/>
      <c r="AE223" s="205"/>
      <c r="AF223" s="205"/>
      <c r="AG223" s="205"/>
      <c r="AH223" s="1"/>
    </row>
    <row r="224" spans="2:34" ht="11.25" customHeight="1">
      <c r="B224" s="207" t="s">
        <v>1105</v>
      </c>
      <c r="C224" s="205"/>
      <c r="D224" s="291">
        <v>33756512.04999997</v>
      </c>
      <c r="E224" s="205"/>
      <c r="F224" s="205"/>
      <c r="G224" s="205"/>
      <c r="H224" s="205"/>
      <c r="I224" s="205"/>
      <c r="J224" s="205"/>
      <c r="K224" s="205"/>
      <c r="L224" s="205"/>
      <c r="M224" s="205"/>
      <c r="N224" s="205"/>
      <c r="O224" s="264">
        <v>0.025093869580823526</v>
      </c>
      <c r="P224" s="205"/>
      <c r="Q224" s="205"/>
      <c r="R224" s="205"/>
      <c r="S224" s="205"/>
      <c r="T224" s="205"/>
      <c r="U224" s="205"/>
      <c r="V224" s="205"/>
      <c r="W224" s="204">
        <v>697</v>
      </c>
      <c r="X224" s="205"/>
      <c r="Y224" s="205"/>
      <c r="Z224" s="205"/>
      <c r="AA224" s="205"/>
      <c r="AB224" s="205"/>
      <c r="AC224" s="264">
        <v>0.04390274628369866</v>
      </c>
      <c r="AD224" s="205"/>
      <c r="AE224" s="205"/>
      <c r="AF224" s="205"/>
      <c r="AG224" s="205"/>
      <c r="AH224" s="1"/>
    </row>
    <row r="225" spans="2:34" ht="11.25" customHeight="1">
      <c r="B225" s="207" t="s">
        <v>1106</v>
      </c>
      <c r="C225" s="205"/>
      <c r="D225" s="291">
        <v>58369430.69000002</v>
      </c>
      <c r="E225" s="205"/>
      <c r="F225" s="205"/>
      <c r="G225" s="205"/>
      <c r="H225" s="205"/>
      <c r="I225" s="205"/>
      <c r="J225" s="205"/>
      <c r="K225" s="205"/>
      <c r="L225" s="205"/>
      <c r="M225" s="205"/>
      <c r="N225" s="205"/>
      <c r="O225" s="264">
        <v>0.043390587246462275</v>
      </c>
      <c r="P225" s="205"/>
      <c r="Q225" s="205"/>
      <c r="R225" s="205"/>
      <c r="S225" s="205"/>
      <c r="T225" s="205"/>
      <c r="U225" s="205"/>
      <c r="V225" s="205"/>
      <c r="W225" s="204">
        <v>924</v>
      </c>
      <c r="X225" s="205"/>
      <c r="Y225" s="205"/>
      <c r="Z225" s="205"/>
      <c r="AA225" s="205"/>
      <c r="AB225" s="205"/>
      <c r="AC225" s="264">
        <v>0.0582010582010582</v>
      </c>
      <c r="AD225" s="205"/>
      <c r="AE225" s="205"/>
      <c r="AF225" s="205"/>
      <c r="AG225" s="205"/>
      <c r="AH225" s="1"/>
    </row>
    <row r="226" spans="2:34" ht="11.25" customHeight="1">
      <c r="B226" s="207" t="s">
        <v>1107</v>
      </c>
      <c r="C226" s="205"/>
      <c r="D226" s="291">
        <v>450753345.34999883</v>
      </c>
      <c r="E226" s="205"/>
      <c r="F226" s="205"/>
      <c r="G226" s="205"/>
      <c r="H226" s="205"/>
      <c r="I226" s="205"/>
      <c r="J226" s="205"/>
      <c r="K226" s="205"/>
      <c r="L226" s="205"/>
      <c r="M226" s="205"/>
      <c r="N226" s="205"/>
      <c r="O226" s="264">
        <v>0.3350804029924291</v>
      </c>
      <c r="P226" s="205"/>
      <c r="Q226" s="205"/>
      <c r="R226" s="205"/>
      <c r="S226" s="205"/>
      <c r="T226" s="205"/>
      <c r="U226" s="205"/>
      <c r="V226" s="205"/>
      <c r="W226" s="204">
        <v>5207</v>
      </c>
      <c r="X226" s="205"/>
      <c r="Y226" s="205"/>
      <c r="Z226" s="205"/>
      <c r="AA226" s="205"/>
      <c r="AB226" s="205"/>
      <c r="AC226" s="264">
        <v>0.3279793398841018</v>
      </c>
      <c r="AD226" s="205"/>
      <c r="AE226" s="205"/>
      <c r="AF226" s="205"/>
      <c r="AG226" s="205"/>
      <c r="AH226" s="1"/>
    </row>
    <row r="227" spans="2:34" ht="11.25" customHeight="1">
      <c r="B227" s="207" t="s">
        <v>1108</v>
      </c>
      <c r="C227" s="205"/>
      <c r="D227" s="291">
        <v>20953330.050000016</v>
      </c>
      <c r="E227" s="205"/>
      <c r="F227" s="205"/>
      <c r="G227" s="205"/>
      <c r="H227" s="205"/>
      <c r="I227" s="205"/>
      <c r="J227" s="205"/>
      <c r="K227" s="205"/>
      <c r="L227" s="205"/>
      <c r="M227" s="205"/>
      <c r="N227" s="205"/>
      <c r="O227" s="264">
        <v>0.015576257724134486</v>
      </c>
      <c r="P227" s="205"/>
      <c r="Q227" s="205"/>
      <c r="R227" s="205"/>
      <c r="S227" s="205"/>
      <c r="T227" s="205"/>
      <c r="U227" s="205"/>
      <c r="V227" s="205"/>
      <c r="W227" s="204">
        <v>346</v>
      </c>
      <c r="X227" s="205"/>
      <c r="Y227" s="205"/>
      <c r="Z227" s="205"/>
      <c r="AA227" s="205"/>
      <c r="AB227" s="205"/>
      <c r="AC227" s="264">
        <v>0.0217939027462837</v>
      </c>
      <c r="AD227" s="205"/>
      <c r="AE227" s="205"/>
      <c r="AF227" s="205"/>
      <c r="AG227" s="205"/>
      <c r="AH227" s="1"/>
    </row>
    <row r="228" spans="2:34" ht="11.25" customHeight="1">
      <c r="B228" s="207" t="s">
        <v>1109</v>
      </c>
      <c r="C228" s="205"/>
      <c r="D228" s="291">
        <v>30296482.720000014</v>
      </c>
      <c r="E228" s="205"/>
      <c r="F228" s="205"/>
      <c r="G228" s="205"/>
      <c r="H228" s="205"/>
      <c r="I228" s="205"/>
      <c r="J228" s="205"/>
      <c r="K228" s="205"/>
      <c r="L228" s="205"/>
      <c r="M228" s="205"/>
      <c r="N228" s="205"/>
      <c r="O228" s="264">
        <v>0.022521757728027905</v>
      </c>
      <c r="P228" s="205"/>
      <c r="Q228" s="205"/>
      <c r="R228" s="205"/>
      <c r="S228" s="205"/>
      <c r="T228" s="205"/>
      <c r="U228" s="205"/>
      <c r="V228" s="205"/>
      <c r="W228" s="204">
        <v>451</v>
      </c>
      <c r="X228" s="205"/>
      <c r="Y228" s="205"/>
      <c r="Z228" s="205"/>
      <c r="AA228" s="205"/>
      <c r="AB228" s="205"/>
      <c r="AC228" s="264">
        <v>0.028407659360040312</v>
      </c>
      <c r="AD228" s="205"/>
      <c r="AE228" s="205"/>
      <c r="AF228" s="205"/>
      <c r="AG228" s="205"/>
      <c r="AH228" s="1"/>
    </row>
    <row r="229" spans="2:34" ht="11.25" customHeight="1">
      <c r="B229" s="207" t="s">
        <v>1110</v>
      </c>
      <c r="C229" s="205"/>
      <c r="D229" s="291">
        <v>63983179.970000036</v>
      </c>
      <c r="E229" s="205"/>
      <c r="F229" s="205"/>
      <c r="G229" s="205"/>
      <c r="H229" s="205"/>
      <c r="I229" s="205"/>
      <c r="J229" s="205"/>
      <c r="K229" s="205"/>
      <c r="L229" s="205"/>
      <c r="M229" s="205"/>
      <c r="N229" s="205"/>
      <c r="O229" s="264">
        <v>0.047563728478681566</v>
      </c>
      <c r="P229" s="205"/>
      <c r="Q229" s="205"/>
      <c r="R229" s="205"/>
      <c r="S229" s="205"/>
      <c r="T229" s="205"/>
      <c r="U229" s="205"/>
      <c r="V229" s="205"/>
      <c r="W229" s="204">
        <v>851</v>
      </c>
      <c r="X229" s="205"/>
      <c r="Y229" s="205"/>
      <c r="Z229" s="205"/>
      <c r="AA229" s="205"/>
      <c r="AB229" s="205"/>
      <c r="AC229" s="264">
        <v>0.0536029226505417</v>
      </c>
      <c r="AD229" s="205"/>
      <c r="AE229" s="205"/>
      <c r="AF229" s="205"/>
      <c r="AG229" s="205"/>
      <c r="AH229" s="1"/>
    </row>
    <row r="230" spans="2:34" ht="11.25" customHeight="1">
      <c r="B230" s="207" t="s">
        <v>1111</v>
      </c>
      <c r="C230" s="205"/>
      <c r="D230" s="291">
        <v>113508048.01999997</v>
      </c>
      <c r="E230" s="205"/>
      <c r="F230" s="205"/>
      <c r="G230" s="205"/>
      <c r="H230" s="205"/>
      <c r="I230" s="205"/>
      <c r="J230" s="205"/>
      <c r="K230" s="205"/>
      <c r="L230" s="205"/>
      <c r="M230" s="205"/>
      <c r="N230" s="205"/>
      <c r="O230" s="264">
        <v>0.08437945689319924</v>
      </c>
      <c r="P230" s="205"/>
      <c r="Q230" s="205"/>
      <c r="R230" s="205"/>
      <c r="S230" s="205"/>
      <c r="T230" s="205"/>
      <c r="U230" s="205"/>
      <c r="V230" s="205"/>
      <c r="W230" s="204">
        <v>1383</v>
      </c>
      <c r="X230" s="205"/>
      <c r="Y230" s="205"/>
      <c r="Z230" s="205"/>
      <c r="AA230" s="205"/>
      <c r="AB230" s="205"/>
      <c r="AC230" s="264">
        <v>0.08711262282690854</v>
      </c>
      <c r="AD230" s="205"/>
      <c r="AE230" s="205"/>
      <c r="AF230" s="205"/>
      <c r="AG230" s="205"/>
      <c r="AH230" s="1"/>
    </row>
    <row r="231" spans="2:34" ht="11.25" customHeight="1">
      <c r="B231" s="207" t="s">
        <v>1112</v>
      </c>
      <c r="C231" s="205"/>
      <c r="D231" s="291">
        <v>126096391.73000006</v>
      </c>
      <c r="E231" s="205"/>
      <c r="F231" s="205"/>
      <c r="G231" s="205"/>
      <c r="H231" s="205"/>
      <c r="I231" s="205"/>
      <c r="J231" s="205"/>
      <c r="K231" s="205"/>
      <c r="L231" s="205"/>
      <c r="M231" s="205"/>
      <c r="N231" s="205"/>
      <c r="O231" s="264">
        <v>0.09373736255683617</v>
      </c>
      <c r="P231" s="205"/>
      <c r="Q231" s="205"/>
      <c r="R231" s="205"/>
      <c r="S231" s="205"/>
      <c r="T231" s="205"/>
      <c r="U231" s="205"/>
      <c r="V231" s="205"/>
      <c r="W231" s="204">
        <v>1368</v>
      </c>
      <c r="X231" s="205"/>
      <c r="Y231" s="205"/>
      <c r="Z231" s="205"/>
      <c r="AA231" s="205"/>
      <c r="AB231" s="205"/>
      <c r="AC231" s="264">
        <v>0.08616780045351474</v>
      </c>
      <c r="AD231" s="205"/>
      <c r="AE231" s="205"/>
      <c r="AF231" s="205"/>
      <c r="AG231" s="205"/>
      <c r="AH231" s="1"/>
    </row>
    <row r="232" spans="2:34" ht="11.25" customHeight="1">
      <c r="B232" s="207" t="s">
        <v>1113</v>
      </c>
      <c r="C232" s="205"/>
      <c r="D232" s="291">
        <v>228702257.19000003</v>
      </c>
      <c r="E232" s="205"/>
      <c r="F232" s="205"/>
      <c r="G232" s="205"/>
      <c r="H232" s="205"/>
      <c r="I232" s="205"/>
      <c r="J232" s="205"/>
      <c r="K232" s="205"/>
      <c r="L232" s="205"/>
      <c r="M232" s="205"/>
      <c r="N232" s="205"/>
      <c r="O232" s="264">
        <v>0.17001236994702554</v>
      </c>
      <c r="P232" s="205"/>
      <c r="Q232" s="205"/>
      <c r="R232" s="205"/>
      <c r="S232" s="205"/>
      <c r="T232" s="205"/>
      <c r="U232" s="205"/>
      <c r="V232" s="205"/>
      <c r="W232" s="204">
        <v>2332</v>
      </c>
      <c r="X232" s="205"/>
      <c r="Y232" s="205"/>
      <c r="Z232" s="205"/>
      <c r="AA232" s="205"/>
      <c r="AB232" s="205"/>
      <c r="AC232" s="264">
        <v>0.14688838498362308</v>
      </c>
      <c r="AD232" s="205"/>
      <c r="AE232" s="205"/>
      <c r="AF232" s="205"/>
      <c r="AG232" s="205"/>
      <c r="AH232" s="1"/>
    </row>
    <row r="233" spans="2:34" ht="11.25" customHeight="1">
      <c r="B233" s="207" t="s">
        <v>1114</v>
      </c>
      <c r="C233" s="205"/>
      <c r="D233" s="291">
        <v>81545992.08000001</v>
      </c>
      <c r="E233" s="205"/>
      <c r="F233" s="205"/>
      <c r="G233" s="205"/>
      <c r="H233" s="205"/>
      <c r="I233" s="205"/>
      <c r="J233" s="205"/>
      <c r="K233" s="205"/>
      <c r="L233" s="205"/>
      <c r="M233" s="205"/>
      <c r="N233" s="205"/>
      <c r="O233" s="264">
        <v>0.06061954763168105</v>
      </c>
      <c r="P233" s="205"/>
      <c r="Q233" s="205"/>
      <c r="R233" s="205"/>
      <c r="S233" s="205"/>
      <c r="T233" s="205"/>
      <c r="U233" s="205"/>
      <c r="V233" s="205"/>
      <c r="W233" s="204">
        <v>713</v>
      </c>
      <c r="X233" s="205"/>
      <c r="Y233" s="205"/>
      <c r="Z233" s="205"/>
      <c r="AA233" s="205"/>
      <c r="AB233" s="205"/>
      <c r="AC233" s="264">
        <v>0.04491055681531872</v>
      </c>
      <c r="AD233" s="205"/>
      <c r="AE233" s="205"/>
      <c r="AF233" s="205"/>
      <c r="AG233" s="205"/>
      <c r="AH233" s="1"/>
    </row>
    <row r="234" spans="2:34" ht="11.25" customHeight="1">
      <c r="B234" s="207" t="s">
        <v>1115</v>
      </c>
      <c r="C234" s="205"/>
      <c r="D234" s="291">
        <v>33142869.990000002</v>
      </c>
      <c r="E234" s="205"/>
      <c r="F234" s="205"/>
      <c r="G234" s="205"/>
      <c r="H234" s="205"/>
      <c r="I234" s="205"/>
      <c r="J234" s="205"/>
      <c r="K234" s="205"/>
      <c r="L234" s="205"/>
      <c r="M234" s="205"/>
      <c r="N234" s="205"/>
      <c r="O234" s="264">
        <v>0.02463770118877702</v>
      </c>
      <c r="P234" s="205"/>
      <c r="Q234" s="205"/>
      <c r="R234" s="205"/>
      <c r="S234" s="205"/>
      <c r="T234" s="205"/>
      <c r="U234" s="205"/>
      <c r="V234" s="205"/>
      <c r="W234" s="204">
        <v>284</v>
      </c>
      <c r="X234" s="205"/>
      <c r="Y234" s="205"/>
      <c r="Z234" s="205"/>
      <c r="AA234" s="205"/>
      <c r="AB234" s="205"/>
      <c r="AC234" s="264">
        <v>0.017888636936255985</v>
      </c>
      <c r="AD234" s="205"/>
      <c r="AE234" s="205"/>
      <c r="AF234" s="205"/>
      <c r="AG234" s="205"/>
      <c r="AH234" s="1"/>
    </row>
    <row r="235" spans="2:34" ht="11.25" customHeight="1">
      <c r="B235" s="207" t="s">
        <v>1116</v>
      </c>
      <c r="C235" s="205"/>
      <c r="D235" s="291">
        <v>85187760.75999995</v>
      </c>
      <c r="E235" s="205"/>
      <c r="F235" s="205"/>
      <c r="G235" s="205"/>
      <c r="H235" s="205"/>
      <c r="I235" s="205"/>
      <c r="J235" s="205"/>
      <c r="K235" s="205"/>
      <c r="L235" s="205"/>
      <c r="M235" s="205"/>
      <c r="N235" s="205"/>
      <c r="O235" s="264">
        <v>0.06332676063295575</v>
      </c>
      <c r="P235" s="205"/>
      <c r="Q235" s="205"/>
      <c r="R235" s="205"/>
      <c r="S235" s="205"/>
      <c r="T235" s="205"/>
      <c r="U235" s="205"/>
      <c r="V235" s="205"/>
      <c r="W235" s="204">
        <v>526</v>
      </c>
      <c r="X235" s="205"/>
      <c r="Y235" s="205"/>
      <c r="Z235" s="205"/>
      <c r="AA235" s="205"/>
      <c r="AB235" s="205"/>
      <c r="AC235" s="264">
        <v>0.033131771227009325</v>
      </c>
      <c r="AD235" s="205"/>
      <c r="AE235" s="205"/>
      <c r="AF235" s="205"/>
      <c r="AG235" s="205"/>
      <c r="AH235" s="1"/>
    </row>
    <row r="236" spans="2:34" ht="11.25" customHeight="1">
      <c r="B236" s="286"/>
      <c r="C236" s="287"/>
      <c r="D236" s="288">
        <v>1345209511.879999</v>
      </c>
      <c r="E236" s="287"/>
      <c r="F236" s="287"/>
      <c r="G236" s="287"/>
      <c r="H236" s="287"/>
      <c r="I236" s="287"/>
      <c r="J236" s="287"/>
      <c r="K236" s="287"/>
      <c r="L236" s="287"/>
      <c r="M236" s="287"/>
      <c r="N236" s="287"/>
      <c r="O236" s="289">
        <v>1.0000000000000033</v>
      </c>
      <c r="P236" s="287"/>
      <c r="Q236" s="287"/>
      <c r="R236" s="287"/>
      <c r="S236" s="287"/>
      <c r="T236" s="287"/>
      <c r="U236" s="287"/>
      <c r="V236" s="287"/>
      <c r="W236" s="290">
        <v>15876</v>
      </c>
      <c r="X236" s="287"/>
      <c r="Y236" s="287"/>
      <c r="Z236" s="287"/>
      <c r="AA236" s="287"/>
      <c r="AB236" s="287"/>
      <c r="AC236" s="289">
        <v>1</v>
      </c>
      <c r="AD236" s="287"/>
      <c r="AE236" s="287"/>
      <c r="AF236" s="287"/>
      <c r="AG236" s="287"/>
      <c r="AH236" s="1"/>
    </row>
    <row r="237" spans="2:34" ht="9"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ht="18.75" customHeight="1">
      <c r="B238" s="212" t="s">
        <v>1013</v>
      </c>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4"/>
    </row>
    <row r="239" spans="2:34" ht="8.2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ht="10.5" customHeight="1">
      <c r="B240" s="197" t="s">
        <v>1018</v>
      </c>
      <c r="C240" s="198"/>
      <c r="D240" s="197" t="s">
        <v>1015</v>
      </c>
      <c r="E240" s="198"/>
      <c r="F240" s="198"/>
      <c r="G240" s="198"/>
      <c r="H240" s="198"/>
      <c r="I240" s="198"/>
      <c r="J240" s="198"/>
      <c r="K240" s="198"/>
      <c r="L240" s="198"/>
      <c r="M240" s="198"/>
      <c r="N240" s="198"/>
      <c r="O240" s="197" t="s">
        <v>1016</v>
      </c>
      <c r="P240" s="198"/>
      <c r="Q240" s="198"/>
      <c r="R240" s="198"/>
      <c r="S240" s="198"/>
      <c r="T240" s="198"/>
      <c r="U240" s="198"/>
      <c r="V240" s="198"/>
      <c r="W240" s="197" t="s">
        <v>1017</v>
      </c>
      <c r="X240" s="198"/>
      <c r="Y240" s="198"/>
      <c r="Z240" s="198"/>
      <c r="AA240" s="198"/>
      <c r="AB240" s="198"/>
      <c r="AC240" s="197" t="s">
        <v>1016</v>
      </c>
      <c r="AD240" s="198"/>
      <c r="AE240" s="198"/>
      <c r="AF240" s="198"/>
      <c r="AG240" s="198"/>
      <c r="AH240" s="1"/>
    </row>
    <row r="241" spans="2:34" ht="10.5" customHeight="1">
      <c r="B241" s="207" t="s">
        <v>1117</v>
      </c>
      <c r="C241" s="205"/>
      <c r="D241" s="291">
        <v>4191070.179999999</v>
      </c>
      <c r="E241" s="205"/>
      <c r="F241" s="205"/>
      <c r="G241" s="205"/>
      <c r="H241" s="205"/>
      <c r="I241" s="205"/>
      <c r="J241" s="205"/>
      <c r="K241" s="205"/>
      <c r="L241" s="205"/>
      <c r="M241" s="205"/>
      <c r="N241" s="205"/>
      <c r="O241" s="264">
        <v>0.0031155519961665744</v>
      </c>
      <c r="P241" s="205"/>
      <c r="Q241" s="205"/>
      <c r="R241" s="205"/>
      <c r="S241" s="205"/>
      <c r="T241" s="205"/>
      <c r="U241" s="205"/>
      <c r="V241" s="205"/>
      <c r="W241" s="204">
        <v>187</v>
      </c>
      <c r="X241" s="205"/>
      <c r="Y241" s="205"/>
      <c r="Z241" s="205"/>
      <c r="AA241" s="205"/>
      <c r="AB241" s="205"/>
      <c r="AC241" s="264">
        <v>0.011778785588309398</v>
      </c>
      <c r="AD241" s="205"/>
      <c r="AE241" s="205"/>
      <c r="AF241" s="205"/>
      <c r="AG241" s="205"/>
      <c r="AH241" s="1"/>
    </row>
    <row r="242" spans="2:34" ht="10.5" customHeight="1">
      <c r="B242" s="207" t="s">
        <v>1020</v>
      </c>
      <c r="C242" s="205"/>
      <c r="D242" s="291">
        <v>12220052.99</v>
      </c>
      <c r="E242" s="205"/>
      <c r="F242" s="205"/>
      <c r="G242" s="205"/>
      <c r="H242" s="205"/>
      <c r="I242" s="205"/>
      <c r="J242" s="205"/>
      <c r="K242" s="205"/>
      <c r="L242" s="205"/>
      <c r="M242" s="205"/>
      <c r="N242" s="205"/>
      <c r="O242" s="264">
        <v>0.009084126213857823</v>
      </c>
      <c r="P242" s="205"/>
      <c r="Q242" s="205"/>
      <c r="R242" s="205"/>
      <c r="S242" s="205"/>
      <c r="T242" s="205"/>
      <c r="U242" s="205"/>
      <c r="V242" s="205"/>
      <c r="W242" s="204">
        <v>221</v>
      </c>
      <c r="X242" s="205"/>
      <c r="Y242" s="205"/>
      <c r="Z242" s="205"/>
      <c r="AA242" s="205"/>
      <c r="AB242" s="205"/>
      <c r="AC242" s="264">
        <v>0.013920382968002016</v>
      </c>
      <c r="AD242" s="205"/>
      <c r="AE242" s="205"/>
      <c r="AF242" s="205"/>
      <c r="AG242" s="205"/>
      <c r="AH242" s="1"/>
    </row>
    <row r="243" spans="2:34" ht="10.5" customHeight="1">
      <c r="B243" s="207" t="s">
        <v>1021</v>
      </c>
      <c r="C243" s="205"/>
      <c r="D243" s="291">
        <v>16010902.650000004</v>
      </c>
      <c r="E243" s="205"/>
      <c r="F243" s="205"/>
      <c r="G243" s="205"/>
      <c r="H243" s="205"/>
      <c r="I243" s="205"/>
      <c r="J243" s="205"/>
      <c r="K243" s="205"/>
      <c r="L243" s="205"/>
      <c r="M243" s="205"/>
      <c r="N243" s="205"/>
      <c r="O243" s="264">
        <v>0.011902162829360262</v>
      </c>
      <c r="P243" s="205"/>
      <c r="Q243" s="205"/>
      <c r="R243" s="205"/>
      <c r="S243" s="205"/>
      <c r="T243" s="205"/>
      <c r="U243" s="205"/>
      <c r="V243" s="205"/>
      <c r="W243" s="204">
        <v>383</v>
      </c>
      <c r="X243" s="205"/>
      <c r="Y243" s="205"/>
      <c r="Z243" s="205"/>
      <c r="AA243" s="205"/>
      <c r="AB243" s="205"/>
      <c r="AC243" s="264">
        <v>0.024124464600655076</v>
      </c>
      <c r="AD243" s="205"/>
      <c r="AE243" s="205"/>
      <c r="AF243" s="205"/>
      <c r="AG243" s="205"/>
      <c r="AH243" s="1"/>
    </row>
    <row r="244" spans="2:34" ht="10.5" customHeight="1">
      <c r="B244" s="207" t="s">
        <v>1022</v>
      </c>
      <c r="C244" s="205"/>
      <c r="D244" s="291">
        <v>52643649.03000002</v>
      </c>
      <c r="E244" s="205"/>
      <c r="F244" s="205"/>
      <c r="G244" s="205"/>
      <c r="H244" s="205"/>
      <c r="I244" s="205"/>
      <c r="J244" s="205"/>
      <c r="K244" s="205"/>
      <c r="L244" s="205"/>
      <c r="M244" s="205"/>
      <c r="N244" s="205"/>
      <c r="O244" s="264">
        <v>0.039134163537416396</v>
      </c>
      <c r="P244" s="205"/>
      <c r="Q244" s="205"/>
      <c r="R244" s="205"/>
      <c r="S244" s="205"/>
      <c r="T244" s="205"/>
      <c r="U244" s="205"/>
      <c r="V244" s="205"/>
      <c r="W244" s="204">
        <v>973</v>
      </c>
      <c r="X244" s="205"/>
      <c r="Y244" s="205"/>
      <c r="Z244" s="205"/>
      <c r="AA244" s="205"/>
      <c r="AB244" s="205"/>
      <c r="AC244" s="264">
        <v>0.06128747795414462</v>
      </c>
      <c r="AD244" s="205"/>
      <c r="AE244" s="205"/>
      <c r="AF244" s="205"/>
      <c r="AG244" s="205"/>
      <c r="AH244" s="1"/>
    </row>
    <row r="245" spans="2:34" ht="10.5" customHeight="1">
      <c r="B245" s="207" t="s">
        <v>1023</v>
      </c>
      <c r="C245" s="205"/>
      <c r="D245" s="291">
        <v>220893259.01999938</v>
      </c>
      <c r="E245" s="205"/>
      <c r="F245" s="205"/>
      <c r="G245" s="205"/>
      <c r="H245" s="205"/>
      <c r="I245" s="205"/>
      <c r="J245" s="205"/>
      <c r="K245" s="205"/>
      <c r="L245" s="205"/>
      <c r="M245" s="205"/>
      <c r="N245" s="205"/>
      <c r="O245" s="264">
        <v>0.16420732760898302</v>
      </c>
      <c r="P245" s="205"/>
      <c r="Q245" s="205"/>
      <c r="R245" s="205"/>
      <c r="S245" s="205"/>
      <c r="T245" s="205"/>
      <c r="U245" s="205"/>
      <c r="V245" s="205"/>
      <c r="W245" s="204">
        <v>3703</v>
      </c>
      <c r="X245" s="205"/>
      <c r="Y245" s="205"/>
      <c r="Z245" s="205"/>
      <c r="AA245" s="205"/>
      <c r="AB245" s="205"/>
      <c r="AC245" s="264">
        <v>0.23324514991181658</v>
      </c>
      <c r="AD245" s="205"/>
      <c r="AE245" s="205"/>
      <c r="AF245" s="205"/>
      <c r="AG245" s="205"/>
      <c r="AH245" s="1"/>
    </row>
    <row r="246" spans="2:34" ht="10.5" customHeight="1">
      <c r="B246" s="207" t="s">
        <v>1024</v>
      </c>
      <c r="C246" s="205"/>
      <c r="D246" s="291">
        <v>122340830.38000007</v>
      </c>
      <c r="E246" s="205"/>
      <c r="F246" s="205"/>
      <c r="G246" s="205"/>
      <c r="H246" s="205"/>
      <c r="I246" s="205"/>
      <c r="J246" s="205"/>
      <c r="K246" s="205"/>
      <c r="L246" s="205"/>
      <c r="M246" s="205"/>
      <c r="N246" s="205"/>
      <c r="O246" s="264">
        <v>0.09094555851677139</v>
      </c>
      <c r="P246" s="205"/>
      <c r="Q246" s="205"/>
      <c r="R246" s="205"/>
      <c r="S246" s="205"/>
      <c r="T246" s="205"/>
      <c r="U246" s="205"/>
      <c r="V246" s="205"/>
      <c r="W246" s="204">
        <v>1616</v>
      </c>
      <c r="X246" s="205"/>
      <c r="Y246" s="205"/>
      <c r="Z246" s="205"/>
      <c r="AA246" s="205"/>
      <c r="AB246" s="205"/>
      <c r="AC246" s="264">
        <v>0.1017888636936256</v>
      </c>
      <c r="AD246" s="205"/>
      <c r="AE246" s="205"/>
      <c r="AF246" s="205"/>
      <c r="AG246" s="205"/>
      <c r="AH246" s="1"/>
    </row>
    <row r="247" spans="2:34" ht="10.5" customHeight="1">
      <c r="B247" s="207" t="s">
        <v>1025</v>
      </c>
      <c r="C247" s="205"/>
      <c r="D247" s="291">
        <v>134159627.79000022</v>
      </c>
      <c r="E247" s="205"/>
      <c r="F247" s="205"/>
      <c r="G247" s="205"/>
      <c r="H247" s="205"/>
      <c r="I247" s="205"/>
      <c r="J247" s="205"/>
      <c r="K247" s="205"/>
      <c r="L247" s="205"/>
      <c r="M247" s="205"/>
      <c r="N247" s="205"/>
      <c r="O247" s="264">
        <v>0.0997313999084835</v>
      </c>
      <c r="P247" s="205"/>
      <c r="Q247" s="205"/>
      <c r="R247" s="205"/>
      <c r="S247" s="205"/>
      <c r="T247" s="205"/>
      <c r="U247" s="205"/>
      <c r="V247" s="205"/>
      <c r="W247" s="204">
        <v>1476</v>
      </c>
      <c r="X247" s="205"/>
      <c r="Y247" s="205"/>
      <c r="Z247" s="205"/>
      <c r="AA247" s="205"/>
      <c r="AB247" s="205"/>
      <c r="AC247" s="264">
        <v>0.09297052154195011</v>
      </c>
      <c r="AD247" s="205"/>
      <c r="AE247" s="205"/>
      <c r="AF247" s="205"/>
      <c r="AG247" s="205"/>
      <c r="AH247" s="1"/>
    </row>
    <row r="248" spans="2:34" ht="10.5" customHeight="1">
      <c r="B248" s="207" t="s">
        <v>1026</v>
      </c>
      <c r="C248" s="205"/>
      <c r="D248" s="291">
        <v>70293095.03999995</v>
      </c>
      <c r="E248" s="205"/>
      <c r="F248" s="205"/>
      <c r="G248" s="205"/>
      <c r="H248" s="205"/>
      <c r="I248" s="205"/>
      <c r="J248" s="205"/>
      <c r="K248" s="205"/>
      <c r="L248" s="205"/>
      <c r="M248" s="205"/>
      <c r="N248" s="205"/>
      <c r="O248" s="264">
        <v>0.05225438448005149</v>
      </c>
      <c r="P248" s="205"/>
      <c r="Q248" s="205"/>
      <c r="R248" s="205"/>
      <c r="S248" s="205"/>
      <c r="T248" s="205"/>
      <c r="U248" s="205"/>
      <c r="V248" s="205"/>
      <c r="W248" s="204">
        <v>781</v>
      </c>
      <c r="X248" s="205"/>
      <c r="Y248" s="205"/>
      <c r="Z248" s="205"/>
      <c r="AA248" s="205"/>
      <c r="AB248" s="205"/>
      <c r="AC248" s="264">
        <v>0.04919375157470396</v>
      </c>
      <c r="AD248" s="205"/>
      <c r="AE248" s="205"/>
      <c r="AF248" s="205"/>
      <c r="AG248" s="205"/>
      <c r="AH248" s="1"/>
    </row>
    <row r="249" spans="2:34" ht="10.5" customHeight="1">
      <c r="B249" s="207" t="s">
        <v>1027</v>
      </c>
      <c r="C249" s="205"/>
      <c r="D249" s="291">
        <v>104881535.35000002</v>
      </c>
      <c r="E249" s="205"/>
      <c r="F249" s="205"/>
      <c r="G249" s="205"/>
      <c r="H249" s="205"/>
      <c r="I249" s="205"/>
      <c r="J249" s="205"/>
      <c r="K249" s="205"/>
      <c r="L249" s="205"/>
      <c r="M249" s="205"/>
      <c r="N249" s="205"/>
      <c r="O249" s="264">
        <v>0.07796669174857573</v>
      </c>
      <c r="P249" s="205"/>
      <c r="Q249" s="205"/>
      <c r="R249" s="205"/>
      <c r="S249" s="205"/>
      <c r="T249" s="205"/>
      <c r="U249" s="205"/>
      <c r="V249" s="205"/>
      <c r="W249" s="204">
        <v>1059</v>
      </c>
      <c r="X249" s="205"/>
      <c r="Y249" s="205"/>
      <c r="Z249" s="205"/>
      <c r="AA249" s="205"/>
      <c r="AB249" s="205"/>
      <c r="AC249" s="264">
        <v>0.06670445956160242</v>
      </c>
      <c r="AD249" s="205"/>
      <c r="AE249" s="205"/>
      <c r="AF249" s="205"/>
      <c r="AG249" s="205"/>
      <c r="AH249" s="1"/>
    </row>
    <row r="250" spans="2:34" ht="10.5" customHeight="1">
      <c r="B250" s="207" t="s">
        <v>1028</v>
      </c>
      <c r="C250" s="205"/>
      <c r="D250" s="291">
        <v>239796446.19000027</v>
      </c>
      <c r="E250" s="205"/>
      <c r="F250" s="205"/>
      <c r="G250" s="205"/>
      <c r="H250" s="205"/>
      <c r="I250" s="205"/>
      <c r="J250" s="205"/>
      <c r="K250" s="205"/>
      <c r="L250" s="205"/>
      <c r="M250" s="205"/>
      <c r="N250" s="205"/>
      <c r="O250" s="264">
        <v>0.17825955293378218</v>
      </c>
      <c r="P250" s="205"/>
      <c r="Q250" s="205"/>
      <c r="R250" s="205"/>
      <c r="S250" s="205"/>
      <c r="T250" s="205"/>
      <c r="U250" s="205"/>
      <c r="V250" s="205"/>
      <c r="W250" s="204">
        <v>2182</v>
      </c>
      <c r="X250" s="205"/>
      <c r="Y250" s="205"/>
      <c r="Z250" s="205"/>
      <c r="AA250" s="205"/>
      <c r="AB250" s="205"/>
      <c r="AC250" s="264">
        <v>0.13744016124968506</v>
      </c>
      <c r="AD250" s="205"/>
      <c r="AE250" s="205"/>
      <c r="AF250" s="205"/>
      <c r="AG250" s="205"/>
      <c r="AH250" s="1"/>
    </row>
    <row r="251" spans="2:34" ht="10.5" customHeight="1">
      <c r="B251" s="207" t="s">
        <v>1029</v>
      </c>
      <c r="C251" s="205"/>
      <c r="D251" s="291">
        <v>28852155.789999995</v>
      </c>
      <c r="E251" s="205"/>
      <c r="F251" s="205"/>
      <c r="G251" s="205"/>
      <c r="H251" s="205"/>
      <c r="I251" s="205"/>
      <c r="J251" s="205"/>
      <c r="K251" s="205"/>
      <c r="L251" s="205"/>
      <c r="M251" s="205"/>
      <c r="N251" s="205"/>
      <c r="O251" s="264">
        <v>0.021448075957831728</v>
      </c>
      <c r="P251" s="205"/>
      <c r="Q251" s="205"/>
      <c r="R251" s="205"/>
      <c r="S251" s="205"/>
      <c r="T251" s="205"/>
      <c r="U251" s="205"/>
      <c r="V251" s="205"/>
      <c r="W251" s="204">
        <v>320</v>
      </c>
      <c r="X251" s="205"/>
      <c r="Y251" s="205"/>
      <c r="Z251" s="205"/>
      <c r="AA251" s="205"/>
      <c r="AB251" s="205"/>
      <c r="AC251" s="264">
        <v>0.020156210632401108</v>
      </c>
      <c r="AD251" s="205"/>
      <c r="AE251" s="205"/>
      <c r="AF251" s="205"/>
      <c r="AG251" s="205"/>
      <c r="AH251" s="1"/>
    </row>
    <row r="252" spans="2:34" ht="10.5" customHeight="1">
      <c r="B252" s="207" t="s">
        <v>1030</v>
      </c>
      <c r="C252" s="205"/>
      <c r="D252" s="291">
        <v>39902484.69000003</v>
      </c>
      <c r="E252" s="205"/>
      <c r="F252" s="205"/>
      <c r="G252" s="205"/>
      <c r="H252" s="205"/>
      <c r="I252" s="205"/>
      <c r="J252" s="205"/>
      <c r="K252" s="205"/>
      <c r="L252" s="205"/>
      <c r="M252" s="205"/>
      <c r="N252" s="205"/>
      <c r="O252" s="264">
        <v>0.02966265428366933</v>
      </c>
      <c r="P252" s="205"/>
      <c r="Q252" s="205"/>
      <c r="R252" s="205"/>
      <c r="S252" s="205"/>
      <c r="T252" s="205"/>
      <c r="U252" s="205"/>
      <c r="V252" s="205"/>
      <c r="W252" s="204">
        <v>371</v>
      </c>
      <c r="X252" s="205"/>
      <c r="Y252" s="205"/>
      <c r="Z252" s="205"/>
      <c r="AA252" s="205"/>
      <c r="AB252" s="205"/>
      <c r="AC252" s="264">
        <v>0.023368606701940034</v>
      </c>
      <c r="AD252" s="205"/>
      <c r="AE252" s="205"/>
      <c r="AF252" s="205"/>
      <c r="AG252" s="205"/>
      <c r="AH252" s="1"/>
    </row>
    <row r="253" spans="2:34" ht="10.5" customHeight="1">
      <c r="B253" s="207" t="s">
        <v>1031</v>
      </c>
      <c r="C253" s="205"/>
      <c r="D253" s="291">
        <v>275400248.2700005</v>
      </c>
      <c r="E253" s="205"/>
      <c r="F253" s="205"/>
      <c r="G253" s="205"/>
      <c r="H253" s="205"/>
      <c r="I253" s="205"/>
      <c r="J253" s="205"/>
      <c r="K253" s="205"/>
      <c r="L253" s="205"/>
      <c r="M253" s="205"/>
      <c r="N253" s="205"/>
      <c r="O253" s="264">
        <v>0.20472665844082108</v>
      </c>
      <c r="P253" s="205"/>
      <c r="Q253" s="205"/>
      <c r="R253" s="205"/>
      <c r="S253" s="205"/>
      <c r="T253" s="205"/>
      <c r="U253" s="205"/>
      <c r="V253" s="205"/>
      <c r="W253" s="204">
        <v>2391</v>
      </c>
      <c r="X253" s="205"/>
      <c r="Y253" s="205"/>
      <c r="Z253" s="205"/>
      <c r="AA253" s="205"/>
      <c r="AB253" s="205"/>
      <c r="AC253" s="264">
        <v>0.15060468631897203</v>
      </c>
      <c r="AD253" s="205"/>
      <c r="AE253" s="205"/>
      <c r="AF253" s="205"/>
      <c r="AG253" s="205"/>
      <c r="AH253" s="1"/>
    </row>
    <row r="254" spans="2:34" ht="10.5" customHeight="1">
      <c r="B254" s="207" t="s">
        <v>1032</v>
      </c>
      <c r="C254" s="205"/>
      <c r="D254" s="291">
        <v>15632688.779999996</v>
      </c>
      <c r="E254" s="205"/>
      <c r="F254" s="205"/>
      <c r="G254" s="205"/>
      <c r="H254" s="205"/>
      <c r="I254" s="205"/>
      <c r="J254" s="205"/>
      <c r="K254" s="205"/>
      <c r="L254" s="205"/>
      <c r="M254" s="205"/>
      <c r="N254" s="205"/>
      <c r="O254" s="264">
        <v>0.011621006721958498</v>
      </c>
      <c r="P254" s="205"/>
      <c r="Q254" s="205"/>
      <c r="R254" s="205"/>
      <c r="S254" s="205"/>
      <c r="T254" s="205"/>
      <c r="U254" s="205"/>
      <c r="V254" s="205"/>
      <c r="W254" s="204">
        <v>145</v>
      </c>
      <c r="X254" s="205"/>
      <c r="Y254" s="205"/>
      <c r="Z254" s="205"/>
      <c r="AA254" s="205"/>
      <c r="AB254" s="205"/>
      <c r="AC254" s="264">
        <v>0.009133282942806752</v>
      </c>
      <c r="AD254" s="205"/>
      <c r="AE254" s="205"/>
      <c r="AF254" s="205"/>
      <c r="AG254" s="205"/>
      <c r="AH254" s="1"/>
    </row>
    <row r="255" spans="2:34" ht="10.5" customHeight="1">
      <c r="B255" s="207" t="s">
        <v>1034</v>
      </c>
      <c r="C255" s="205"/>
      <c r="D255" s="291">
        <v>1829571.03</v>
      </c>
      <c r="E255" s="205"/>
      <c r="F255" s="205"/>
      <c r="G255" s="205"/>
      <c r="H255" s="205"/>
      <c r="I255" s="205"/>
      <c r="J255" s="205"/>
      <c r="K255" s="205"/>
      <c r="L255" s="205"/>
      <c r="M255" s="205"/>
      <c r="N255" s="205"/>
      <c r="O255" s="264">
        <v>0.0013600640003229526</v>
      </c>
      <c r="P255" s="205"/>
      <c r="Q255" s="205"/>
      <c r="R255" s="205"/>
      <c r="S255" s="205"/>
      <c r="T255" s="205"/>
      <c r="U255" s="205"/>
      <c r="V255" s="205"/>
      <c r="W255" s="204">
        <v>18</v>
      </c>
      <c r="X255" s="205"/>
      <c r="Y255" s="205"/>
      <c r="Z255" s="205"/>
      <c r="AA255" s="205"/>
      <c r="AB255" s="205"/>
      <c r="AC255" s="264">
        <v>0.0011337868480725624</v>
      </c>
      <c r="AD255" s="205"/>
      <c r="AE255" s="205"/>
      <c r="AF255" s="205"/>
      <c r="AG255" s="205"/>
      <c r="AH255" s="1"/>
    </row>
    <row r="256" spans="2:34" ht="10.5" customHeight="1">
      <c r="B256" s="207" t="s">
        <v>1035</v>
      </c>
      <c r="C256" s="205"/>
      <c r="D256" s="291">
        <v>5746540.5600000005</v>
      </c>
      <c r="E256" s="205"/>
      <c r="F256" s="205"/>
      <c r="G256" s="205"/>
      <c r="H256" s="205"/>
      <c r="I256" s="205"/>
      <c r="J256" s="205"/>
      <c r="K256" s="205"/>
      <c r="L256" s="205"/>
      <c r="M256" s="205"/>
      <c r="N256" s="205"/>
      <c r="O256" s="264">
        <v>0.004271855431626342</v>
      </c>
      <c r="P256" s="205"/>
      <c r="Q256" s="205"/>
      <c r="R256" s="205"/>
      <c r="S256" s="205"/>
      <c r="T256" s="205"/>
      <c r="U256" s="205"/>
      <c r="V256" s="205"/>
      <c r="W256" s="204">
        <v>48</v>
      </c>
      <c r="X256" s="205"/>
      <c r="Y256" s="205"/>
      <c r="Z256" s="205"/>
      <c r="AA256" s="205"/>
      <c r="AB256" s="205"/>
      <c r="AC256" s="264">
        <v>0.0030234315948601664</v>
      </c>
      <c r="AD256" s="205"/>
      <c r="AE256" s="205"/>
      <c r="AF256" s="205"/>
      <c r="AG256" s="205"/>
      <c r="AH256" s="1"/>
    </row>
    <row r="257" spans="2:34" ht="10.5" customHeight="1">
      <c r="B257" s="207" t="s">
        <v>1036</v>
      </c>
      <c r="C257" s="205"/>
      <c r="D257" s="291">
        <v>415354.14</v>
      </c>
      <c r="E257" s="205"/>
      <c r="F257" s="205"/>
      <c r="G257" s="205"/>
      <c r="H257" s="205"/>
      <c r="I257" s="205"/>
      <c r="J257" s="205"/>
      <c r="K257" s="205"/>
      <c r="L257" s="205"/>
      <c r="M257" s="205"/>
      <c r="N257" s="205"/>
      <c r="O257" s="264">
        <v>0.0003087653903216317</v>
      </c>
      <c r="P257" s="205"/>
      <c r="Q257" s="205"/>
      <c r="R257" s="205"/>
      <c r="S257" s="205"/>
      <c r="T257" s="205"/>
      <c r="U257" s="205"/>
      <c r="V257" s="205"/>
      <c r="W257" s="204">
        <v>2</v>
      </c>
      <c r="X257" s="205"/>
      <c r="Y257" s="205"/>
      <c r="Z257" s="205"/>
      <c r="AA257" s="205"/>
      <c r="AB257" s="205"/>
      <c r="AC257" s="264">
        <v>0.00012597631645250694</v>
      </c>
      <c r="AD257" s="205"/>
      <c r="AE257" s="205"/>
      <c r="AF257" s="205"/>
      <c r="AG257" s="205"/>
      <c r="AH257" s="1"/>
    </row>
    <row r="258" spans="2:34" ht="9.75" customHeight="1">
      <c r="B258" s="286"/>
      <c r="C258" s="287"/>
      <c r="D258" s="288">
        <v>1345209511.8800006</v>
      </c>
      <c r="E258" s="287"/>
      <c r="F258" s="287"/>
      <c r="G258" s="287"/>
      <c r="H258" s="287"/>
      <c r="I258" s="287"/>
      <c r="J258" s="287"/>
      <c r="K258" s="287"/>
      <c r="L258" s="287"/>
      <c r="M258" s="287"/>
      <c r="N258" s="287"/>
      <c r="O258" s="289">
        <v>1.0000000000000004</v>
      </c>
      <c r="P258" s="287"/>
      <c r="Q258" s="287"/>
      <c r="R258" s="287"/>
      <c r="S258" s="287"/>
      <c r="T258" s="287"/>
      <c r="U258" s="287"/>
      <c r="V258" s="287"/>
      <c r="W258" s="290">
        <v>15876</v>
      </c>
      <c r="X258" s="287"/>
      <c r="Y258" s="287"/>
      <c r="Z258" s="287"/>
      <c r="AA258" s="287"/>
      <c r="AB258" s="287"/>
      <c r="AC258" s="289">
        <v>1</v>
      </c>
      <c r="AD258" s="287"/>
      <c r="AE258" s="287"/>
      <c r="AF258" s="287"/>
      <c r="AG258" s="287"/>
      <c r="AH258" s="1"/>
    </row>
    <row r="259" spans="2:34" ht="9"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2:34" ht="18.75" customHeight="1">
      <c r="B260" s="212" t="s">
        <v>1014</v>
      </c>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4"/>
    </row>
    <row r="261" spans="2:34" ht="8.2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2:34" ht="12" customHeight="1">
      <c r="B262" s="197" t="s">
        <v>1018</v>
      </c>
      <c r="C262" s="198"/>
      <c r="D262" s="197" t="s">
        <v>1015</v>
      </c>
      <c r="E262" s="198"/>
      <c r="F262" s="198"/>
      <c r="G262" s="198"/>
      <c r="H262" s="198"/>
      <c r="I262" s="198"/>
      <c r="J262" s="198"/>
      <c r="K262" s="198"/>
      <c r="L262" s="198"/>
      <c r="M262" s="198"/>
      <c r="N262" s="198"/>
      <c r="O262" s="197" t="s">
        <v>1016</v>
      </c>
      <c r="P262" s="198"/>
      <c r="Q262" s="198"/>
      <c r="R262" s="198"/>
      <c r="S262" s="198"/>
      <c r="T262" s="198"/>
      <c r="U262" s="198"/>
      <c r="V262" s="198"/>
      <c r="W262" s="197" t="s">
        <v>1017</v>
      </c>
      <c r="X262" s="198"/>
      <c r="Y262" s="198"/>
      <c r="Z262" s="198"/>
      <c r="AA262" s="198"/>
      <c r="AB262" s="198"/>
      <c r="AC262" s="198"/>
      <c r="AD262" s="197" t="s">
        <v>1016</v>
      </c>
      <c r="AE262" s="198"/>
      <c r="AF262" s="198"/>
      <c r="AG262" s="198"/>
      <c r="AH262" s="1"/>
    </row>
    <row r="263" spans="2:34" ht="12" customHeight="1">
      <c r="B263" s="207" t="s">
        <v>1085</v>
      </c>
      <c r="C263" s="205"/>
      <c r="D263" s="291">
        <v>1263589561.030004</v>
      </c>
      <c r="E263" s="205"/>
      <c r="F263" s="205"/>
      <c r="G263" s="205"/>
      <c r="H263" s="205"/>
      <c r="I263" s="205"/>
      <c r="J263" s="205"/>
      <c r="K263" s="205"/>
      <c r="L263" s="205"/>
      <c r="M263" s="205"/>
      <c r="N263" s="205"/>
      <c r="O263" s="264">
        <v>0.9393254729994204</v>
      </c>
      <c r="P263" s="205"/>
      <c r="Q263" s="205"/>
      <c r="R263" s="205"/>
      <c r="S263" s="205"/>
      <c r="T263" s="205"/>
      <c r="U263" s="205"/>
      <c r="V263" s="205"/>
      <c r="W263" s="204">
        <v>14866</v>
      </c>
      <c r="X263" s="205"/>
      <c r="Y263" s="205"/>
      <c r="Z263" s="205"/>
      <c r="AA263" s="205"/>
      <c r="AB263" s="205"/>
      <c r="AC263" s="205"/>
      <c r="AD263" s="264">
        <v>0.936381960191484</v>
      </c>
      <c r="AE263" s="205"/>
      <c r="AF263" s="205"/>
      <c r="AG263" s="205"/>
      <c r="AH263" s="1"/>
    </row>
    <row r="264" spans="2:34" ht="12" customHeight="1">
      <c r="B264" s="207" t="s">
        <v>1117</v>
      </c>
      <c r="C264" s="205"/>
      <c r="D264" s="291">
        <v>31223996.77000001</v>
      </c>
      <c r="E264" s="205"/>
      <c r="F264" s="205"/>
      <c r="G264" s="205"/>
      <c r="H264" s="205"/>
      <c r="I264" s="205"/>
      <c r="J264" s="205"/>
      <c r="K264" s="205"/>
      <c r="L264" s="205"/>
      <c r="M264" s="205"/>
      <c r="N264" s="205"/>
      <c r="O264" s="264">
        <v>0.02321125184906161</v>
      </c>
      <c r="P264" s="205"/>
      <c r="Q264" s="205"/>
      <c r="R264" s="205"/>
      <c r="S264" s="205"/>
      <c r="T264" s="205"/>
      <c r="U264" s="205"/>
      <c r="V264" s="205"/>
      <c r="W264" s="204">
        <v>503</v>
      </c>
      <c r="X264" s="205"/>
      <c r="Y264" s="205"/>
      <c r="Z264" s="205"/>
      <c r="AA264" s="205"/>
      <c r="AB264" s="205"/>
      <c r="AC264" s="205"/>
      <c r="AD264" s="264">
        <v>0.03168304358780549</v>
      </c>
      <c r="AE264" s="205"/>
      <c r="AF264" s="205"/>
      <c r="AG264" s="205"/>
      <c r="AH264" s="1"/>
    </row>
    <row r="265" spans="2:34" ht="12" customHeight="1">
      <c r="B265" s="207" t="s">
        <v>1020</v>
      </c>
      <c r="C265" s="205"/>
      <c r="D265" s="291">
        <v>35368698.47999999</v>
      </c>
      <c r="E265" s="205"/>
      <c r="F265" s="205"/>
      <c r="G265" s="205"/>
      <c r="H265" s="205"/>
      <c r="I265" s="205"/>
      <c r="J265" s="205"/>
      <c r="K265" s="205"/>
      <c r="L265" s="205"/>
      <c r="M265" s="205"/>
      <c r="N265" s="205"/>
      <c r="O265" s="264">
        <v>0.026292334515662395</v>
      </c>
      <c r="P265" s="205"/>
      <c r="Q265" s="205"/>
      <c r="R265" s="205"/>
      <c r="S265" s="205"/>
      <c r="T265" s="205"/>
      <c r="U265" s="205"/>
      <c r="V265" s="205"/>
      <c r="W265" s="204">
        <v>340</v>
      </c>
      <c r="X265" s="205"/>
      <c r="Y265" s="205"/>
      <c r="Z265" s="205"/>
      <c r="AA265" s="205"/>
      <c r="AB265" s="205"/>
      <c r="AC265" s="205"/>
      <c r="AD265" s="264">
        <v>0.02141597379692618</v>
      </c>
      <c r="AE265" s="205"/>
      <c r="AF265" s="205"/>
      <c r="AG265" s="205"/>
      <c r="AH265" s="1"/>
    </row>
    <row r="266" spans="2:34" ht="12" customHeight="1">
      <c r="B266" s="207" t="s">
        <v>1021</v>
      </c>
      <c r="C266" s="205"/>
      <c r="D266" s="291">
        <v>1751263.2999999996</v>
      </c>
      <c r="E266" s="205"/>
      <c r="F266" s="205"/>
      <c r="G266" s="205"/>
      <c r="H266" s="205"/>
      <c r="I266" s="205"/>
      <c r="J266" s="205"/>
      <c r="K266" s="205"/>
      <c r="L266" s="205"/>
      <c r="M266" s="205"/>
      <c r="N266" s="205"/>
      <c r="O266" s="264">
        <v>0.00130185170751024</v>
      </c>
      <c r="P266" s="205"/>
      <c r="Q266" s="205"/>
      <c r="R266" s="205"/>
      <c r="S266" s="205"/>
      <c r="T266" s="205"/>
      <c r="U266" s="205"/>
      <c r="V266" s="205"/>
      <c r="W266" s="204">
        <v>26</v>
      </c>
      <c r="X266" s="205"/>
      <c r="Y266" s="205"/>
      <c r="Z266" s="205"/>
      <c r="AA266" s="205"/>
      <c r="AB266" s="205"/>
      <c r="AC266" s="205"/>
      <c r="AD266" s="264">
        <v>0.00163769211388259</v>
      </c>
      <c r="AE266" s="205"/>
      <c r="AF266" s="205"/>
      <c r="AG266" s="205"/>
      <c r="AH266" s="1"/>
    </row>
    <row r="267" spans="2:34" ht="12" customHeight="1">
      <c r="B267" s="207" t="s">
        <v>1022</v>
      </c>
      <c r="C267" s="205"/>
      <c r="D267" s="291">
        <v>6168906.590000002</v>
      </c>
      <c r="E267" s="205"/>
      <c r="F267" s="205"/>
      <c r="G267" s="205"/>
      <c r="H267" s="205"/>
      <c r="I267" s="205"/>
      <c r="J267" s="205"/>
      <c r="K267" s="205"/>
      <c r="L267" s="205"/>
      <c r="M267" s="205"/>
      <c r="N267" s="205"/>
      <c r="O267" s="264">
        <v>0.0045858333111090015</v>
      </c>
      <c r="P267" s="205"/>
      <c r="Q267" s="205"/>
      <c r="R267" s="205"/>
      <c r="S267" s="205"/>
      <c r="T267" s="205"/>
      <c r="U267" s="205"/>
      <c r="V267" s="205"/>
      <c r="W267" s="204">
        <v>76</v>
      </c>
      <c r="X267" s="205"/>
      <c r="Y267" s="205"/>
      <c r="Z267" s="205"/>
      <c r="AA267" s="205"/>
      <c r="AB267" s="205"/>
      <c r="AC267" s="205"/>
      <c r="AD267" s="264">
        <v>0.004787100025195263</v>
      </c>
      <c r="AE267" s="205"/>
      <c r="AF267" s="205"/>
      <c r="AG267" s="205"/>
      <c r="AH267" s="1"/>
    </row>
    <row r="268" spans="2:34" ht="12" customHeight="1">
      <c r="B268" s="207" t="s">
        <v>1023</v>
      </c>
      <c r="C268" s="205"/>
      <c r="D268" s="291">
        <v>7107085.710000001</v>
      </c>
      <c r="E268" s="205"/>
      <c r="F268" s="205"/>
      <c r="G268" s="205"/>
      <c r="H268" s="205"/>
      <c r="I268" s="205"/>
      <c r="J268" s="205"/>
      <c r="K268" s="205"/>
      <c r="L268" s="205"/>
      <c r="M268" s="205"/>
      <c r="N268" s="205"/>
      <c r="O268" s="264">
        <v>0.0052832556172364995</v>
      </c>
      <c r="P268" s="205"/>
      <c r="Q268" s="205"/>
      <c r="R268" s="205"/>
      <c r="S268" s="205"/>
      <c r="T268" s="205"/>
      <c r="U268" s="205"/>
      <c r="V268" s="205"/>
      <c r="W268" s="204">
        <v>65</v>
      </c>
      <c r="X268" s="205"/>
      <c r="Y268" s="205"/>
      <c r="Z268" s="205"/>
      <c r="AA268" s="205"/>
      <c r="AB268" s="205"/>
      <c r="AC268" s="205"/>
      <c r="AD268" s="264">
        <v>0.004094230284706475</v>
      </c>
      <c r="AE268" s="205"/>
      <c r="AF268" s="205"/>
      <c r="AG268" s="205"/>
      <c r="AH268" s="1"/>
    </row>
    <row r="269" spans="2:33" ht="9.75" customHeight="1">
      <c r="B269" s="286"/>
      <c r="C269" s="287"/>
      <c r="D269" s="288">
        <v>1345209511.880004</v>
      </c>
      <c r="E269" s="287"/>
      <c r="F269" s="287"/>
      <c r="G269" s="287"/>
      <c r="H269" s="287"/>
      <c r="I269" s="287"/>
      <c r="J269" s="287"/>
      <c r="K269" s="287"/>
      <c r="L269" s="287"/>
      <c r="M269" s="287"/>
      <c r="N269" s="287"/>
      <c r="O269" s="289">
        <v>0.999999999999998</v>
      </c>
      <c r="P269" s="287"/>
      <c r="Q269" s="287"/>
      <c r="R269" s="287"/>
      <c r="S269" s="287"/>
      <c r="T269" s="287"/>
      <c r="U269" s="287"/>
      <c r="V269" s="287"/>
      <c r="W269" s="290">
        <v>15876</v>
      </c>
      <c r="X269" s="287"/>
      <c r="Y269" s="287"/>
      <c r="Z269" s="287"/>
      <c r="AA269" s="287"/>
      <c r="AB269" s="287"/>
      <c r="AC269" s="287"/>
      <c r="AD269" s="289">
        <v>1</v>
      </c>
      <c r="AE269" s="287"/>
      <c r="AF269" s="287"/>
      <c r="AG269" s="287"/>
    </row>
  </sheetData>
  <sheetProtection/>
  <mergeCells count="1083">
    <mergeCell ref="B3:AH3"/>
    <mergeCell ref="B5:J6"/>
    <mergeCell ref="B7:AH7"/>
    <mergeCell ref="B24:AH24"/>
    <mergeCell ref="B43:AH43"/>
    <mergeCell ref="B78:AH78"/>
    <mergeCell ref="B10:H10"/>
    <mergeCell ref="I10:T10"/>
    <mergeCell ref="U10:AA10"/>
    <mergeCell ref="AB10:AF10"/>
    <mergeCell ref="B114:AH114"/>
    <mergeCell ref="B133:AH133"/>
    <mergeCell ref="B143:AH143"/>
    <mergeCell ref="B162:AH162"/>
    <mergeCell ref="B170:AH170"/>
    <mergeCell ref="B186:AH186"/>
    <mergeCell ref="B117:H117"/>
    <mergeCell ref="I117:Q117"/>
    <mergeCell ref="R117:Z117"/>
    <mergeCell ref="AA117:AC117"/>
    <mergeCell ref="B192:AH192"/>
    <mergeCell ref="B200:AH200"/>
    <mergeCell ref="B219:AH219"/>
    <mergeCell ref="B238:AH238"/>
    <mergeCell ref="B260:AH260"/>
    <mergeCell ref="L5:T5"/>
    <mergeCell ref="B9:H9"/>
    <mergeCell ref="I9:T9"/>
    <mergeCell ref="U9:AA9"/>
    <mergeCell ref="AB9:AF9"/>
    <mergeCell ref="B11:H11"/>
    <mergeCell ref="I11:T11"/>
    <mergeCell ref="U11:AA11"/>
    <mergeCell ref="AB11:AF11"/>
    <mergeCell ref="B12:H12"/>
    <mergeCell ref="I12:T12"/>
    <mergeCell ref="U12:AA12"/>
    <mergeCell ref="AB12:AF12"/>
    <mergeCell ref="B13:H13"/>
    <mergeCell ref="I13:T13"/>
    <mergeCell ref="U13:AA13"/>
    <mergeCell ref="AB13:AF13"/>
    <mergeCell ref="B14:H14"/>
    <mergeCell ref="I14:T14"/>
    <mergeCell ref="U14:AA14"/>
    <mergeCell ref="AB14:AF14"/>
    <mergeCell ref="B15:H15"/>
    <mergeCell ref="I15:T15"/>
    <mergeCell ref="U15:AA15"/>
    <mergeCell ref="AB15:AF15"/>
    <mergeCell ref="B16:H16"/>
    <mergeCell ref="I16:T16"/>
    <mergeCell ref="U16:AA16"/>
    <mergeCell ref="AB16:AF16"/>
    <mergeCell ref="B17:H17"/>
    <mergeCell ref="I17:T17"/>
    <mergeCell ref="U17:AA17"/>
    <mergeCell ref="AB17:AF17"/>
    <mergeCell ref="B18:H18"/>
    <mergeCell ref="I18:T18"/>
    <mergeCell ref="U18:AA18"/>
    <mergeCell ref="AB18:AF18"/>
    <mergeCell ref="B19:H19"/>
    <mergeCell ref="I19:T19"/>
    <mergeCell ref="U19:AA19"/>
    <mergeCell ref="AB19:AF19"/>
    <mergeCell ref="B20:H20"/>
    <mergeCell ref="I20:T20"/>
    <mergeCell ref="U20:AA20"/>
    <mergeCell ref="AB20:AF20"/>
    <mergeCell ref="B21:H21"/>
    <mergeCell ref="I21:T21"/>
    <mergeCell ref="U21:AA21"/>
    <mergeCell ref="AB21:AF21"/>
    <mergeCell ref="B22:H22"/>
    <mergeCell ref="I22:T22"/>
    <mergeCell ref="U22:AA22"/>
    <mergeCell ref="AB22:AF22"/>
    <mergeCell ref="B26:I26"/>
    <mergeCell ref="J26:T26"/>
    <mergeCell ref="U26:AA26"/>
    <mergeCell ref="AB26:AE26"/>
    <mergeCell ref="AF26:AG26"/>
    <mergeCell ref="B27:I27"/>
    <mergeCell ref="J27:T27"/>
    <mergeCell ref="U27:AA27"/>
    <mergeCell ref="AB27:AE27"/>
    <mergeCell ref="AF27:AG27"/>
    <mergeCell ref="B28:I28"/>
    <mergeCell ref="J28:T28"/>
    <mergeCell ref="U28:AA28"/>
    <mergeCell ref="AB28:AE28"/>
    <mergeCell ref="AF28:AG28"/>
    <mergeCell ref="B29:I29"/>
    <mergeCell ref="J29:T29"/>
    <mergeCell ref="U29:AA29"/>
    <mergeCell ref="AB29:AE29"/>
    <mergeCell ref="AF29:AG29"/>
    <mergeCell ref="B30:I30"/>
    <mergeCell ref="J30:T30"/>
    <mergeCell ref="U30:AA30"/>
    <mergeCell ref="AB30:AE30"/>
    <mergeCell ref="AF30:AG30"/>
    <mergeCell ref="B31:I31"/>
    <mergeCell ref="J31:T31"/>
    <mergeCell ref="U31:AA31"/>
    <mergeCell ref="AB31:AE31"/>
    <mergeCell ref="AF31:AG31"/>
    <mergeCell ref="B32:I32"/>
    <mergeCell ref="J32:T32"/>
    <mergeCell ref="U32:AA32"/>
    <mergeCell ref="AB32:AE32"/>
    <mergeCell ref="AF32:AG32"/>
    <mergeCell ref="B33:I33"/>
    <mergeCell ref="J33:T33"/>
    <mergeCell ref="U33:AA33"/>
    <mergeCell ref="AB33:AE33"/>
    <mergeCell ref="AF33:AG33"/>
    <mergeCell ref="B34:I34"/>
    <mergeCell ref="J34:T34"/>
    <mergeCell ref="U34:AA34"/>
    <mergeCell ref="AB34:AE34"/>
    <mergeCell ref="AF34:AG34"/>
    <mergeCell ref="B35:I35"/>
    <mergeCell ref="J35:T35"/>
    <mergeCell ref="U35:AA35"/>
    <mergeCell ref="AB35:AE35"/>
    <mergeCell ref="AF35:AG35"/>
    <mergeCell ref="B36:I36"/>
    <mergeCell ref="J36:T36"/>
    <mergeCell ref="U36:AA36"/>
    <mergeCell ref="AB36:AE36"/>
    <mergeCell ref="AF36:AG36"/>
    <mergeCell ref="B37:I37"/>
    <mergeCell ref="J37:T37"/>
    <mergeCell ref="U37:AA37"/>
    <mergeCell ref="AB37:AE37"/>
    <mergeCell ref="AF37:AG37"/>
    <mergeCell ref="B38:I38"/>
    <mergeCell ref="J38:T38"/>
    <mergeCell ref="U38:AA38"/>
    <mergeCell ref="AB38:AE38"/>
    <mergeCell ref="AF38:AG38"/>
    <mergeCell ref="B39:I39"/>
    <mergeCell ref="J39:T39"/>
    <mergeCell ref="U39:AA39"/>
    <mergeCell ref="AB39:AE39"/>
    <mergeCell ref="AF39:AG39"/>
    <mergeCell ref="B40:I40"/>
    <mergeCell ref="J40:T40"/>
    <mergeCell ref="U40:AA40"/>
    <mergeCell ref="AB40:AE40"/>
    <mergeCell ref="AF40:AG40"/>
    <mergeCell ref="B41:I41"/>
    <mergeCell ref="J41:T41"/>
    <mergeCell ref="U41:AA41"/>
    <mergeCell ref="AB41:AE41"/>
    <mergeCell ref="AF41:AG41"/>
    <mergeCell ref="B45:I45"/>
    <mergeCell ref="J45:T45"/>
    <mergeCell ref="U45:AA45"/>
    <mergeCell ref="AB45:AD45"/>
    <mergeCell ref="AE45:AH45"/>
    <mergeCell ref="B46:I46"/>
    <mergeCell ref="J46:T46"/>
    <mergeCell ref="U46:AA46"/>
    <mergeCell ref="AB46:AD46"/>
    <mergeCell ref="AE46:AH46"/>
    <mergeCell ref="B47:I47"/>
    <mergeCell ref="J47:T47"/>
    <mergeCell ref="U47:AA47"/>
    <mergeCell ref="AB47:AD47"/>
    <mergeCell ref="AE47:AH47"/>
    <mergeCell ref="B48:I48"/>
    <mergeCell ref="J48:T48"/>
    <mergeCell ref="U48:AA48"/>
    <mergeCell ref="AB48:AD48"/>
    <mergeCell ref="AE48:AH48"/>
    <mergeCell ref="B49:I49"/>
    <mergeCell ref="J49:T49"/>
    <mergeCell ref="U49:AA49"/>
    <mergeCell ref="AB49:AD49"/>
    <mergeCell ref="AE49:AH49"/>
    <mergeCell ref="B50:I50"/>
    <mergeCell ref="J50:T50"/>
    <mergeCell ref="U50:AA50"/>
    <mergeCell ref="AB50:AD50"/>
    <mergeCell ref="AE50:AH50"/>
    <mergeCell ref="B51:I51"/>
    <mergeCell ref="J51:T51"/>
    <mergeCell ref="U51:AA51"/>
    <mergeCell ref="AB51:AD51"/>
    <mergeCell ref="AE51:AH51"/>
    <mergeCell ref="B52:I52"/>
    <mergeCell ref="J52:T52"/>
    <mergeCell ref="U52:AA52"/>
    <mergeCell ref="AB52:AD52"/>
    <mergeCell ref="AE52:AH52"/>
    <mergeCell ref="B53:I53"/>
    <mergeCell ref="J53:T53"/>
    <mergeCell ref="U53:AA53"/>
    <mergeCell ref="AB53:AD53"/>
    <mergeCell ref="AE53:AH53"/>
    <mergeCell ref="B54:I54"/>
    <mergeCell ref="J54:T54"/>
    <mergeCell ref="U54:AA54"/>
    <mergeCell ref="AB54:AD54"/>
    <mergeCell ref="AE54:AH54"/>
    <mergeCell ref="B55:I55"/>
    <mergeCell ref="J55:T55"/>
    <mergeCell ref="U55:AA55"/>
    <mergeCell ref="AB55:AD55"/>
    <mergeCell ref="AE55:AH55"/>
    <mergeCell ref="B56:I56"/>
    <mergeCell ref="J56:T56"/>
    <mergeCell ref="U56:AA56"/>
    <mergeCell ref="AB56:AD56"/>
    <mergeCell ref="AE56:AH56"/>
    <mergeCell ref="B57:I57"/>
    <mergeCell ref="J57:T57"/>
    <mergeCell ref="U57:AA57"/>
    <mergeCell ref="AB57:AD57"/>
    <mergeCell ref="AE57:AH57"/>
    <mergeCell ref="B58:I58"/>
    <mergeCell ref="J58:T58"/>
    <mergeCell ref="U58:AA58"/>
    <mergeCell ref="AB58:AD58"/>
    <mergeCell ref="AE58:AH58"/>
    <mergeCell ref="B59:I59"/>
    <mergeCell ref="J59:T59"/>
    <mergeCell ref="U59:AA59"/>
    <mergeCell ref="AB59:AD59"/>
    <mergeCell ref="AE59:AH59"/>
    <mergeCell ref="B60:I60"/>
    <mergeCell ref="J60:T60"/>
    <mergeCell ref="U60:AA60"/>
    <mergeCell ref="AB60:AD60"/>
    <mergeCell ref="AE60:AH60"/>
    <mergeCell ref="B61:I61"/>
    <mergeCell ref="J61:T61"/>
    <mergeCell ref="U61:AA61"/>
    <mergeCell ref="AB61:AD61"/>
    <mergeCell ref="AE61:AH61"/>
    <mergeCell ref="B62:I62"/>
    <mergeCell ref="J62:T62"/>
    <mergeCell ref="U62:AA62"/>
    <mergeCell ref="AB62:AD62"/>
    <mergeCell ref="AE62:AH62"/>
    <mergeCell ref="B63:I63"/>
    <mergeCell ref="J63:T63"/>
    <mergeCell ref="U63:AA63"/>
    <mergeCell ref="AB63:AD63"/>
    <mergeCell ref="AE63:AH63"/>
    <mergeCell ref="B64:I64"/>
    <mergeCell ref="J64:T64"/>
    <mergeCell ref="U64:AA64"/>
    <mergeCell ref="AB64:AD64"/>
    <mergeCell ref="AE64:AH64"/>
    <mergeCell ref="B65:I65"/>
    <mergeCell ref="J65:T65"/>
    <mergeCell ref="U65:AA65"/>
    <mergeCell ref="AB65:AD65"/>
    <mergeCell ref="AE65:AH65"/>
    <mergeCell ref="B66:I66"/>
    <mergeCell ref="J66:T66"/>
    <mergeCell ref="U66:AA66"/>
    <mergeCell ref="AB66:AD66"/>
    <mergeCell ref="AE66:AH66"/>
    <mergeCell ref="B67:I67"/>
    <mergeCell ref="J67:T67"/>
    <mergeCell ref="U67:AA67"/>
    <mergeCell ref="AB67:AD67"/>
    <mergeCell ref="AE67:AH67"/>
    <mergeCell ref="B68:I68"/>
    <mergeCell ref="J68:T68"/>
    <mergeCell ref="U68:AA68"/>
    <mergeCell ref="AB68:AD68"/>
    <mergeCell ref="AE68:AH68"/>
    <mergeCell ref="B69:I69"/>
    <mergeCell ref="J69:T69"/>
    <mergeCell ref="U69:AA69"/>
    <mergeCell ref="AB69:AD69"/>
    <mergeCell ref="AE69:AH69"/>
    <mergeCell ref="B70:I70"/>
    <mergeCell ref="J70:T70"/>
    <mergeCell ref="U70:AA70"/>
    <mergeCell ref="AB70:AD70"/>
    <mergeCell ref="AE70:AH70"/>
    <mergeCell ref="B71:I71"/>
    <mergeCell ref="J71:T71"/>
    <mergeCell ref="U71:AA71"/>
    <mergeCell ref="AB71:AD71"/>
    <mergeCell ref="AE71:AH71"/>
    <mergeCell ref="B72:I72"/>
    <mergeCell ref="J72:T72"/>
    <mergeCell ref="U72:AA72"/>
    <mergeCell ref="AB72:AD72"/>
    <mergeCell ref="AE72:AH72"/>
    <mergeCell ref="B73:I73"/>
    <mergeCell ref="J73:T73"/>
    <mergeCell ref="U73:AA73"/>
    <mergeCell ref="AB73:AD73"/>
    <mergeCell ref="AE73:AH73"/>
    <mergeCell ref="B74:I74"/>
    <mergeCell ref="J74:T74"/>
    <mergeCell ref="U74:AA74"/>
    <mergeCell ref="AB74:AD74"/>
    <mergeCell ref="AE74:AH74"/>
    <mergeCell ref="B75:I75"/>
    <mergeCell ref="J75:T75"/>
    <mergeCell ref="U75:AA75"/>
    <mergeCell ref="AB75:AD75"/>
    <mergeCell ref="AE75:AH75"/>
    <mergeCell ref="B76:I76"/>
    <mergeCell ref="J76:T76"/>
    <mergeCell ref="U76:AA76"/>
    <mergeCell ref="AB76:AD76"/>
    <mergeCell ref="AE76:AH76"/>
    <mergeCell ref="B80:H80"/>
    <mergeCell ref="I80:S80"/>
    <mergeCell ref="T80:AA80"/>
    <mergeCell ref="AB80:AD80"/>
    <mergeCell ref="AE80:AG80"/>
    <mergeCell ref="B81:H81"/>
    <mergeCell ref="I81:S81"/>
    <mergeCell ref="T81:AA81"/>
    <mergeCell ref="AB81:AD81"/>
    <mergeCell ref="AE81:AG81"/>
    <mergeCell ref="B82:H82"/>
    <mergeCell ref="I82:S82"/>
    <mergeCell ref="T82:AA82"/>
    <mergeCell ref="AB82:AD82"/>
    <mergeCell ref="AE82:AG82"/>
    <mergeCell ref="B83:H83"/>
    <mergeCell ref="I83:S83"/>
    <mergeCell ref="T83:AA83"/>
    <mergeCell ref="AB83:AD83"/>
    <mergeCell ref="AE83:AG83"/>
    <mergeCell ref="B84:H84"/>
    <mergeCell ref="I84:S84"/>
    <mergeCell ref="T84:AA84"/>
    <mergeCell ref="AB84:AD84"/>
    <mergeCell ref="AE84:AG84"/>
    <mergeCell ref="B85:H85"/>
    <mergeCell ref="I85:S85"/>
    <mergeCell ref="T85:AA85"/>
    <mergeCell ref="AB85:AD85"/>
    <mergeCell ref="AE85:AG85"/>
    <mergeCell ref="B86:H86"/>
    <mergeCell ref="I86:S86"/>
    <mergeCell ref="T86:AA86"/>
    <mergeCell ref="AB86:AD86"/>
    <mergeCell ref="AE86:AG86"/>
    <mergeCell ref="B87:H87"/>
    <mergeCell ref="I87:S87"/>
    <mergeCell ref="T87:AA87"/>
    <mergeCell ref="AB87:AD87"/>
    <mergeCell ref="AE87:AG87"/>
    <mergeCell ref="B88:H88"/>
    <mergeCell ref="I88:S88"/>
    <mergeCell ref="T88:AA88"/>
    <mergeCell ref="AB88:AD88"/>
    <mergeCell ref="AE88:AG88"/>
    <mergeCell ref="B89:H89"/>
    <mergeCell ref="I89:S89"/>
    <mergeCell ref="T89:AA89"/>
    <mergeCell ref="AB89:AD89"/>
    <mergeCell ref="AE89:AG89"/>
    <mergeCell ref="B90:H90"/>
    <mergeCell ref="I90:S90"/>
    <mergeCell ref="T90:AA90"/>
    <mergeCell ref="AB90:AD90"/>
    <mergeCell ref="AE90:AG90"/>
    <mergeCell ref="B91:H91"/>
    <mergeCell ref="I91:S91"/>
    <mergeCell ref="T91:AA91"/>
    <mergeCell ref="AB91:AD91"/>
    <mergeCell ref="AE91:AG91"/>
    <mergeCell ref="B92:H92"/>
    <mergeCell ref="I92:S92"/>
    <mergeCell ref="T92:AA92"/>
    <mergeCell ref="AB92:AD92"/>
    <mergeCell ref="AE92:AG92"/>
    <mergeCell ref="B93:H93"/>
    <mergeCell ref="I93:S93"/>
    <mergeCell ref="T93:AA93"/>
    <mergeCell ref="AB93:AD93"/>
    <mergeCell ref="AE93:AG93"/>
    <mergeCell ref="B94:H94"/>
    <mergeCell ref="I94:S94"/>
    <mergeCell ref="T94:AA94"/>
    <mergeCell ref="AB94:AD94"/>
    <mergeCell ref="AE94:AG94"/>
    <mergeCell ref="B95:H95"/>
    <mergeCell ref="I95:S95"/>
    <mergeCell ref="T95:AA95"/>
    <mergeCell ref="AB95:AD95"/>
    <mergeCell ref="AE95:AG95"/>
    <mergeCell ref="B96:H96"/>
    <mergeCell ref="I96:S96"/>
    <mergeCell ref="T96:AA96"/>
    <mergeCell ref="AB96:AD96"/>
    <mergeCell ref="AE96:AG96"/>
    <mergeCell ref="B97:H97"/>
    <mergeCell ref="I97:S97"/>
    <mergeCell ref="T97:AA97"/>
    <mergeCell ref="AB97:AD97"/>
    <mergeCell ref="AE97:AG97"/>
    <mergeCell ref="B98:H98"/>
    <mergeCell ref="I98:S98"/>
    <mergeCell ref="T98:AA98"/>
    <mergeCell ref="AB98:AD98"/>
    <mergeCell ref="AE98:AG98"/>
    <mergeCell ref="B99:H99"/>
    <mergeCell ref="I99:S99"/>
    <mergeCell ref="T99:AA99"/>
    <mergeCell ref="AB99:AD99"/>
    <mergeCell ref="AE99:AG99"/>
    <mergeCell ref="B100:H100"/>
    <mergeCell ref="I100:S100"/>
    <mergeCell ref="T100:AA100"/>
    <mergeCell ref="AB100:AD100"/>
    <mergeCell ref="AE100:AG100"/>
    <mergeCell ref="B101:H101"/>
    <mergeCell ref="I101:S101"/>
    <mergeCell ref="T101:AA101"/>
    <mergeCell ref="AB101:AD101"/>
    <mergeCell ref="AE101:AG101"/>
    <mergeCell ref="B102:H102"/>
    <mergeCell ref="I102:S102"/>
    <mergeCell ref="T102:AA102"/>
    <mergeCell ref="AB102:AD102"/>
    <mergeCell ref="AE102:AG102"/>
    <mergeCell ref="B103:H103"/>
    <mergeCell ref="I103:S103"/>
    <mergeCell ref="T103:AA103"/>
    <mergeCell ref="AB103:AD103"/>
    <mergeCell ref="AE103:AG103"/>
    <mergeCell ref="B104:H104"/>
    <mergeCell ref="I104:S104"/>
    <mergeCell ref="T104:AA104"/>
    <mergeCell ref="AB104:AD104"/>
    <mergeCell ref="AE104:AG104"/>
    <mergeCell ref="B105:H105"/>
    <mergeCell ref="I105:S105"/>
    <mergeCell ref="T105:AA105"/>
    <mergeCell ref="AB105:AD105"/>
    <mergeCell ref="AE105:AG105"/>
    <mergeCell ref="B106:H106"/>
    <mergeCell ref="I106:S106"/>
    <mergeCell ref="T106:AA106"/>
    <mergeCell ref="AB106:AD106"/>
    <mergeCell ref="AE106:AG106"/>
    <mergeCell ref="B107:H107"/>
    <mergeCell ref="I107:S107"/>
    <mergeCell ref="T107:AA107"/>
    <mergeCell ref="AB107:AD107"/>
    <mergeCell ref="AE107:AG107"/>
    <mergeCell ref="B108:H108"/>
    <mergeCell ref="I108:S108"/>
    <mergeCell ref="T108:AA108"/>
    <mergeCell ref="AB108:AD108"/>
    <mergeCell ref="AE108:AG108"/>
    <mergeCell ref="B109:H109"/>
    <mergeCell ref="I109:S109"/>
    <mergeCell ref="T109:AA109"/>
    <mergeCell ref="AB109:AD109"/>
    <mergeCell ref="AE109:AG109"/>
    <mergeCell ref="B110:H110"/>
    <mergeCell ref="I110:S110"/>
    <mergeCell ref="T110:AA110"/>
    <mergeCell ref="AB110:AD110"/>
    <mergeCell ref="AE110:AG110"/>
    <mergeCell ref="B111:H111"/>
    <mergeCell ref="I111:S111"/>
    <mergeCell ref="T111:AA111"/>
    <mergeCell ref="AB111:AD111"/>
    <mergeCell ref="AE111:AG111"/>
    <mergeCell ref="B112:H112"/>
    <mergeCell ref="I112:S112"/>
    <mergeCell ref="T112:AA112"/>
    <mergeCell ref="AB112:AD112"/>
    <mergeCell ref="AE112:AG112"/>
    <mergeCell ref="B116:H116"/>
    <mergeCell ref="I116:Q116"/>
    <mergeCell ref="R116:Z116"/>
    <mergeCell ref="AA116:AC116"/>
    <mergeCell ref="AD116:AG116"/>
    <mergeCell ref="AD117:AG117"/>
    <mergeCell ref="B118:H118"/>
    <mergeCell ref="I118:Q118"/>
    <mergeCell ref="R118:Z118"/>
    <mergeCell ref="AA118:AC118"/>
    <mergeCell ref="AD118:AG118"/>
    <mergeCell ref="B119:H119"/>
    <mergeCell ref="I119:Q119"/>
    <mergeCell ref="R119:Z119"/>
    <mergeCell ref="AA119:AC119"/>
    <mergeCell ref="AD119:AG119"/>
    <mergeCell ref="B120:H120"/>
    <mergeCell ref="I120:Q120"/>
    <mergeCell ref="R120:Z120"/>
    <mergeCell ref="AA120:AC120"/>
    <mergeCell ref="AD120:AG120"/>
    <mergeCell ref="B121:H121"/>
    <mergeCell ref="I121:Q121"/>
    <mergeCell ref="R121:Z121"/>
    <mergeCell ref="AA121:AC121"/>
    <mergeCell ref="AD121:AG121"/>
    <mergeCell ref="B122:H122"/>
    <mergeCell ref="I122:Q122"/>
    <mergeCell ref="R122:Z122"/>
    <mergeCell ref="AA122:AC122"/>
    <mergeCell ref="AD122:AG122"/>
    <mergeCell ref="B123:H123"/>
    <mergeCell ref="I123:Q123"/>
    <mergeCell ref="R123:Z123"/>
    <mergeCell ref="AA123:AC123"/>
    <mergeCell ref="AD123:AG123"/>
    <mergeCell ref="B124:H124"/>
    <mergeCell ref="I124:Q124"/>
    <mergeCell ref="R124:Z124"/>
    <mergeCell ref="AA124:AC124"/>
    <mergeCell ref="AD124:AG124"/>
    <mergeCell ref="B125:H125"/>
    <mergeCell ref="I125:Q125"/>
    <mergeCell ref="R125:Z125"/>
    <mergeCell ref="AA125:AC125"/>
    <mergeCell ref="AD125:AG125"/>
    <mergeCell ref="B126:H126"/>
    <mergeCell ref="I126:Q126"/>
    <mergeCell ref="R126:Z126"/>
    <mergeCell ref="AA126:AC126"/>
    <mergeCell ref="AD126:AG126"/>
    <mergeCell ref="B127:H127"/>
    <mergeCell ref="I127:Q127"/>
    <mergeCell ref="R127:Z127"/>
    <mergeCell ref="AA127:AC127"/>
    <mergeCell ref="AD127:AG127"/>
    <mergeCell ref="B128:H128"/>
    <mergeCell ref="I128:Q128"/>
    <mergeCell ref="R128:Z128"/>
    <mergeCell ref="AA128:AC128"/>
    <mergeCell ref="AD128:AG128"/>
    <mergeCell ref="B129:H129"/>
    <mergeCell ref="I129:Q129"/>
    <mergeCell ref="R129:Z129"/>
    <mergeCell ref="AA129:AC129"/>
    <mergeCell ref="AD129:AG129"/>
    <mergeCell ref="B130:H130"/>
    <mergeCell ref="I130:Q130"/>
    <mergeCell ref="R130:Z130"/>
    <mergeCell ref="AA130:AC130"/>
    <mergeCell ref="AD130:AG130"/>
    <mergeCell ref="B131:H131"/>
    <mergeCell ref="I131:Q131"/>
    <mergeCell ref="R131:Z131"/>
    <mergeCell ref="AA131:AC131"/>
    <mergeCell ref="AD131:AG131"/>
    <mergeCell ref="B135:G135"/>
    <mergeCell ref="H135:R135"/>
    <mergeCell ref="S135:Z135"/>
    <mergeCell ref="AA135:AD135"/>
    <mergeCell ref="AE135:AG135"/>
    <mergeCell ref="B136:G136"/>
    <mergeCell ref="H136:R136"/>
    <mergeCell ref="S136:Z136"/>
    <mergeCell ref="AA136:AD136"/>
    <mergeCell ref="AE136:AG136"/>
    <mergeCell ref="B137:G137"/>
    <mergeCell ref="H137:R137"/>
    <mergeCell ref="S137:Z137"/>
    <mergeCell ref="AA137:AD137"/>
    <mergeCell ref="AE137:AG137"/>
    <mergeCell ref="B138:G138"/>
    <mergeCell ref="H138:R138"/>
    <mergeCell ref="S138:Z138"/>
    <mergeCell ref="AA138:AD138"/>
    <mergeCell ref="AE138:AG138"/>
    <mergeCell ref="B139:G139"/>
    <mergeCell ref="H139:R139"/>
    <mergeCell ref="S139:Z139"/>
    <mergeCell ref="AA139:AD139"/>
    <mergeCell ref="AE139:AG139"/>
    <mergeCell ref="B140:G140"/>
    <mergeCell ref="H140:R140"/>
    <mergeCell ref="S140:Z140"/>
    <mergeCell ref="AA140:AD140"/>
    <mergeCell ref="AE140:AG140"/>
    <mergeCell ref="B141:G141"/>
    <mergeCell ref="H141:R141"/>
    <mergeCell ref="S141:Z141"/>
    <mergeCell ref="AA141:AD141"/>
    <mergeCell ref="AE141:AG141"/>
    <mergeCell ref="B145:F145"/>
    <mergeCell ref="G145:Q145"/>
    <mergeCell ref="R145:Y145"/>
    <mergeCell ref="Z145:AE145"/>
    <mergeCell ref="AF145:AG145"/>
    <mergeCell ref="B146:F146"/>
    <mergeCell ref="G146:Q146"/>
    <mergeCell ref="R146:Y146"/>
    <mergeCell ref="Z146:AE146"/>
    <mergeCell ref="AF146:AG146"/>
    <mergeCell ref="B147:F147"/>
    <mergeCell ref="G147:Q147"/>
    <mergeCell ref="R147:Y147"/>
    <mergeCell ref="Z147:AE147"/>
    <mergeCell ref="AF147:AG147"/>
    <mergeCell ref="B148:F148"/>
    <mergeCell ref="G148:Q148"/>
    <mergeCell ref="R148:Y148"/>
    <mergeCell ref="Z148:AE148"/>
    <mergeCell ref="AF148:AG148"/>
    <mergeCell ref="B149:F149"/>
    <mergeCell ref="G149:Q149"/>
    <mergeCell ref="R149:Y149"/>
    <mergeCell ref="Z149:AE149"/>
    <mergeCell ref="AF149:AG149"/>
    <mergeCell ref="B150:F150"/>
    <mergeCell ref="G150:Q150"/>
    <mergeCell ref="R150:Y150"/>
    <mergeCell ref="Z150:AE150"/>
    <mergeCell ref="AF150:AG150"/>
    <mergeCell ref="B151:F151"/>
    <mergeCell ref="G151:Q151"/>
    <mergeCell ref="R151:Y151"/>
    <mergeCell ref="Z151:AE151"/>
    <mergeCell ref="AF151:AG151"/>
    <mergeCell ref="B152:F152"/>
    <mergeCell ref="G152:Q152"/>
    <mergeCell ref="R152:Y152"/>
    <mergeCell ref="Z152:AE152"/>
    <mergeCell ref="AF152:AG152"/>
    <mergeCell ref="B153:F153"/>
    <mergeCell ref="G153:Q153"/>
    <mergeCell ref="R153:Y153"/>
    <mergeCell ref="Z153:AE153"/>
    <mergeCell ref="AF153:AG153"/>
    <mergeCell ref="B154:F154"/>
    <mergeCell ref="G154:Q154"/>
    <mergeCell ref="R154:Y154"/>
    <mergeCell ref="Z154:AE154"/>
    <mergeCell ref="AF154:AG154"/>
    <mergeCell ref="B155:F155"/>
    <mergeCell ref="G155:Q155"/>
    <mergeCell ref="R155:Y155"/>
    <mergeCell ref="Z155:AE155"/>
    <mergeCell ref="AF155:AG155"/>
    <mergeCell ref="B156:F156"/>
    <mergeCell ref="G156:Q156"/>
    <mergeCell ref="R156:Y156"/>
    <mergeCell ref="Z156:AE156"/>
    <mergeCell ref="AF156:AG156"/>
    <mergeCell ref="B157:F157"/>
    <mergeCell ref="G157:Q157"/>
    <mergeCell ref="R157:Y157"/>
    <mergeCell ref="Z157:AE157"/>
    <mergeCell ref="AF157:AG157"/>
    <mergeCell ref="B158:F158"/>
    <mergeCell ref="G158:Q158"/>
    <mergeCell ref="R158:Y158"/>
    <mergeCell ref="Z158:AE158"/>
    <mergeCell ref="AF158:AG158"/>
    <mergeCell ref="B159:F159"/>
    <mergeCell ref="G159:Q159"/>
    <mergeCell ref="R159:Y159"/>
    <mergeCell ref="Z159:AE159"/>
    <mergeCell ref="AF159:AG159"/>
    <mergeCell ref="B160:F160"/>
    <mergeCell ref="G160:Q160"/>
    <mergeCell ref="R160:Y160"/>
    <mergeCell ref="Z160:AE160"/>
    <mergeCell ref="AF160:AG160"/>
    <mergeCell ref="B164:E164"/>
    <mergeCell ref="F164:P164"/>
    <mergeCell ref="Q164:X164"/>
    <mergeCell ref="Y164:AD164"/>
    <mergeCell ref="AE164:AG164"/>
    <mergeCell ref="B165:E165"/>
    <mergeCell ref="F165:P165"/>
    <mergeCell ref="Q165:X165"/>
    <mergeCell ref="Y165:AD165"/>
    <mergeCell ref="AE165:AG165"/>
    <mergeCell ref="B166:E166"/>
    <mergeCell ref="F166:P166"/>
    <mergeCell ref="Q166:X166"/>
    <mergeCell ref="Y166:AD166"/>
    <mergeCell ref="AE166:AG166"/>
    <mergeCell ref="B167:E167"/>
    <mergeCell ref="F167:P167"/>
    <mergeCell ref="Q167:X167"/>
    <mergeCell ref="Y167:AD167"/>
    <mergeCell ref="AE167:AG167"/>
    <mergeCell ref="B168:E168"/>
    <mergeCell ref="F168:P168"/>
    <mergeCell ref="Q168:X168"/>
    <mergeCell ref="Y168:AD168"/>
    <mergeCell ref="AE168:AG168"/>
    <mergeCell ref="B172:E172"/>
    <mergeCell ref="F172:P172"/>
    <mergeCell ref="Q172:X172"/>
    <mergeCell ref="Y172:AD172"/>
    <mergeCell ref="AE172:AG172"/>
    <mergeCell ref="B173:E173"/>
    <mergeCell ref="F173:P173"/>
    <mergeCell ref="Q173:X173"/>
    <mergeCell ref="Y173:AD173"/>
    <mergeCell ref="AE173:AG173"/>
    <mergeCell ref="B174:E174"/>
    <mergeCell ref="F174:P174"/>
    <mergeCell ref="Q174:X174"/>
    <mergeCell ref="Y174:AD174"/>
    <mergeCell ref="AE174:AG174"/>
    <mergeCell ref="B175:E175"/>
    <mergeCell ref="F175:P175"/>
    <mergeCell ref="Q175:X175"/>
    <mergeCell ref="Y175:AD175"/>
    <mergeCell ref="AE175:AG175"/>
    <mergeCell ref="B176:E176"/>
    <mergeCell ref="F176:P176"/>
    <mergeCell ref="Q176:X176"/>
    <mergeCell ref="Y176:AD176"/>
    <mergeCell ref="AE176:AG176"/>
    <mergeCell ref="B177:E177"/>
    <mergeCell ref="F177:P177"/>
    <mergeCell ref="Q177:X177"/>
    <mergeCell ref="Y177:AD177"/>
    <mergeCell ref="AE177:AG177"/>
    <mergeCell ref="B178:E178"/>
    <mergeCell ref="F178:P178"/>
    <mergeCell ref="Q178:X178"/>
    <mergeCell ref="Y178:AD178"/>
    <mergeCell ref="AE178:AG178"/>
    <mergeCell ref="B179:E179"/>
    <mergeCell ref="F179:P179"/>
    <mergeCell ref="Q179:X179"/>
    <mergeCell ref="Y179:AD179"/>
    <mergeCell ref="AE179:AG179"/>
    <mergeCell ref="B180:E180"/>
    <mergeCell ref="F180:P180"/>
    <mergeCell ref="Q180:X180"/>
    <mergeCell ref="Y180:AD180"/>
    <mergeCell ref="AE180:AG180"/>
    <mergeCell ref="B181:E181"/>
    <mergeCell ref="F181:P181"/>
    <mergeCell ref="Q181:X181"/>
    <mergeCell ref="Y181:AD181"/>
    <mergeCell ref="AE181:AG181"/>
    <mergeCell ref="B182:E182"/>
    <mergeCell ref="F182:P182"/>
    <mergeCell ref="Q182:X182"/>
    <mergeCell ref="Y182:AD182"/>
    <mergeCell ref="AE182:AG182"/>
    <mergeCell ref="B183:E183"/>
    <mergeCell ref="F183:P183"/>
    <mergeCell ref="Q183:X183"/>
    <mergeCell ref="Y183:AD183"/>
    <mergeCell ref="AE183:AG183"/>
    <mergeCell ref="B184:E184"/>
    <mergeCell ref="F184:P184"/>
    <mergeCell ref="Q184:X184"/>
    <mergeCell ref="Y184:AD184"/>
    <mergeCell ref="AE184:AG184"/>
    <mergeCell ref="B188:D188"/>
    <mergeCell ref="E188:O188"/>
    <mergeCell ref="P188:W188"/>
    <mergeCell ref="X188:AD188"/>
    <mergeCell ref="AE188:AG188"/>
    <mergeCell ref="B189:D189"/>
    <mergeCell ref="E189:O189"/>
    <mergeCell ref="P189:W189"/>
    <mergeCell ref="X189:AD189"/>
    <mergeCell ref="AE189:AG189"/>
    <mergeCell ref="B190:D190"/>
    <mergeCell ref="E190:O190"/>
    <mergeCell ref="P190:W190"/>
    <mergeCell ref="X190:AD190"/>
    <mergeCell ref="AE190:AG190"/>
    <mergeCell ref="B194:C194"/>
    <mergeCell ref="D194:N194"/>
    <mergeCell ref="O194:V194"/>
    <mergeCell ref="W194:AC194"/>
    <mergeCell ref="AD194:AG194"/>
    <mergeCell ref="B195:C195"/>
    <mergeCell ref="D195:N195"/>
    <mergeCell ref="O195:V195"/>
    <mergeCell ref="W195:AC195"/>
    <mergeCell ref="AD195:AG195"/>
    <mergeCell ref="B196:C196"/>
    <mergeCell ref="D196:N196"/>
    <mergeCell ref="O196:V196"/>
    <mergeCell ref="W196:AC196"/>
    <mergeCell ref="AD196:AG196"/>
    <mergeCell ref="B197:C197"/>
    <mergeCell ref="D197:N197"/>
    <mergeCell ref="O197:V197"/>
    <mergeCell ref="W197:AC197"/>
    <mergeCell ref="AD197:AG197"/>
    <mergeCell ref="B198:C198"/>
    <mergeCell ref="D198:N198"/>
    <mergeCell ref="O198:V198"/>
    <mergeCell ref="W198:AC198"/>
    <mergeCell ref="AD198:AG198"/>
    <mergeCell ref="C202:M202"/>
    <mergeCell ref="N202:U202"/>
    <mergeCell ref="V202:AB202"/>
    <mergeCell ref="AC202:AG202"/>
    <mergeCell ref="C203:M203"/>
    <mergeCell ref="N203:U203"/>
    <mergeCell ref="V203:AB203"/>
    <mergeCell ref="AC203:AG203"/>
    <mergeCell ref="C204:M204"/>
    <mergeCell ref="N204:U204"/>
    <mergeCell ref="V204:AB204"/>
    <mergeCell ref="AC204:AG204"/>
    <mergeCell ref="C205:M205"/>
    <mergeCell ref="N205:U205"/>
    <mergeCell ref="V205:AB205"/>
    <mergeCell ref="AC205:AG205"/>
    <mergeCell ref="C206:M206"/>
    <mergeCell ref="N206:U206"/>
    <mergeCell ref="V206:AB206"/>
    <mergeCell ref="AC206:AG206"/>
    <mergeCell ref="C207:M207"/>
    <mergeCell ref="N207:U207"/>
    <mergeCell ref="V207:AB207"/>
    <mergeCell ref="AC207:AG207"/>
    <mergeCell ref="C208:M208"/>
    <mergeCell ref="N208:U208"/>
    <mergeCell ref="V208:AB208"/>
    <mergeCell ref="AC208:AG208"/>
    <mergeCell ref="C209:M209"/>
    <mergeCell ref="N209:U209"/>
    <mergeCell ref="V209:AB209"/>
    <mergeCell ref="AC209:AG209"/>
    <mergeCell ref="C210:M210"/>
    <mergeCell ref="N210:U210"/>
    <mergeCell ref="V210:AB210"/>
    <mergeCell ref="AC210:AG210"/>
    <mergeCell ref="C211:M211"/>
    <mergeCell ref="N211:U211"/>
    <mergeCell ref="V211:AB211"/>
    <mergeCell ref="AC211:AG211"/>
    <mergeCell ref="AC215:AG215"/>
    <mergeCell ref="C212:M212"/>
    <mergeCell ref="N212:U212"/>
    <mergeCell ref="V212:AB212"/>
    <mergeCell ref="AC212:AG212"/>
    <mergeCell ref="C213:M213"/>
    <mergeCell ref="N213:U213"/>
    <mergeCell ref="V213:AB213"/>
    <mergeCell ref="AC213:AG213"/>
    <mergeCell ref="N217:U217"/>
    <mergeCell ref="V217:AB217"/>
    <mergeCell ref="AC217:AG217"/>
    <mergeCell ref="C214:M214"/>
    <mergeCell ref="N214:U214"/>
    <mergeCell ref="V214:AB214"/>
    <mergeCell ref="AC214:AG214"/>
    <mergeCell ref="C215:M215"/>
    <mergeCell ref="N215:U215"/>
    <mergeCell ref="V215:AB215"/>
    <mergeCell ref="B222:C222"/>
    <mergeCell ref="D222:N222"/>
    <mergeCell ref="O222:V222"/>
    <mergeCell ref="W222:AB222"/>
    <mergeCell ref="AC222:AG222"/>
    <mergeCell ref="C216:M216"/>
    <mergeCell ref="N216:U216"/>
    <mergeCell ref="V216:AB216"/>
    <mergeCell ref="AC216:AG216"/>
    <mergeCell ref="C217:M217"/>
    <mergeCell ref="B224:C224"/>
    <mergeCell ref="D224:N224"/>
    <mergeCell ref="O224:V224"/>
    <mergeCell ref="W224:AB224"/>
    <mergeCell ref="AC224:AG224"/>
    <mergeCell ref="B221:C221"/>
    <mergeCell ref="D221:N221"/>
    <mergeCell ref="O221:V221"/>
    <mergeCell ref="W221:AB221"/>
    <mergeCell ref="AC221:AG221"/>
    <mergeCell ref="B226:C226"/>
    <mergeCell ref="D226:N226"/>
    <mergeCell ref="O226:V226"/>
    <mergeCell ref="W226:AB226"/>
    <mergeCell ref="AC226:AG226"/>
    <mergeCell ref="B223:C223"/>
    <mergeCell ref="D223:N223"/>
    <mergeCell ref="O223:V223"/>
    <mergeCell ref="W223:AB223"/>
    <mergeCell ref="AC223:AG223"/>
    <mergeCell ref="B228:C228"/>
    <mergeCell ref="D228:N228"/>
    <mergeCell ref="O228:V228"/>
    <mergeCell ref="W228:AB228"/>
    <mergeCell ref="AC228:AG228"/>
    <mergeCell ref="B225:C225"/>
    <mergeCell ref="D225:N225"/>
    <mergeCell ref="O225:V225"/>
    <mergeCell ref="W225:AB225"/>
    <mergeCell ref="AC225:AG225"/>
    <mergeCell ref="B230:C230"/>
    <mergeCell ref="D230:N230"/>
    <mergeCell ref="O230:V230"/>
    <mergeCell ref="W230:AB230"/>
    <mergeCell ref="AC230:AG230"/>
    <mergeCell ref="B227:C227"/>
    <mergeCell ref="D227:N227"/>
    <mergeCell ref="O227:V227"/>
    <mergeCell ref="W227:AB227"/>
    <mergeCell ref="AC227:AG227"/>
    <mergeCell ref="B232:C232"/>
    <mergeCell ref="D232:N232"/>
    <mergeCell ref="O232:V232"/>
    <mergeCell ref="W232:AB232"/>
    <mergeCell ref="AC232:AG232"/>
    <mergeCell ref="B229:C229"/>
    <mergeCell ref="D229:N229"/>
    <mergeCell ref="O229:V229"/>
    <mergeCell ref="W229:AB229"/>
    <mergeCell ref="AC229:AG229"/>
    <mergeCell ref="B234:C234"/>
    <mergeCell ref="D234:N234"/>
    <mergeCell ref="O234:V234"/>
    <mergeCell ref="W234:AB234"/>
    <mergeCell ref="AC234:AG234"/>
    <mergeCell ref="B231:C231"/>
    <mergeCell ref="D231:N231"/>
    <mergeCell ref="O231:V231"/>
    <mergeCell ref="W231:AB231"/>
    <mergeCell ref="AC231:AG231"/>
    <mergeCell ref="B236:C236"/>
    <mergeCell ref="D236:N236"/>
    <mergeCell ref="O236:V236"/>
    <mergeCell ref="W236:AB236"/>
    <mergeCell ref="AC236:AG236"/>
    <mergeCell ref="B233:C233"/>
    <mergeCell ref="D233:N233"/>
    <mergeCell ref="O233:V233"/>
    <mergeCell ref="W233:AB233"/>
    <mergeCell ref="AC233:AG233"/>
    <mergeCell ref="B241:C241"/>
    <mergeCell ref="D241:N241"/>
    <mergeCell ref="O241:V241"/>
    <mergeCell ref="W241:AB241"/>
    <mergeCell ref="AC241:AG241"/>
    <mergeCell ref="B235:C235"/>
    <mergeCell ref="D235:N235"/>
    <mergeCell ref="O235:V235"/>
    <mergeCell ref="W235:AB235"/>
    <mergeCell ref="AC235:AG235"/>
    <mergeCell ref="B243:C243"/>
    <mergeCell ref="D243:N243"/>
    <mergeCell ref="O243:V243"/>
    <mergeCell ref="W243:AB243"/>
    <mergeCell ref="AC243:AG243"/>
    <mergeCell ref="B240:C240"/>
    <mergeCell ref="D240:N240"/>
    <mergeCell ref="O240:V240"/>
    <mergeCell ref="W240:AB240"/>
    <mergeCell ref="AC240:AG240"/>
    <mergeCell ref="B245:C245"/>
    <mergeCell ref="D245:N245"/>
    <mergeCell ref="O245:V245"/>
    <mergeCell ref="W245:AB245"/>
    <mergeCell ref="AC245:AG245"/>
    <mergeCell ref="B242:C242"/>
    <mergeCell ref="D242:N242"/>
    <mergeCell ref="O242:V242"/>
    <mergeCell ref="W242:AB242"/>
    <mergeCell ref="AC242:AG242"/>
    <mergeCell ref="B247:C247"/>
    <mergeCell ref="D247:N247"/>
    <mergeCell ref="O247:V247"/>
    <mergeCell ref="W247:AB247"/>
    <mergeCell ref="AC247:AG247"/>
    <mergeCell ref="B244:C244"/>
    <mergeCell ref="D244:N244"/>
    <mergeCell ref="O244:V244"/>
    <mergeCell ref="W244:AB244"/>
    <mergeCell ref="AC244:AG244"/>
    <mergeCell ref="B249:C249"/>
    <mergeCell ref="D249:N249"/>
    <mergeCell ref="O249:V249"/>
    <mergeCell ref="W249:AB249"/>
    <mergeCell ref="AC249:AG249"/>
    <mergeCell ref="B246:C246"/>
    <mergeCell ref="D246:N246"/>
    <mergeCell ref="O246:V246"/>
    <mergeCell ref="W246:AB246"/>
    <mergeCell ref="AC246:AG246"/>
    <mergeCell ref="B251:C251"/>
    <mergeCell ref="D251:N251"/>
    <mergeCell ref="O251:V251"/>
    <mergeCell ref="W251:AB251"/>
    <mergeCell ref="AC251:AG251"/>
    <mergeCell ref="B248:C248"/>
    <mergeCell ref="D248:N248"/>
    <mergeCell ref="O248:V248"/>
    <mergeCell ref="W248:AB248"/>
    <mergeCell ref="AC248:AG248"/>
    <mergeCell ref="B253:C253"/>
    <mergeCell ref="D253:N253"/>
    <mergeCell ref="O253:V253"/>
    <mergeCell ref="W253:AB253"/>
    <mergeCell ref="AC253:AG253"/>
    <mergeCell ref="B250:C250"/>
    <mergeCell ref="D250:N250"/>
    <mergeCell ref="O250:V250"/>
    <mergeCell ref="W250:AB250"/>
    <mergeCell ref="AC250:AG250"/>
    <mergeCell ref="B255:C255"/>
    <mergeCell ref="D255:N255"/>
    <mergeCell ref="O255:V255"/>
    <mergeCell ref="W255:AB255"/>
    <mergeCell ref="AC255:AG255"/>
    <mergeCell ref="B252:C252"/>
    <mergeCell ref="D252:N252"/>
    <mergeCell ref="O252:V252"/>
    <mergeCell ref="W252:AB252"/>
    <mergeCell ref="AC252:AG252"/>
    <mergeCell ref="B257:C257"/>
    <mergeCell ref="D257:N257"/>
    <mergeCell ref="O257:V257"/>
    <mergeCell ref="W257:AB257"/>
    <mergeCell ref="AC257:AG257"/>
    <mergeCell ref="B254:C254"/>
    <mergeCell ref="D254:N254"/>
    <mergeCell ref="O254:V254"/>
    <mergeCell ref="W254:AB254"/>
    <mergeCell ref="AC254:AG254"/>
    <mergeCell ref="B262:C262"/>
    <mergeCell ref="D262:N262"/>
    <mergeCell ref="O262:V262"/>
    <mergeCell ref="W262:AC262"/>
    <mergeCell ref="AD262:AG262"/>
    <mergeCell ref="B256:C256"/>
    <mergeCell ref="D256:N256"/>
    <mergeCell ref="O256:V256"/>
    <mergeCell ref="W256:AB256"/>
    <mergeCell ref="AC256:AG256"/>
    <mergeCell ref="B264:C264"/>
    <mergeCell ref="D264:N264"/>
    <mergeCell ref="O264:V264"/>
    <mergeCell ref="W264:AC264"/>
    <mergeCell ref="AD264:AG264"/>
    <mergeCell ref="B258:C258"/>
    <mergeCell ref="D258:N258"/>
    <mergeCell ref="O258:V258"/>
    <mergeCell ref="W258:AB258"/>
    <mergeCell ref="AC258:AG258"/>
    <mergeCell ref="B266:C266"/>
    <mergeCell ref="D266:N266"/>
    <mergeCell ref="O266:V266"/>
    <mergeCell ref="W266:AC266"/>
    <mergeCell ref="AD266:AG266"/>
    <mergeCell ref="B263:C263"/>
    <mergeCell ref="D263:N263"/>
    <mergeCell ref="O263:V263"/>
    <mergeCell ref="W263:AC263"/>
    <mergeCell ref="AD263:AG263"/>
    <mergeCell ref="B268:C268"/>
    <mergeCell ref="D268:N268"/>
    <mergeCell ref="O268:V268"/>
    <mergeCell ref="W268:AC268"/>
    <mergeCell ref="AD268:AG268"/>
    <mergeCell ref="B265:C265"/>
    <mergeCell ref="D265:N265"/>
    <mergeCell ref="O265:V265"/>
    <mergeCell ref="W265:AC265"/>
    <mergeCell ref="AD265:AG265"/>
    <mergeCell ref="B269:C269"/>
    <mergeCell ref="D269:N269"/>
    <mergeCell ref="O269:V269"/>
    <mergeCell ref="W269:AC269"/>
    <mergeCell ref="AD269:AG269"/>
    <mergeCell ref="B267:C267"/>
    <mergeCell ref="D267:N267"/>
    <mergeCell ref="O267:V267"/>
    <mergeCell ref="W267:AC267"/>
    <mergeCell ref="AD267:AG267"/>
  </mergeCells>
  <printOptions/>
  <pageMargins left="0.44352941176470595" right="0.35529411764705887" top="0.44352941176470595" bottom="0.33764705882352947" header="0.5098039215686275" footer="0.509803921568627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Q53"/>
  <sheetViews>
    <sheetView showGridLines="0" view="pageBreakPreview" zoomScale="60" zoomScalePageLayoutView="0" workbookViewId="0" topLeftCell="A1">
      <selection activeCell="V19" sqref="V19"/>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88" t="s">
        <v>999</v>
      </c>
      <c r="C4" s="189"/>
      <c r="D4" s="189"/>
      <c r="E4" s="189"/>
      <c r="F4" s="189"/>
      <c r="G4" s="189"/>
      <c r="H4" s="189"/>
      <c r="I4" s="189"/>
      <c r="J4" s="189"/>
      <c r="K4" s="189"/>
      <c r="L4" s="189"/>
      <c r="M4" s="189"/>
      <c r="N4" s="189"/>
      <c r="O4" s="189"/>
      <c r="P4" s="189"/>
      <c r="Q4" s="189"/>
    </row>
    <row r="5" spans="1:17" ht="6.75" customHeight="1">
      <c r="A5" s="1"/>
      <c r="B5" s="1"/>
      <c r="C5" s="1"/>
      <c r="D5" s="1"/>
      <c r="E5" s="1"/>
      <c r="F5" s="1"/>
      <c r="G5" s="1"/>
      <c r="H5" s="1"/>
      <c r="I5" s="1"/>
      <c r="J5" s="1"/>
      <c r="K5" s="1"/>
      <c r="L5" s="1"/>
      <c r="M5" s="1"/>
      <c r="N5" s="1"/>
      <c r="O5" s="1"/>
      <c r="P5" s="1"/>
      <c r="Q5" s="1"/>
    </row>
    <row r="6" spans="1:17" ht="5.25" customHeight="1">
      <c r="A6" s="1"/>
      <c r="B6" s="284" t="s">
        <v>962</v>
      </c>
      <c r="C6" s="285"/>
      <c r="D6" s="285"/>
      <c r="E6" s="285"/>
      <c r="F6" s="285"/>
      <c r="G6" s="285"/>
      <c r="H6" s="1"/>
      <c r="I6" s="1"/>
      <c r="J6" s="1"/>
      <c r="K6" s="1"/>
      <c r="L6" s="1"/>
      <c r="M6" s="1"/>
      <c r="N6" s="1"/>
      <c r="O6" s="1"/>
      <c r="P6" s="1"/>
      <c r="Q6" s="1"/>
    </row>
    <row r="7" spans="1:17" ht="24" customHeight="1">
      <c r="A7" s="1"/>
      <c r="B7" s="285"/>
      <c r="C7" s="285"/>
      <c r="D7" s="285"/>
      <c r="E7" s="285"/>
      <c r="F7" s="285"/>
      <c r="G7" s="285"/>
      <c r="H7" s="1"/>
      <c r="I7" s="279">
        <v>42794</v>
      </c>
      <c r="J7" s="209"/>
      <c r="K7" s="1"/>
      <c r="L7" s="1"/>
      <c r="M7" s="1"/>
      <c r="N7" s="1"/>
      <c r="O7" s="1"/>
      <c r="P7" s="1"/>
      <c r="Q7" s="1"/>
    </row>
    <row r="8" spans="1:17" ht="21" customHeight="1">
      <c r="A8" s="1"/>
      <c r="B8" s="212" t="s">
        <v>1000</v>
      </c>
      <c r="C8" s="213"/>
      <c r="D8" s="213"/>
      <c r="E8" s="213"/>
      <c r="F8" s="213"/>
      <c r="G8" s="213"/>
      <c r="H8" s="213"/>
      <c r="I8" s="213"/>
      <c r="J8" s="213"/>
      <c r="K8" s="213"/>
      <c r="L8" s="213"/>
      <c r="M8" s="213"/>
      <c r="N8" s="213"/>
      <c r="O8" s="213"/>
      <c r="P8" s="213"/>
      <c r="Q8" s="214"/>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12" t="s">
        <v>1001</v>
      </c>
      <c r="C12" s="213"/>
      <c r="D12" s="213"/>
      <c r="E12" s="213"/>
      <c r="F12" s="213"/>
      <c r="G12" s="213"/>
      <c r="H12" s="213"/>
      <c r="I12" s="213"/>
      <c r="J12" s="213"/>
      <c r="K12" s="213"/>
      <c r="L12" s="213"/>
      <c r="M12" s="213"/>
      <c r="N12" s="213"/>
      <c r="O12" s="213"/>
      <c r="P12" s="213"/>
      <c r="Q12" s="214"/>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12" t="s">
        <v>1002</v>
      </c>
      <c r="C15" s="213"/>
      <c r="D15" s="213"/>
      <c r="E15" s="213"/>
      <c r="F15" s="213"/>
      <c r="G15" s="213"/>
      <c r="H15" s="213"/>
      <c r="I15" s="213"/>
      <c r="J15" s="213"/>
      <c r="K15" s="213"/>
      <c r="L15" s="213"/>
      <c r="M15" s="213"/>
      <c r="N15" s="213"/>
      <c r="O15" s="213"/>
      <c r="P15" s="213"/>
      <c r="Q15" s="214"/>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12" t="s">
        <v>1003</v>
      </c>
      <c r="C18" s="213"/>
      <c r="D18" s="213"/>
      <c r="E18" s="213"/>
      <c r="F18" s="213"/>
      <c r="G18" s="213"/>
      <c r="H18" s="213"/>
      <c r="I18" s="213"/>
      <c r="J18" s="213"/>
      <c r="K18" s="213"/>
      <c r="L18" s="213"/>
      <c r="M18" s="213"/>
      <c r="N18" s="213"/>
      <c r="O18" s="213"/>
      <c r="P18" s="213"/>
      <c r="Q18" s="214"/>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12" t="s">
        <v>1004</v>
      </c>
      <c r="C21" s="213"/>
      <c r="D21" s="213"/>
      <c r="E21" s="213"/>
      <c r="F21" s="213"/>
      <c r="G21" s="213"/>
      <c r="H21" s="213"/>
      <c r="I21" s="213"/>
      <c r="J21" s="213"/>
      <c r="K21" s="213"/>
      <c r="L21" s="213"/>
      <c r="M21" s="213"/>
      <c r="N21" s="213"/>
      <c r="O21" s="213"/>
      <c r="P21" s="213"/>
      <c r="Q21" s="214"/>
    </row>
    <row r="22" spans="1:17" ht="334.5" customHeight="1">
      <c r="A22" s="1"/>
      <c r="B22" s="1"/>
      <c r="C22" s="1"/>
      <c r="D22" s="1"/>
      <c r="E22" s="1"/>
      <c r="F22" s="1"/>
      <c r="G22" s="1"/>
      <c r="H22" s="1"/>
      <c r="I22" s="1"/>
      <c r="J22" s="1"/>
      <c r="K22" s="1"/>
      <c r="L22" s="1"/>
      <c r="M22" s="1"/>
      <c r="N22" s="1"/>
      <c r="O22" s="1"/>
      <c r="P22" s="1"/>
      <c r="Q22" s="1"/>
    </row>
    <row r="23" spans="1:17" ht="21.75" customHeight="1">
      <c r="A23" s="1"/>
      <c r="B23" s="212" t="s">
        <v>1005</v>
      </c>
      <c r="C23" s="213"/>
      <c r="D23" s="213"/>
      <c r="E23" s="213"/>
      <c r="F23" s="213"/>
      <c r="G23" s="213"/>
      <c r="H23" s="213"/>
      <c r="I23" s="213"/>
      <c r="J23" s="213"/>
      <c r="K23" s="213"/>
      <c r="L23" s="213"/>
      <c r="M23" s="213"/>
      <c r="N23" s="213"/>
      <c r="O23" s="213"/>
      <c r="P23" s="213"/>
      <c r="Q23" s="214"/>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12" t="s">
        <v>1006</v>
      </c>
      <c r="C26" s="213"/>
      <c r="D26" s="213"/>
      <c r="E26" s="213"/>
      <c r="F26" s="213"/>
      <c r="G26" s="213"/>
      <c r="H26" s="213"/>
      <c r="I26" s="213"/>
      <c r="J26" s="213"/>
      <c r="K26" s="213"/>
      <c r="L26" s="213"/>
      <c r="M26" s="213"/>
      <c r="N26" s="213"/>
      <c r="O26" s="213"/>
      <c r="P26" s="213"/>
      <c r="Q26" s="214"/>
    </row>
    <row r="27" spans="1:17" ht="254.25" customHeight="1">
      <c r="A27" s="1"/>
      <c r="B27" s="1"/>
      <c r="C27" s="1"/>
      <c r="D27" s="1"/>
      <c r="E27" s="1"/>
      <c r="F27" s="1"/>
      <c r="G27" s="1"/>
      <c r="H27" s="1"/>
      <c r="I27" s="1"/>
      <c r="J27" s="1"/>
      <c r="K27" s="1"/>
      <c r="L27" s="1"/>
      <c r="M27" s="1"/>
      <c r="N27" s="1"/>
      <c r="O27" s="1"/>
      <c r="P27" s="1"/>
      <c r="Q27" s="1"/>
    </row>
    <row r="28" spans="1:17" ht="18.75" customHeight="1">
      <c r="A28" s="1"/>
      <c r="B28" s="212" t="s">
        <v>1007</v>
      </c>
      <c r="C28" s="213"/>
      <c r="D28" s="213"/>
      <c r="E28" s="213"/>
      <c r="F28" s="213"/>
      <c r="G28" s="213"/>
      <c r="H28" s="213"/>
      <c r="I28" s="213"/>
      <c r="J28" s="213"/>
      <c r="K28" s="213"/>
      <c r="L28" s="213"/>
      <c r="M28" s="213"/>
      <c r="N28" s="213"/>
      <c r="O28" s="213"/>
      <c r="P28" s="213"/>
      <c r="Q28" s="214"/>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12" t="s">
        <v>1008</v>
      </c>
      <c r="C31" s="213"/>
      <c r="D31" s="213"/>
      <c r="E31" s="213"/>
      <c r="F31" s="213"/>
      <c r="G31" s="213"/>
      <c r="H31" s="213"/>
      <c r="I31" s="213"/>
      <c r="J31" s="213"/>
      <c r="K31" s="213"/>
      <c r="L31" s="213"/>
      <c r="M31" s="213"/>
      <c r="N31" s="213"/>
      <c r="O31" s="213"/>
      <c r="P31" s="213"/>
      <c r="Q31" s="214"/>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12" t="s">
        <v>1009</v>
      </c>
      <c r="C35" s="213"/>
      <c r="D35" s="213"/>
      <c r="E35" s="213"/>
      <c r="F35" s="213"/>
      <c r="G35" s="213"/>
      <c r="H35" s="213"/>
      <c r="I35" s="213"/>
      <c r="J35" s="213"/>
      <c r="K35" s="213"/>
      <c r="L35" s="213"/>
      <c r="M35" s="213"/>
      <c r="N35" s="213"/>
      <c r="O35" s="213"/>
      <c r="P35" s="213"/>
      <c r="Q35" s="214"/>
    </row>
    <row r="36" spans="1:17" ht="177.75" customHeight="1">
      <c r="A36" s="1"/>
      <c r="B36" s="1"/>
      <c r="C36" s="1"/>
      <c r="D36" s="1"/>
      <c r="E36" s="1"/>
      <c r="F36" s="1"/>
      <c r="G36" s="1"/>
      <c r="H36" s="1"/>
      <c r="I36" s="1"/>
      <c r="J36" s="1"/>
      <c r="K36" s="1"/>
      <c r="L36" s="1"/>
      <c r="M36" s="1"/>
      <c r="N36" s="1"/>
      <c r="O36" s="1"/>
      <c r="P36" s="1"/>
      <c r="Q36" s="1"/>
    </row>
    <row r="37" spans="1:17" ht="21.75" customHeight="1">
      <c r="A37" s="1"/>
      <c r="B37" s="212" t="s">
        <v>1010</v>
      </c>
      <c r="C37" s="213"/>
      <c r="D37" s="213"/>
      <c r="E37" s="213"/>
      <c r="F37" s="213"/>
      <c r="G37" s="213"/>
      <c r="H37" s="213"/>
      <c r="I37" s="213"/>
      <c r="J37" s="213"/>
      <c r="K37" s="213"/>
      <c r="L37" s="213"/>
      <c r="M37" s="213"/>
      <c r="N37" s="213"/>
      <c r="O37" s="213"/>
      <c r="P37" s="213"/>
      <c r="Q37" s="214"/>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12" t="s">
        <v>1011</v>
      </c>
      <c r="C41" s="213"/>
      <c r="D41" s="213"/>
      <c r="E41" s="213"/>
      <c r="F41" s="213"/>
      <c r="G41" s="213"/>
      <c r="H41" s="213"/>
      <c r="I41" s="213"/>
      <c r="J41" s="213"/>
      <c r="K41" s="213"/>
      <c r="L41" s="213"/>
      <c r="M41" s="213"/>
      <c r="N41" s="213"/>
      <c r="O41" s="213"/>
      <c r="P41" s="213"/>
      <c r="Q41" s="214"/>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12" t="s">
        <v>1012</v>
      </c>
      <c r="C45" s="213"/>
      <c r="D45" s="213"/>
      <c r="E45" s="213"/>
      <c r="F45" s="213"/>
      <c r="G45" s="213"/>
      <c r="H45" s="213"/>
      <c r="I45" s="213"/>
      <c r="J45" s="213"/>
      <c r="K45" s="213"/>
      <c r="L45" s="213"/>
      <c r="M45" s="213"/>
      <c r="N45" s="213"/>
      <c r="O45" s="213"/>
      <c r="P45" s="213"/>
      <c r="Q45" s="214"/>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12" t="s">
        <v>1013</v>
      </c>
      <c r="C48" s="213"/>
      <c r="D48" s="213"/>
      <c r="E48" s="213"/>
      <c r="F48" s="213"/>
      <c r="G48" s="213"/>
      <c r="H48" s="213"/>
      <c r="I48" s="213"/>
      <c r="J48" s="213"/>
      <c r="K48" s="213"/>
      <c r="L48" s="213"/>
      <c r="M48" s="213"/>
      <c r="N48" s="213"/>
      <c r="O48" s="213"/>
      <c r="P48" s="213"/>
      <c r="Q48" s="214"/>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12" t="s">
        <v>1014</v>
      </c>
      <c r="C52" s="213"/>
      <c r="D52" s="213"/>
      <c r="E52" s="213"/>
      <c r="F52" s="213"/>
      <c r="G52" s="213"/>
      <c r="H52" s="213"/>
      <c r="I52" s="213"/>
      <c r="J52" s="213"/>
      <c r="K52" s="213"/>
      <c r="L52" s="213"/>
      <c r="M52" s="213"/>
      <c r="N52" s="213"/>
      <c r="O52" s="213"/>
      <c r="P52" s="213"/>
      <c r="Q52" s="214"/>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1:Q31"/>
    <mergeCell ref="B35:Q35"/>
    <mergeCell ref="B4:Q4"/>
    <mergeCell ref="B6:G7"/>
    <mergeCell ref="B8:Q8"/>
    <mergeCell ref="B12:Q12"/>
    <mergeCell ref="B15:Q15"/>
    <mergeCell ref="B18:Q18"/>
    <mergeCell ref="B37:Q37"/>
    <mergeCell ref="B41:Q41"/>
    <mergeCell ref="B45:Q45"/>
    <mergeCell ref="B48:Q48"/>
    <mergeCell ref="B52:Q52"/>
    <mergeCell ref="I7:J7"/>
    <mergeCell ref="B21:Q21"/>
    <mergeCell ref="B23:Q23"/>
    <mergeCell ref="B26:Q26"/>
    <mergeCell ref="B28:Q28"/>
  </mergeCells>
  <printOptions/>
  <pageMargins left="0.44196078431372554" right="0.44196078431372554" top="0.44196078431372554" bottom="0.39529411764705885" header="0.5098039215686275" footer="0.5098039215686275"/>
  <pageSetup horizontalDpi="600" verticalDpi="600" orientation="portrait" paperSize="9" scale="43" r:id="rId2"/>
  <rowBreaks count="3" manualBreakCount="3">
    <brk id="17" max="255" man="1"/>
    <brk id="22" max="255" man="1"/>
    <brk id="34"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1118</v>
      </c>
    </row>
    <row r="2" spans="1:4" ht="12.75">
      <c r="A2" t="s">
        <v>61</v>
      </c>
      <c r="B2">
        <v>225435.45</v>
      </c>
      <c r="C2">
        <v>2</v>
      </c>
      <c r="D2">
        <v>0.00012597631645250694</v>
      </c>
    </row>
    <row r="3" spans="1:4" ht="12.75">
      <c r="A3" t="s">
        <v>520</v>
      </c>
      <c r="B3">
        <v>28971542.069999993</v>
      </c>
      <c r="C3">
        <v>353</v>
      </c>
      <c r="D3">
        <v>0.022234819853867473</v>
      </c>
    </row>
    <row r="4" spans="1:4" ht="12.75">
      <c r="A4" t="s">
        <v>587</v>
      </c>
      <c r="B4">
        <v>41318952.66</v>
      </c>
      <c r="C4">
        <v>535</v>
      </c>
      <c r="D4">
        <v>0.0336986646510456</v>
      </c>
    </row>
    <row r="5" spans="1:4" ht="12.75">
      <c r="A5" t="s">
        <v>585</v>
      </c>
      <c r="B5">
        <v>69802231.92999999</v>
      </c>
      <c r="C5">
        <v>732</v>
      </c>
      <c r="D5">
        <v>0.04610733182161754</v>
      </c>
    </row>
    <row r="6" spans="1:4" ht="12.75">
      <c r="A6" t="s">
        <v>583</v>
      </c>
      <c r="B6">
        <v>76504701.00999995</v>
      </c>
      <c r="C6">
        <v>954</v>
      </c>
      <c r="D6">
        <v>0.060090702947845805</v>
      </c>
    </row>
    <row r="7" spans="1:4" ht="12.75">
      <c r="A7" t="s">
        <v>579</v>
      </c>
      <c r="B7">
        <v>85285927.88000017</v>
      </c>
      <c r="C7">
        <v>1206</v>
      </c>
      <c r="D7">
        <v>0.07596371882086168</v>
      </c>
    </row>
    <row r="8" spans="1:4" ht="12.75">
      <c r="A8" t="s">
        <v>581</v>
      </c>
      <c r="B8">
        <v>100652159.17000003</v>
      </c>
      <c r="C8">
        <v>1313</v>
      </c>
      <c r="D8">
        <v>0.0827034517510708</v>
      </c>
    </row>
    <row r="9" spans="1:4" ht="12.75">
      <c r="A9" t="s">
        <v>577</v>
      </c>
      <c r="B9">
        <v>139221094.64999995</v>
      </c>
      <c r="C9">
        <v>1806</v>
      </c>
      <c r="D9">
        <v>0.11375661375661375</v>
      </c>
    </row>
    <row r="10" spans="1:4" ht="12.75">
      <c r="A10" t="s">
        <v>575</v>
      </c>
      <c r="B10">
        <v>174065088.70999998</v>
      </c>
      <c r="C10">
        <v>1493</v>
      </c>
      <c r="D10">
        <v>0.09404132023179643</v>
      </c>
    </row>
    <row r="11" spans="1:4" ht="12.75">
      <c r="A11" t="s">
        <v>571</v>
      </c>
      <c r="B11">
        <v>189984730.02000007</v>
      </c>
      <c r="C11">
        <v>2131</v>
      </c>
      <c r="D11">
        <v>0.13422776518014612</v>
      </c>
    </row>
    <row r="12" spans="1:4" ht="12.75">
      <c r="A12" t="s">
        <v>573</v>
      </c>
      <c r="B12">
        <v>202339893.79999977</v>
      </c>
      <c r="C12">
        <v>2560</v>
      </c>
      <c r="D12">
        <v>0.16124968505920886</v>
      </c>
    </row>
    <row r="13" spans="1:4" ht="12.75">
      <c r="A13" t="s">
        <v>569</v>
      </c>
      <c r="B13">
        <v>236837754.5299999</v>
      </c>
      <c r="C13">
        <v>2791</v>
      </c>
      <c r="D13">
        <v>0.17579994960947343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1019</v>
      </c>
      <c r="B2">
        <v>0.05894956679214571</v>
      </c>
    </row>
    <row r="3" spans="1:2" ht="12.75">
      <c r="A3" t="s">
        <v>1020</v>
      </c>
      <c r="B3">
        <v>0.7514289143906768</v>
      </c>
    </row>
    <row r="4" spans="1:2" ht="12.75">
      <c r="A4" t="s">
        <v>1021</v>
      </c>
      <c r="B4">
        <v>0.15111232990458714</v>
      </c>
    </row>
    <row r="5" spans="1:2" ht="12.75">
      <c r="A5" t="s">
        <v>1022</v>
      </c>
      <c r="B5">
        <v>0.013874555208813373</v>
      </c>
    </row>
    <row r="6" spans="1:2" ht="12.75">
      <c r="A6" t="s">
        <v>1023</v>
      </c>
      <c r="B6">
        <v>0.0018052707169800531</v>
      </c>
    </row>
    <row r="7" spans="1:2" ht="12.75">
      <c r="A7" t="s">
        <v>1024</v>
      </c>
      <c r="B7">
        <v>0.0026715454940379386</v>
      </c>
    </row>
    <row r="8" spans="1:2" ht="12.75">
      <c r="A8" t="s">
        <v>1025</v>
      </c>
      <c r="B8">
        <v>0.0064788854992704195</v>
      </c>
    </row>
    <row r="9" spans="1:2" ht="12.75">
      <c r="A9" t="s">
        <v>1026</v>
      </c>
      <c r="B9">
        <v>0.007252888047427308</v>
      </c>
    </row>
    <row r="10" spans="1:2" ht="12.75">
      <c r="A10" t="s">
        <v>1027</v>
      </c>
      <c r="B10">
        <v>0.001022502404162822</v>
      </c>
    </row>
    <row r="11" spans="1:2" ht="12.75">
      <c r="A11" t="s">
        <v>1028</v>
      </c>
      <c r="B11">
        <v>0.0007957358393221694</v>
      </c>
    </row>
    <row r="12" spans="1:2" ht="12.75">
      <c r="A12" t="s">
        <v>1029</v>
      </c>
      <c r="B12">
        <v>0.0009829086981046754</v>
      </c>
    </row>
    <row r="13" spans="1:2" ht="12.75">
      <c r="A13" t="s">
        <v>1030</v>
      </c>
      <c r="B13">
        <v>0.0019611635635203065</v>
      </c>
    </row>
    <row r="14" spans="1:2" ht="12.75">
      <c r="A14" t="s">
        <v>1031</v>
      </c>
      <c r="B14">
        <v>0.001499044440432027</v>
      </c>
    </row>
    <row r="15" spans="1:2" ht="12.75">
      <c r="A15" t="s">
        <v>1032</v>
      </c>
      <c r="B15">
        <v>0.0001646890005188739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1033</v>
      </c>
      <c r="B2">
        <v>0.00014398039732064997</v>
      </c>
    </row>
    <row r="3" spans="1:2" ht="12.75">
      <c r="A3" t="s">
        <v>1019</v>
      </c>
      <c r="B3">
        <v>0.00020847917556578917</v>
      </c>
    </row>
    <row r="4" spans="1:2" ht="12.75">
      <c r="A4" t="s">
        <v>1020</v>
      </c>
      <c r="B4">
        <v>0.0016687767445702198</v>
      </c>
    </row>
    <row r="5" spans="1:2" ht="12.75">
      <c r="A5" t="s">
        <v>1021</v>
      </c>
      <c r="B5">
        <v>0.0022680116019519808</v>
      </c>
    </row>
    <row r="6" spans="1:2" ht="12.75">
      <c r="A6" t="s">
        <v>1022</v>
      </c>
      <c r="B6">
        <v>0.007413739578797782</v>
      </c>
    </row>
    <row r="7" spans="1:2" ht="12.75">
      <c r="A7" t="s">
        <v>1023</v>
      </c>
      <c r="B7">
        <v>0.005054552818688771</v>
      </c>
    </row>
    <row r="8" spans="1:2" ht="12.75">
      <c r="A8" t="s">
        <v>1024</v>
      </c>
      <c r="B8">
        <v>0.006518745201068909</v>
      </c>
    </row>
    <row r="9" spans="1:2" ht="12.75">
      <c r="A9" t="s">
        <v>1025</v>
      </c>
      <c r="B9">
        <v>0.013853223126526912</v>
      </c>
    </row>
    <row r="10" spans="1:2" ht="12.75">
      <c r="A10" t="s">
        <v>1026</v>
      </c>
      <c r="B10">
        <v>0.041235155059584694</v>
      </c>
    </row>
    <row r="11" spans="1:2" ht="12.75">
      <c r="A11" t="s">
        <v>1027</v>
      </c>
      <c r="B11">
        <v>0.13246106856691298</v>
      </c>
    </row>
    <row r="12" spans="1:2" ht="12.75">
      <c r="A12" t="s">
        <v>1028</v>
      </c>
      <c r="B12">
        <v>0.019500596530379048</v>
      </c>
    </row>
    <row r="13" spans="1:2" ht="12.75">
      <c r="A13" t="s">
        <v>1029</v>
      </c>
      <c r="B13">
        <v>0.030285986918916694</v>
      </c>
    </row>
    <row r="14" spans="1:2" ht="12.75">
      <c r="A14" t="s">
        <v>1030</v>
      </c>
      <c r="B14">
        <v>0.07010583642707151</v>
      </c>
    </row>
    <row r="15" spans="1:2" ht="12.75">
      <c r="A15" t="s">
        <v>1031</v>
      </c>
      <c r="B15">
        <v>0.023225926269533497</v>
      </c>
    </row>
    <row r="16" spans="1:2" ht="12.75">
      <c r="A16" t="s">
        <v>1032</v>
      </c>
      <c r="B16">
        <v>0.09773692018892624</v>
      </c>
    </row>
    <row r="17" spans="1:2" ht="12.75">
      <c r="A17" t="s">
        <v>1034</v>
      </c>
      <c r="B17">
        <v>0.014739933419210614</v>
      </c>
    </row>
    <row r="18" spans="1:2" ht="12.75">
      <c r="A18" t="s">
        <v>1035</v>
      </c>
      <c r="B18">
        <v>0.02086843991369593</v>
      </c>
    </row>
    <row r="19" spans="1:2" ht="12.75">
      <c r="A19" t="s">
        <v>1036</v>
      </c>
      <c r="B19">
        <v>0.05991900014693792</v>
      </c>
    </row>
    <row r="20" spans="1:2" ht="12.75">
      <c r="A20" t="s">
        <v>1037</v>
      </c>
      <c r="B20">
        <v>0.03714441948166763</v>
      </c>
    </row>
    <row r="21" spans="1:2" ht="12.75">
      <c r="A21" t="s">
        <v>1038</v>
      </c>
      <c r="B21">
        <v>0.1456834827060618</v>
      </c>
    </row>
    <row r="22" spans="1:2" ht="12.75">
      <c r="A22" t="s">
        <v>1039</v>
      </c>
      <c r="B22">
        <v>0.012679767128736726</v>
      </c>
    </row>
    <row r="23" spans="1:2" ht="12.75">
      <c r="A23" t="s">
        <v>1040</v>
      </c>
      <c r="B23">
        <v>0.010132952249906443</v>
      </c>
    </row>
    <row r="24" spans="1:2" ht="12.75">
      <c r="A24" t="s">
        <v>1041</v>
      </c>
      <c r="B24">
        <v>0.02153951907424865</v>
      </c>
    </row>
    <row r="25" spans="1:2" ht="12.75">
      <c r="A25" t="s">
        <v>1042</v>
      </c>
      <c r="B25">
        <v>0.054671359732818</v>
      </c>
    </row>
    <row r="26" spans="1:2" ht="12.75">
      <c r="A26" t="s">
        <v>1043</v>
      </c>
      <c r="B26">
        <v>0.15402406005919098</v>
      </c>
    </row>
    <row r="27" spans="1:2" ht="12.75">
      <c r="A27" t="s">
        <v>1044</v>
      </c>
      <c r="B27">
        <v>0.01071139562480686</v>
      </c>
    </row>
    <row r="28" spans="1:2" ht="12.75">
      <c r="A28" t="s">
        <v>1045</v>
      </c>
      <c r="B28">
        <v>0.0007013916580781411</v>
      </c>
    </row>
    <row r="29" spans="1:2" ht="12.75">
      <c r="A29" t="s">
        <v>1046</v>
      </c>
      <c r="B29">
        <v>0.000424419426831209</v>
      </c>
    </row>
    <row r="30" spans="1:2" ht="12.75">
      <c r="A30" t="s">
        <v>1047</v>
      </c>
      <c r="B30">
        <v>0.0012130064392122445</v>
      </c>
    </row>
    <row r="31" spans="1:2" ht="12.75">
      <c r="A31" t="s">
        <v>1048</v>
      </c>
      <c r="B31">
        <v>0.0038658543327813634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1019</v>
      </c>
      <c r="B2">
        <v>0</v>
      </c>
    </row>
    <row r="3" spans="1:2" ht="12.75">
      <c r="A3" t="s">
        <v>1020</v>
      </c>
      <c r="B3">
        <v>0.00039090749459918243</v>
      </c>
    </row>
    <row r="4" spans="1:2" ht="12.75">
      <c r="A4" t="s">
        <v>1021</v>
      </c>
      <c r="B4">
        <v>0.0005921863716877007</v>
      </c>
    </row>
    <row r="5" spans="1:2" ht="12.75">
      <c r="A5" t="s">
        <v>1022</v>
      </c>
      <c r="B5">
        <v>0.0010550236059634723</v>
      </c>
    </row>
    <row r="6" spans="1:2" ht="12.75">
      <c r="A6" t="s">
        <v>1023</v>
      </c>
      <c r="B6">
        <v>0.0072866117905315475</v>
      </c>
    </row>
    <row r="7" spans="1:2" ht="12.75">
      <c r="A7" t="s">
        <v>1024</v>
      </c>
      <c r="B7">
        <v>0.0036410422515930933</v>
      </c>
    </row>
    <row r="8" spans="1:2" ht="12.75">
      <c r="A8" t="s">
        <v>1025</v>
      </c>
      <c r="B8">
        <v>0.0042265202630437405</v>
      </c>
    </row>
    <row r="9" spans="1:2" ht="12.75">
      <c r="A9" t="s">
        <v>1026</v>
      </c>
      <c r="B9">
        <v>0.009248169277820108</v>
      </c>
    </row>
    <row r="10" spans="1:2" ht="12.75">
      <c r="A10" t="s">
        <v>1027</v>
      </c>
      <c r="B10">
        <v>0.01165759198958066</v>
      </c>
    </row>
    <row r="11" spans="1:2" ht="12.75">
      <c r="A11" t="s">
        <v>1028</v>
      </c>
      <c r="B11">
        <v>0.1351238867587005</v>
      </c>
    </row>
    <row r="12" spans="1:2" ht="12.75">
      <c r="A12" t="s">
        <v>1029</v>
      </c>
      <c r="B12">
        <v>0.04537119018338058</v>
      </c>
    </row>
    <row r="13" spans="1:2" ht="12.75">
      <c r="A13" t="s">
        <v>1030</v>
      </c>
      <c r="B13">
        <v>0.021176220803099048</v>
      </c>
    </row>
    <row r="14" spans="1:2" ht="12.75">
      <c r="A14" t="s">
        <v>1031</v>
      </c>
      <c r="B14">
        <v>0.08230830128108482</v>
      </c>
    </row>
    <row r="15" spans="1:2" ht="12.75">
      <c r="A15" t="s">
        <v>1032</v>
      </c>
      <c r="B15">
        <v>0.006027978949291995</v>
      </c>
    </row>
    <row r="16" spans="1:2" ht="12.75">
      <c r="A16" t="s">
        <v>1034</v>
      </c>
      <c r="B16">
        <v>0.1208844364642779</v>
      </c>
    </row>
    <row r="17" spans="1:2" ht="12.75">
      <c r="A17" t="s">
        <v>1035</v>
      </c>
      <c r="B17">
        <v>0.0033704284499621144</v>
      </c>
    </row>
    <row r="18" spans="1:2" ht="12.75">
      <c r="A18" t="s">
        <v>1036</v>
      </c>
      <c r="B18">
        <v>0.01229397930504321</v>
      </c>
    </row>
    <row r="19" spans="1:2" ht="12.75">
      <c r="A19" t="s">
        <v>1037</v>
      </c>
      <c r="B19">
        <v>0.06892010211883667</v>
      </c>
    </row>
    <row r="20" spans="1:2" ht="12.75">
      <c r="A20" t="s">
        <v>1038</v>
      </c>
      <c r="B20">
        <v>0.00917589851319837</v>
      </c>
    </row>
    <row r="21" spans="1:2" ht="12.75">
      <c r="A21" t="s">
        <v>1039</v>
      </c>
      <c r="B21">
        <v>0.18611659228464758</v>
      </c>
    </row>
    <row r="22" spans="1:2" ht="12.75">
      <c r="A22" t="s">
        <v>1040</v>
      </c>
      <c r="B22">
        <v>0.004417109444681101</v>
      </c>
    </row>
    <row r="23" spans="1:2" ht="12.75">
      <c r="A23" t="s">
        <v>1041</v>
      </c>
      <c r="B23">
        <v>0.007316589760240996</v>
      </c>
    </row>
    <row r="24" spans="1:2" ht="12.75">
      <c r="A24" t="s">
        <v>1042</v>
      </c>
      <c r="B24">
        <v>0.016003888167511315</v>
      </c>
    </row>
    <row r="25" spans="1:2" ht="12.75">
      <c r="A25" t="s">
        <v>1043</v>
      </c>
      <c r="B25">
        <v>0.020176532867410467</v>
      </c>
    </row>
    <row r="26" spans="1:2" ht="12.75">
      <c r="A26" t="s">
        <v>1044</v>
      </c>
      <c r="B26">
        <v>0.20935195744818835</v>
      </c>
    </row>
    <row r="27" spans="1:2" ht="12.75">
      <c r="A27" t="s">
        <v>1045</v>
      </c>
      <c r="B27">
        <v>0.0035938115195480853</v>
      </c>
    </row>
    <row r="28" spans="1:2" ht="12.75">
      <c r="A28" t="s">
        <v>1046</v>
      </c>
      <c r="B28">
        <v>0.0004704415367354709</v>
      </c>
    </row>
    <row r="29" spans="1:2" ht="12.75">
      <c r="A29" t="s">
        <v>1047</v>
      </c>
      <c r="B29">
        <v>0.0007010085504689183</v>
      </c>
    </row>
    <row r="30" spans="1:2" ht="12.75">
      <c r="A30" t="s">
        <v>1048</v>
      </c>
      <c r="B30">
        <v>0.0008577363896181907</v>
      </c>
    </row>
    <row r="31" spans="1:2" ht="12.75">
      <c r="A31" t="s">
        <v>1049</v>
      </c>
      <c r="B31">
        <v>0.008218719792241733</v>
      </c>
    </row>
    <row r="32" spans="1:2" ht="12.75">
      <c r="A32" t="s">
        <v>1050</v>
      </c>
      <c r="B32">
        <v>2.513636701300426E-05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v>2003</v>
      </c>
      <c r="B2">
        <v>0.0001646890005188743</v>
      </c>
    </row>
    <row r="3" spans="1:2" ht="12.75">
      <c r="A3">
        <v>2004</v>
      </c>
      <c r="B3">
        <v>0.0011083667390340344</v>
      </c>
    </row>
    <row r="4" spans="1:2" ht="12.75">
      <c r="A4">
        <v>2005</v>
      </c>
      <c r="B4">
        <v>0.002118522196603546</v>
      </c>
    </row>
    <row r="5" spans="1:2" ht="12.75">
      <c r="A5">
        <v>2006</v>
      </c>
      <c r="B5">
        <v>0.0011762895118014559</v>
      </c>
    </row>
    <row r="6" spans="1:2" ht="12.75">
      <c r="A6">
        <v>2007</v>
      </c>
      <c r="B6">
        <v>0.0006748176785721226</v>
      </c>
    </row>
    <row r="7" spans="1:2" ht="12.75">
      <c r="A7">
        <v>2008</v>
      </c>
      <c r="B7">
        <v>0.0009719696362930833</v>
      </c>
    </row>
    <row r="8" spans="1:2" ht="12.75">
      <c r="A8">
        <v>2009</v>
      </c>
      <c r="B8">
        <v>0.003946978104979115</v>
      </c>
    </row>
    <row r="9" spans="1:2" ht="12.75">
      <c r="A9">
        <v>2010</v>
      </c>
      <c r="B9">
        <v>0.008341280775154787</v>
      </c>
    </row>
    <row r="10" spans="1:2" ht="12.75">
      <c r="A10">
        <v>2011</v>
      </c>
      <c r="B10">
        <v>0.003990866703356249</v>
      </c>
    </row>
    <row r="11" spans="1:2" ht="12.75">
      <c r="A11">
        <v>2012</v>
      </c>
      <c r="B11">
        <v>0.0017674046005497525</v>
      </c>
    </row>
    <row r="12" spans="1:2" ht="12.75">
      <c r="A12">
        <v>2013</v>
      </c>
      <c r="B12">
        <v>0.012310751391324747</v>
      </c>
    </row>
    <row r="13" spans="1:2" ht="12.75">
      <c r="A13">
        <v>2014</v>
      </c>
      <c r="B13">
        <v>0.1052102293584029</v>
      </c>
    </row>
    <row r="14" spans="1:2" ht="12.75">
      <c r="A14">
        <v>2015</v>
      </c>
      <c r="B14">
        <v>0.7710460112941316</v>
      </c>
    </row>
    <row r="15" spans="1:2" ht="12.75">
      <c r="A15">
        <v>2016</v>
      </c>
      <c r="B15">
        <v>0.08717182300927764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1119</v>
      </c>
      <c r="C1" t="s">
        <v>1120</v>
      </c>
    </row>
    <row r="2" spans="1:3" ht="12.75">
      <c r="A2" t="s">
        <v>1054</v>
      </c>
      <c r="B2">
        <v>0.18226953236996746</v>
      </c>
      <c r="C2">
        <v>0.43909897054326774</v>
      </c>
    </row>
    <row r="3" spans="1:3" ht="12.75">
      <c r="A3" t="s">
        <v>1055</v>
      </c>
      <c r="B3">
        <v>0.3734325856259717</v>
      </c>
      <c r="C3">
        <v>0.3521557435531546</v>
      </c>
    </row>
    <row r="4" spans="1:3" ht="12.75">
      <c r="A4" t="s">
        <v>1056</v>
      </c>
      <c r="B4">
        <v>0.27220881836335514</v>
      </c>
      <c r="C4">
        <v>0.15533584751809193</v>
      </c>
    </row>
    <row r="5" spans="1:3" ht="12.75">
      <c r="A5" t="s">
        <v>1057</v>
      </c>
      <c r="B5">
        <v>0.07947396298929597</v>
      </c>
      <c r="C5">
        <v>0.03190296605850576</v>
      </c>
    </row>
    <row r="6" spans="1:3" ht="12.75">
      <c r="A6" t="s">
        <v>1058</v>
      </c>
      <c r="B6">
        <v>0.09261510065140974</v>
      </c>
      <c r="C6">
        <v>0.02150647232697992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1059</v>
      </c>
      <c r="B2">
        <v>0.0010943156787099177</v>
      </c>
    </row>
    <row r="3" spans="1:2" ht="12.75">
      <c r="A3" t="s">
        <v>1060</v>
      </c>
      <c r="B3">
        <v>0.004994928292329372</v>
      </c>
    </row>
    <row r="4" spans="1:2" ht="12.75">
      <c r="A4" t="s">
        <v>1061</v>
      </c>
      <c r="B4">
        <v>0.030375625067424455</v>
      </c>
    </row>
    <row r="5" spans="1:2" ht="12.75">
      <c r="A5" t="s">
        <v>1062</v>
      </c>
      <c r="B5">
        <v>0.5341368161497932</v>
      </c>
    </row>
    <row r="6" spans="1:2" ht="12.75">
      <c r="A6" t="s">
        <v>1063</v>
      </c>
      <c r="B6">
        <v>0.22990584620367155</v>
      </c>
    </row>
    <row r="7" spans="1:2" ht="12.75">
      <c r="A7" t="s">
        <v>1064</v>
      </c>
      <c r="B7">
        <v>0.1500004175394205</v>
      </c>
    </row>
    <row r="8" spans="1:2" ht="12.75">
      <c r="A8" t="s">
        <v>1065</v>
      </c>
      <c r="B8">
        <v>0.03504025430516343</v>
      </c>
    </row>
    <row r="9" spans="1:2" ht="12.75">
      <c r="A9" t="s">
        <v>1066</v>
      </c>
      <c r="B9">
        <v>0.010377512385033812</v>
      </c>
    </row>
    <row r="10" spans="1:2" ht="12.75">
      <c r="A10" t="s">
        <v>1067</v>
      </c>
      <c r="B10">
        <v>0.0028686726906999734</v>
      </c>
    </row>
    <row r="11" spans="1:2" ht="12.75">
      <c r="A11" t="s">
        <v>1068</v>
      </c>
      <c r="B11">
        <v>0.0008090578756605508</v>
      </c>
    </row>
    <row r="12" spans="1:2" ht="12.75">
      <c r="A12" t="s">
        <v>1069</v>
      </c>
      <c r="B12">
        <v>0.0003389788549463343</v>
      </c>
    </row>
    <row r="13" spans="1:2" ht="12.75">
      <c r="A13" t="s">
        <v>1070</v>
      </c>
      <c r="B13">
        <v>4.9402661379581654E-05</v>
      </c>
    </row>
    <row r="14" spans="1:2" ht="12.75">
      <c r="A14" t="s">
        <v>1071</v>
      </c>
      <c r="B14">
        <v>7.094850219027722E-06</v>
      </c>
    </row>
    <row r="15" spans="1:2" ht="12.75">
      <c r="A15" t="s">
        <v>1072</v>
      </c>
      <c r="B15">
        <v>1.0774455482212593E-06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98">
      <selection activeCell="D290" sqref="D290"/>
    </sheetView>
  </sheetViews>
  <sheetFormatPr defaultColWidth="9.140625" defaultRowHeight="12.75" outlineLevelRow="1"/>
  <cols>
    <col min="1" max="1" width="13.28125" style="61" customWidth="1"/>
    <col min="2" max="2" width="60.7109375" style="61" customWidth="1"/>
    <col min="3" max="3" width="49.28125" style="61" customWidth="1"/>
    <col min="4" max="4" width="40.7109375" style="61" customWidth="1"/>
    <col min="5" max="5" width="6.7109375" style="61" customWidth="1"/>
    <col min="6" max="6" width="41.7109375" style="61" customWidth="1"/>
    <col min="7" max="7" width="41.7109375" style="58" customWidth="1"/>
    <col min="8" max="8" width="7.28125" style="61" customWidth="1"/>
    <col min="9" max="9" width="71.8515625" style="61" customWidth="1"/>
    <col min="10" max="11" width="47.7109375" style="61" customWidth="1"/>
    <col min="12" max="12" width="7.28125" style="61" customWidth="1"/>
    <col min="13" max="13" width="25.7109375" style="61" customWidth="1"/>
    <col min="14" max="14" width="25.7109375" style="58" customWidth="1"/>
    <col min="15" max="16384" width="8.8515625" style="98" customWidth="1"/>
  </cols>
  <sheetData>
    <row r="1" spans="1:13" ht="30.75">
      <c r="A1" s="57" t="s">
        <v>0</v>
      </c>
      <c r="B1" s="57"/>
      <c r="C1" s="58"/>
      <c r="D1" s="58"/>
      <c r="E1" s="58"/>
      <c r="F1" s="59"/>
      <c r="H1" s="58"/>
      <c r="I1" s="57"/>
      <c r="J1" s="58"/>
      <c r="K1" s="58"/>
      <c r="L1" s="58"/>
      <c r="M1" s="58"/>
    </row>
    <row r="2" spans="1:13" ht="15" thickBot="1">
      <c r="A2" s="58"/>
      <c r="B2" s="60"/>
      <c r="C2" s="60"/>
      <c r="D2" s="58"/>
      <c r="E2" s="58"/>
      <c r="F2" s="58"/>
      <c r="H2" s="58"/>
      <c r="L2" s="58"/>
      <c r="M2" s="58"/>
    </row>
    <row r="3" spans="1:13" ht="18" thickBot="1">
      <c r="A3" s="62"/>
      <c r="B3" s="63" t="s">
        <v>1</v>
      </c>
      <c r="C3" s="64" t="s">
        <v>2</v>
      </c>
      <c r="D3" s="62"/>
      <c r="E3" s="62"/>
      <c r="F3" s="65">
        <f>IF(AND(SUM('B1. HTT Mortgage Assets'!C151:C155)=1,SUM(C194:C206)=0),"","Let op: volgorde van de rijen vermoedelijk fout. Zet dit juist")</f>
      </c>
      <c r="G3" s="62"/>
      <c r="H3" s="58"/>
      <c r="L3" s="58"/>
      <c r="M3" s="58"/>
    </row>
    <row r="4" spans="8:13" ht="15" thickBot="1">
      <c r="H4" s="58"/>
      <c r="L4" s="58"/>
      <c r="M4" s="58"/>
    </row>
    <row r="5" spans="1:13" ht="18">
      <c r="A5" s="66"/>
      <c r="B5" s="67" t="s">
        <v>3</v>
      </c>
      <c r="C5" s="66"/>
      <c r="E5" s="68"/>
      <c r="F5" s="68"/>
      <c r="H5" s="58"/>
      <c r="L5" s="58"/>
      <c r="M5" s="58"/>
    </row>
    <row r="6" spans="2:13" ht="14.25">
      <c r="B6" s="69" t="s">
        <v>4</v>
      </c>
      <c r="H6" s="58"/>
      <c r="L6" s="58"/>
      <c r="M6" s="58"/>
    </row>
    <row r="7" spans="2:13" ht="14.25">
      <c r="B7" s="70" t="s">
        <v>1728</v>
      </c>
      <c r="H7" s="58"/>
      <c r="L7" s="58"/>
      <c r="M7" s="58"/>
    </row>
    <row r="8" spans="2:13" ht="14.25">
      <c r="B8" s="70" t="s">
        <v>5</v>
      </c>
      <c r="F8" s="61" t="s">
        <v>1729</v>
      </c>
      <c r="H8" s="58"/>
      <c r="L8" s="58"/>
      <c r="M8" s="58"/>
    </row>
    <row r="9" spans="2:13" ht="14.25">
      <c r="B9" s="69" t="s">
        <v>1730</v>
      </c>
      <c r="H9" s="58"/>
      <c r="L9" s="58"/>
      <c r="M9" s="58"/>
    </row>
    <row r="10" spans="2:13" ht="14.25">
      <c r="B10" s="69" t="s">
        <v>370</v>
      </c>
      <c r="H10" s="58"/>
      <c r="L10" s="58"/>
      <c r="M10" s="58"/>
    </row>
    <row r="11" spans="2:13" ht="15" thickBot="1">
      <c r="B11" s="71" t="s">
        <v>379</v>
      </c>
      <c r="H11" s="58"/>
      <c r="L11" s="58"/>
      <c r="M11" s="58"/>
    </row>
    <row r="12" spans="2:13" ht="14.25">
      <c r="B12" s="72"/>
      <c r="H12" s="58"/>
      <c r="L12" s="58"/>
      <c r="M12" s="58"/>
    </row>
    <row r="13" spans="1:13" ht="36">
      <c r="A13" s="73" t="s">
        <v>6</v>
      </c>
      <c r="B13" s="73" t="s">
        <v>4</v>
      </c>
      <c r="C13" s="74"/>
      <c r="D13" s="74"/>
      <c r="E13" s="74"/>
      <c r="F13" s="74"/>
      <c r="G13" s="75"/>
      <c r="H13" s="58"/>
      <c r="L13" s="58"/>
      <c r="M13" s="58"/>
    </row>
    <row r="14" spans="1:13" ht="14.25">
      <c r="A14" s="61" t="s">
        <v>1731</v>
      </c>
      <c r="B14" s="76" t="s">
        <v>7</v>
      </c>
      <c r="C14" s="61" t="s">
        <v>8</v>
      </c>
      <c r="E14" s="68"/>
      <c r="F14" s="68"/>
      <c r="H14" s="58"/>
      <c r="L14" s="58"/>
      <c r="M14" s="58"/>
    </row>
    <row r="15" spans="1:13" ht="14.25">
      <c r="A15" s="61" t="s">
        <v>9</v>
      </c>
      <c r="B15" s="76" t="s">
        <v>10</v>
      </c>
      <c r="C15" s="61" t="s">
        <v>1732</v>
      </c>
      <c r="E15" s="68"/>
      <c r="F15" s="68"/>
      <c r="H15" s="58"/>
      <c r="L15" s="58"/>
      <c r="M15" s="58"/>
    </row>
    <row r="16" spans="1:13" ht="28.5">
      <c r="A16" s="61" t="s">
        <v>1733</v>
      </c>
      <c r="B16" s="76" t="s">
        <v>11</v>
      </c>
      <c r="C16" s="77" t="s">
        <v>12</v>
      </c>
      <c r="E16" s="68"/>
      <c r="F16" s="68"/>
      <c r="H16" s="58"/>
      <c r="L16" s="58"/>
      <c r="M16" s="58"/>
    </row>
    <row r="17" spans="1:13" ht="14.25">
      <c r="A17" s="61" t="s">
        <v>13</v>
      </c>
      <c r="B17" s="76" t="s">
        <v>14</v>
      </c>
      <c r="C17" s="78">
        <v>42794</v>
      </c>
      <c r="E17" s="68"/>
      <c r="F17" s="68"/>
      <c r="H17" s="58"/>
      <c r="L17" s="58"/>
      <c r="M17" s="58"/>
    </row>
    <row r="18" spans="1:13" ht="14.25" hidden="1" outlineLevel="1">
      <c r="A18" s="61" t="s">
        <v>15</v>
      </c>
      <c r="B18" s="79" t="s">
        <v>1734</v>
      </c>
      <c r="C18" s="77" t="s">
        <v>1735</v>
      </c>
      <c r="E18" s="68"/>
      <c r="F18" s="68"/>
      <c r="H18" s="58"/>
      <c r="L18" s="58"/>
      <c r="M18" s="58"/>
    </row>
    <row r="19" spans="1:13" ht="14.25" hidden="1" outlineLevel="1">
      <c r="A19" s="61" t="s">
        <v>16</v>
      </c>
      <c r="B19" s="79" t="s">
        <v>1736</v>
      </c>
      <c r="C19" s="61" t="s">
        <v>1737</v>
      </c>
      <c r="E19" s="68"/>
      <c r="F19" s="68"/>
      <c r="H19" s="58"/>
      <c r="L19" s="58"/>
      <c r="M19" s="58"/>
    </row>
    <row r="20" spans="1:13" ht="14.25" hidden="1" outlineLevel="1">
      <c r="A20" s="61" t="s">
        <v>1738</v>
      </c>
      <c r="B20" s="79"/>
      <c r="E20" s="68"/>
      <c r="F20" s="68"/>
      <c r="H20" s="58"/>
      <c r="L20" s="58"/>
      <c r="M20" s="58"/>
    </row>
    <row r="21" spans="1:13" ht="14.25" hidden="1" outlineLevel="1">
      <c r="A21" s="61" t="s">
        <v>17</v>
      </c>
      <c r="B21" s="79"/>
      <c r="E21" s="68"/>
      <c r="F21" s="68"/>
      <c r="H21" s="58"/>
      <c r="L21" s="58"/>
      <c r="M21" s="58"/>
    </row>
    <row r="22" spans="1:13" ht="14.25" hidden="1" outlineLevel="1">
      <c r="A22" s="61" t="s">
        <v>18</v>
      </c>
      <c r="B22" s="79"/>
      <c r="E22" s="68"/>
      <c r="F22" s="68"/>
      <c r="H22" s="58"/>
      <c r="L22" s="58"/>
      <c r="M22" s="58"/>
    </row>
    <row r="23" spans="1:13" ht="14.25" hidden="1" outlineLevel="1">
      <c r="A23" s="61" t="s">
        <v>1739</v>
      </c>
      <c r="B23" s="79"/>
      <c r="E23" s="68"/>
      <c r="F23" s="68"/>
      <c r="H23" s="58"/>
      <c r="L23" s="58"/>
      <c r="M23" s="58"/>
    </row>
    <row r="24" spans="1:13" ht="14.25" hidden="1" outlineLevel="1">
      <c r="A24" s="61" t="s">
        <v>1740</v>
      </c>
      <c r="B24" s="79"/>
      <c r="E24" s="68"/>
      <c r="F24" s="68"/>
      <c r="H24" s="58"/>
      <c r="L24" s="58"/>
      <c r="M24" s="58"/>
    </row>
    <row r="25" spans="1:13" ht="14.25" hidden="1" outlineLevel="1">
      <c r="A25" s="61" t="s">
        <v>1741</v>
      </c>
      <c r="B25" s="79"/>
      <c r="E25" s="68"/>
      <c r="F25" s="68"/>
      <c r="H25" s="58"/>
      <c r="L25" s="58"/>
      <c r="M25" s="58"/>
    </row>
    <row r="26" spans="1:13" ht="18" collapsed="1">
      <c r="A26" s="74"/>
      <c r="B26" s="73" t="s">
        <v>1728</v>
      </c>
      <c r="C26" s="74"/>
      <c r="D26" s="74"/>
      <c r="E26" s="74"/>
      <c r="F26" s="74"/>
      <c r="G26" s="75"/>
      <c r="H26" s="58"/>
      <c r="L26" s="58"/>
      <c r="M26" s="58"/>
    </row>
    <row r="27" spans="1:13" ht="14.25">
      <c r="A27" s="61" t="s">
        <v>19</v>
      </c>
      <c r="B27" s="80" t="s">
        <v>20</v>
      </c>
      <c r="C27" s="61" t="s">
        <v>21</v>
      </c>
      <c r="D27" s="81"/>
      <c r="E27" s="81"/>
      <c r="F27" s="81"/>
      <c r="H27" s="58"/>
      <c r="L27" s="58"/>
      <c r="M27" s="58"/>
    </row>
    <row r="28" spans="1:13" ht="14.25">
      <c r="A28" s="61" t="s">
        <v>22</v>
      </c>
      <c r="B28" s="80" t="s">
        <v>23</v>
      </c>
      <c r="C28" s="61" t="s">
        <v>21</v>
      </c>
      <c r="D28" s="81"/>
      <c r="E28" s="81"/>
      <c r="F28" s="81"/>
      <c r="H28" s="58"/>
      <c r="L28" s="58"/>
      <c r="M28" s="58"/>
    </row>
    <row r="29" spans="1:13" ht="14.25">
      <c r="A29" s="61" t="s">
        <v>1742</v>
      </c>
      <c r="B29" s="80" t="s">
        <v>24</v>
      </c>
      <c r="C29" s="77" t="s">
        <v>1743</v>
      </c>
      <c r="E29" s="81"/>
      <c r="F29" s="81"/>
      <c r="H29" s="58"/>
      <c r="L29" s="58"/>
      <c r="M29" s="58"/>
    </row>
    <row r="30" spans="1:13" ht="14.25" hidden="1" outlineLevel="1">
      <c r="A30" s="61" t="s">
        <v>25</v>
      </c>
      <c r="B30" s="80"/>
      <c r="E30" s="81"/>
      <c r="F30" s="81"/>
      <c r="H30" s="58"/>
      <c r="L30" s="58"/>
      <c r="M30" s="58"/>
    </row>
    <row r="31" spans="1:13" ht="14.25" hidden="1" outlineLevel="1">
      <c r="A31" s="61" t="s">
        <v>26</v>
      </c>
      <c r="B31" s="80"/>
      <c r="E31" s="81"/>
      <c r="F31" s="81"/>
      <c r="H31" s="58"/>
      <c r="L31" s="58"/>
      <c r="M31" s="58"/>
    </row>
    <row r="32" spans="1:13" ht="14.25" hidden="1" outlineLevel="1">
      <c r="A32" s="61" t="s">
        <v>27</v>
      </c>
      <c r="B32" s="80"/>
      <c r="E32" s="81"/>
      <c r="F32" s="81"/>
      <c r="H32" s="58"/>
      <c r="L32" s="58"/>
      <c r="M32" s="58"/>
    </row>
    <row r="33" spans="1:13" ht="14.25" hidden="1" outlineLevel="1">
      <c r="A33" s="61" t="s">
        <v>28</v>
      </c>
      <c r="B33" s="80"/>
      <c r="E33" s="81"/>
      <c r="F33" s="81"/>
      <c r="H33" s="58"/>
      <c r="L33" s="58"/>
      <c r="M33" s="58"/>
    </row>
    <row r="34" spans="1:13" ht="14.25" hidden="1" outlineLevel="1">
      <c r="A34" s="61" t="s">
        <v>29</v>
      </c>
      <c r="B34" s="80"/>
      <c r="E34" s="81"/>
      <c r="F34" s="81"/>
      <c r="H34" s="58"/>
      <c r="L34" s="58"/>
      <c r="M34" s="58"/>
    </row>
    <row r="35" spans="1:13" ht="14.25" hidden="1" outlineLevel="1">
      <c r="A35" s="61" t="s">
        <v>1744</v>
      </c>
      <c r="B35" s="82"/>
      <c r="E35" s="81"/>
      <c r="F35" s="81"/>
      <c r="H35" s="58"/>
      <c r="L35" s="58"/>
      <c r="M35" s="58"/>
    </row>
    <row r="36" spans="1:13" ht="18" collapsed="1">
      <c r="A36" s="73"/>
      <c r="B36" s="73" t="s">
        <v>5</v>
      </c>
      <c r="C36" s="73"/>
      <c r="D36" s="74"/>
      <c r="E36" s="74"/>
      <c r="F36" s="74"/>
      <c r="G36" s="75"/>
      <c r="H36" s="58"/>
      <c r="I36" s="83"/>
      <c r="L36" s="58"/>
      <c r="M36" s="58"/>
    </row>
    <row r="37" spans="1:13" ht="15" customHeight="1">
      <c r="A37" s="84"/>
      <c r="B37" s="85" t="s">
        <v>30</v>
      </c>
      <c r="C37" s="84" t="s">
        <v>49</v>
      </c>
      <c r="D37" s="84"/>
      <c r="E37" s="86"/>
      <c r="F37" s="87"/>
      <c r="G37" s="87"/>
      <c r="H37" s="58"/>
      <c r="L37" s="58"/>
      <c r="M37" s="58"/>
    </row>
    <row r="38" spans="1:13" ht="14.25" customHeight="1">
      <c r="A38" s="61" t="s">
        <v>31</v>
      </c>
      <c r="B38" s="81" t="s">
        <v>1745</v>
      </c>
      <c r="C38" s="88">
        <v>1345.2095118799987</v>
      </c>
      <c r="F38" s="81"/>
      <c r="H38" s="58"/>
      <c r="L38" s="58"/>
      <c r="M38" s="58"/>
    </row>
    <row r="39" spans="1:13" ht="15" customHeight="1">
      <c r="A39" s="61" t="s">
        <v>32</v>
      </c>
      <c r="B39" s="81" t="s">
        <v>33</v>
      </c>
      <c r="C39" s="88">
        <v>500</v>
      </c>
      <c r="F39" s="81"/>
      <c r="H39" s="58"/>
      <c r="L39" s="58"/>
      <c r="M39" s="58"/>
    </row>
    <row r="40" spans="1:13" ht="14.25" customHeight="1" hidden="1" outlineLevel="1">
      <c r="A40" s="61" t="s">
        <v>34</v>
      </c>
      <c r="B40" s="89" t="s">
        <v>35</v>
      </c>
      <c r="C40" s="88">
        <v>1517.9944023793616</v>
      </c>
      <c r="F40" s="81"/>
      <c r="H40" s="58"/>
      <c r="L40" s="58"/>
      <c r="M40" s="58"/>
    </row>
    <row r="41" spans="1:13" ht="14.25" customHeight="1" hidden="1" outlineLevel="1">
      <c r="A41" s="61" t="s">
        <v>36</v>
      </c>
      <c r="B41" s="89" t="s">
        <v>37</v>
      </c>
      <c r="C41" s="88">
        <v>493.32908878843017</v>
      </c>
      <c r="F41" s="81"/>
      <c r="H41" s="58"/>
      <c r="L41" s="58"/>
      <c r="M41" s="58"/>
    </row>
    <row r="42" spans="1:13" ht="13.5" customHeight="1" hidden="1" outlineLevel="1">
      <c r="A42" s="61" t="s">
        <v>38</v>
      </c>
      <c r="B42" s="81"/>
      <c r="F42" s="81"/>
      <c r="H42" s="58"/>
      <c r="L42" s="58"/>
      <c r="M42" s="58"/>
    </row>
    <row r="43" spans="1:13" ht="13.5" customHeight="1" hidden="1" outlineLevel="1">
      <c r="A43" s="61" t="s">
        <v>1746</v>
      </c>
      <c r="B43" s="81"/>
      <c r="F43" s="81"/>
      <c r="H43" s="58"/>
      <c r="L43" s="58"/>
      <c r="M43" s="58"/>
    </row>
    <row r="44" spans="1:13" ht="15" customHeight="1" collapsed="1">
      <c r="A44" s="84"/>
      <c r="B44" s="85" t="s">
        <v>1747</v>
      </c>
      <c r="C44" s="90" t="s">
        <v>1748</v>
      </c>
      <c r="D44" s="84" t="s">
        <v>39</v>
      </c>
      <c r="E44" s="86"/>
      <c r="F44" s="87" t="s">
        <v>40</v>
      </c>
      <c r="G44" s="87" t="s">
        <v>41</v>
      </c>
      <c r="H44" s="58"/>
      <c r="L44" s="58"/>
      <c r="M44" s="58"/>
    </row>
    <row r="45" spans="1:13" ht="15" customHeight="1">
      <c r="A45" s="61" t="s">
        <v>42</v>
      </c>
      <c r="B45" s="91" t="s">
        <v>43</v>
      </c>
      <c r="C45" s="92">
        <v>0.05</v>
      </c>
      <c r="D45" s="92">
        <v>1.6904190237600025</v>
      </c>
      <c r="F45" s="92">
        <v>0.05</v>
      </c>
      <c r="G45" s="92" t="s">
        <v>44</v>
      </c>
      <c r="H45" s="58"/>
      <c r="L45" s="58"/>
      <c r="M45" s="58"/>
    </row>
    <row r="46" spans="1:13" ht="15" customHeight="1" hidden="1" outlineLevel="1">
      <c r="A46" s="61" t="s">
        <v>45</v>
      </c>
      <c r="B46" s="79" t="s">
        <v>1749</v>
      </c>
      <c r="G46" s="61"/>
      <c r="H46" s="58"/>
      <c r="L46" s="58"/>
      <c r="M46" s="58"/>
    </row>
    <row r="47" spans="1:13" ht="15" customHeight="1" hidden="1" outlineLevel="1">
      <c r="A47" s="61" t="s">
        <v>46</v>
      </c>
      <c r="B47" s="79" t="s">
        <v>1750</v>
      </c>
      <c r="G47" s="61"/>
      <c r="H47" s="58"/>
      <c r="L47" s="58"/>
      <c r="M47" s="58"/>
    </row>
    <row r="48" spans="1:13" ht="15" customHeight="1" hidden="1" outlineLevel="1">
      <c r="A48" s="61" t="s">
        <v>47</v>
      </c>
      <c r="B48" s="79"/>
      <c r="G48" s="61"/>
      <c r="H48" s="58"/>
      <c r="L48" s="58"/>
      <c r="M48" s="58"/>
    </row>
    <row r="49" spans="1:13" ht="15" customHeight="1" hidden="1" outlineLevel="1">
      <c r="A49" s="61" t="s">
        <v>48</v>
      </c>
      <c r="B49" s="79"/>
      <c r="G49" s="61"/>
      <c r="H49" s="58"/>
      <c r="L49" s="58"/>
      <c r="M49" s="58"/>
    </row>
    <row r="50" spans="1:13" ht="15" customHeight="1" hidden="1" outlineLevel="1">
      <c r="A50" s="61" t="s">
        <v>1751</v>
      </c>
      <c r="B50" s="79"/>
      <c r="G50" s="61"/>
      <c r="H50" s="58"/>
      <c r="L50" s="58"/>
      <c r="M50" s="58"/>
    </row>
    <row r="51" spans="1:13" ht="15" customHeight="1" hidden="1" outlineLevel="1">
      <c r="A51" s="61" t="s">
        <v>1752</v>
      </c>
      <c r="B51" s="79"/>
      <c r="G51" s="61"/>
      <c r="H51" s="58"/>
      <c r="L51" s="58"/>
      <c r="M51" s="58"/>
    </row>
    <row r="52" spans="1:13" ht="15" customHeight="1" collapsed="1">
      <c r="A52" s="84"/>
      <c r="B52" s="85" t="s">
        <v>1753</v>
      </c>
      <c r="C52" s="84" t="s">
        <v>49</v>
      </c>
      <c r="D52" s="84"/>
      <c r="E52" s="86"/>
      <c r="F52" s="87" t="s">
        <v>266</v>
      </c>
      <c r="G52" s="87"/>
      <c r="H52" s="58"/>
      <c r="L52" s="58"/>
      <c r="M52" s="58"/>
    </row>
    <row r="53" spans="1:13" ht="15" customHeight="1">
      <c r="A53" s="61" t="s">
        <v>50</v>
      </c>
      <c r="B53" s="81" t="s">
        <v>51</v>
      </c>
      <c r="C53" s="88">
        <v>1345.2095118800014</v>
      </c>
      <c r="E53" s="93"/>
      <c r="F53" s="94">
        <v>0.9962968709996435</v>
      </c>
      <c r="G53" s="95"/>
      <c r="H53" s="58"/>
      <c r="L53" s="58"/>
      <c r="M53" s="58"/>
    </row>
    <row r="54" spans="1:13" ht="14.25">
      <c r="A54" s="61" t="s">
        <v>52</v>
      </c>
      <c r="B54" s="81" t="s">
        <v>53</v>
      </c>
      <c r="C54" s="88" t="s">
        <v>54</v>
      </c>
      <c r="E54" s="93"/>
      <c r="F54" s="94" t="s">
        <v>55</v>
      </c>
      <c r="G54" s="95"/>
      <c r="H54" s="58"/>
      <c r="L54" s="58"/>
      <c r="M54" s="58"/>
    </row>
    <row r="55" spans="1:13" ht="14.25">
      <c r="A55" s="61" t="s">
        <v>56</v>
      </c>
      <c r="B55" s="81" t="s">
        <v>57</v>
      </c>
      <c r="C55" s="88" t="s">
        <v>54</v>
      </c>
      <c r="E55" s="93"/>
      <c r="F55" s="94" t="s">
        <v>55</v>
      </c>
      <c r="G55" s="95"/>
      <c r="H55" s="58"/>
      <c r="L55" s="58"/>
      <c r="M55" s="58"/>
    </row>
    <row r="56" spans="1:13" ht="14.25">
      <c r="A56" s="61" t="s">
        <v>58</v>
      </c>
      <c r="B56" s="81" t="s">
        <v>59</v>
      </c>
      <c r="C56" s="88">
        <v>5</v>
      </c>
      <c r="E56" s="93"/>
      <c r="F56" s="94">
        <v>0.00370312900035648</v>
      </c>
      <c r="G56" s="95"/>
      <c r="H56" s="58"/>
      <c r="L56" s="58"/>
      <c r="M56" s="58"/>
    </row>
    <row r="57" spans="1:13" ht="14.25">
      <c r="A57" s="61" t="s">
        <v>60</v>
      </c>
      <c r="B57" s="61" t="s">
        <v>61</v>
      </c>
      <c r="C57" s="88">
        <v>0</v>
      </c>
      <c r="E57" s="93"/>
      <c r="F57" s="94" t="s">
        <v>55</v>
      </c>
      <c r="G57" s="95"/>
      <c r="H57" s="58"/>
      <c r="L57" s="58"/>
      <c r="M57" s="58"/>
    </row>
    <row r="58" spans="1:13" ht="14.25">
      <c r="A58" s="61" t="s">
        <v>62</v>
      </c>
      <c r="B58" s="96" t="s">
        <v>63</v>
      </c>
      <c r="C58" s="88">
        <v>1350.2095118800014</v>
      </c>
      <c r="D58" s="93"/>
      <c r="E58" s="93"/>
      <c r="F58" s="94" t="s">
        <v>64</v>
      </c>
      <c r="G58" s="95"/>
      <c r="H58" s="58"/>
      <c r="L58" s="58"/>
      <c r="M58" s="58"/>
    </row>
    <row r="59" spans="1:13" ht="14.25" hidden="1" outlineLevel="1">
      <c r="A59" s="61" t="s">
        <v>65</v>
      </c>
      <c r="B59" s="97" t="s">
        <v>151</v>
      </c>
      <c r="E59" s="93"/>
      <c r="F59" s="95"/>
      <c r="G59" s="95"/>
      <c r="H59" s="58"/>
      <c r="L59" s="58"/>
      <c r="M59" s="58"/>
    </row>
    <row r="60" spans="1:13" ht="14.25" hidden="1" outlineLevel="1">
      <c r="A60" s="61" t="s">
        <v>66</v>
      </c>
      <c r="B60" s="97" t="s">
        <v>151</v>
      </c>
      <c r="E60" s="93"/>
      <c r="F60" s="95"/>
      <c r="G60" s="95"/>
      <c r="H60" s="58"/>
      <c r="L60" s="58"/>
      <c r="M60" s="58"/>
    </row>
    <row r="61" spans="1:13" ht="14.25" hidden="1" outlineLevel="1">
      <c r="A61" s="61" t="s">
        <v>67</v>
      </c>
      <c r="B61" s="97" t="s">
        <v>151</v>
      </c>
      <c r="E61" s="93"/>
      <c r="F61" s="95"/>
      <c r="G61" s="95"/>
      <c r="H61" s="58"/>
      <c r="L61" s="58"/>
      <c r="M61" s="58"/>
    </row>
    <row r="62" spans="1:13" ht="14.25" hidden="1" outlineLevel="1">
      <c r="A62" s="61" t="s">
        <v>68</v>
      </c>
      <c r="B62" s="97" t="s">
        <v>151</v>
      </c>
      <c r="E62" s="93"/>
      <c r="F62" s="95"/>
      <c r="G62" s="95"/>
      <c r="H62" s="58"/>
      <c r="L62" s="58"/>
      <c r="M62" s="58"/>
    </row>
    <row r="63" spans="1:13" ht="14.25" hidden="1" outlineLevel="1">
      <c r="A63" s="61" t="s">
        <v>69</v>
      </c>
      <c r="B63" s="97" t="s">
        <v>151</v>
      </c>
      <c r="E63" s="93"/>
      <c r="F63" s="95"/>
      <c r="G63" s="95"/>
      <c r="H63" s="58"/>
      <c r="L63" s="58"/>
      <c r="M63" s="58"/>
    </row>
    <row r="64" spans="1:13" ht="14.25" hidden="1" outlineLevel="1">
      <c r="A64" s="61" t="s">
        <v>70</v>
      </c>
      <c r="B64" s="97" t="s">
        <v>151</v>
      </c>
      <c r="C64" s="98"/>
      <c r="D64" s="98"/>
      <c r="E64" s="98"/>
      <c r="F64" s="95"/>
      <c r="G64" s="99"/>
      <c r="H64" s="58"/>
      <c r="L64" s="58"/>
      <c r="M64" s="58"/>
    </row>
    <row r="65" spans="1:13" ht="15" customHeight="1" collapsed="1">
      <c r="A65" s="84"/>
      <c r="B65" s="85" t="s">
        <v>71</v>
      </c>
      <c r="C65" s="90" t="s">
        <v>1754</v>
      </c>
      <c r="D65" s="90" t="s">
        <v>1755</v>
      </c>
      <c r="E65" s="86"/>
      <c r="F65" s="87" t="s">
        <v>72</v>
      </c>
      <c r="G65" s="100" t="s">
        <v>73</v>
      </c>
      <c r="H65" s="58"/>
      <c r="L65" s="58"/>
      <c r="M65" s="58"/>
    </row>
    <row r="66" spans="1:13" ht="14.25">
      <c r="A66" s="61" t="s">
        <v>74</v>
      </c>
      <c r="B66" s="81" t="s">
        <v>75</v>
      </c>
      <c r="C66" s="101">
        <v>8.226488983034823</v>
      </c>
      <c r="D66" s="101" t="s">
        <v>44</v>
      </c>
      <c r="E66" s="76"/>
      <c r="F66" s="102"/>
      <c r="G66" s="59"/>
      <c r="H66" s="58"/>
      <c r="L66" s="58"/>
      <c r="M66" s="58"/>
    </row>
    <row r="67" spans="2:13" ht="13.5" customHeight="1">
      <c r="B67" s="81"/>
      <c r="E67" s="76"/>
      <c r="F67" s="102"/>
      <c r="G67" s="59"/>
      <c r="H67" s="58"/>
      <c r="L67" s="58"/>
      <c r="M67" s="58"/>
    </row>
    <row r="68" spans="2:13" ht="14.25">
      <c r="B68" s="81" t="s">
        <v>76</v>
      </c>
      <c r="C68" s="76"/>
      <c r="D68" s="76"/>
      <c r="E68" s="76"/>
      <c r="F68" s="59"/>
      <c r="G68" s="59"/>
      <c r="H68" s="58"/>
      <c r="L68" s="58"/>
      <c r="M68" s="58"/>
    </row>
    <row r="69" spans="2:13" ht="14.25">
      <c r="B69" s="81" t="s">
        <v>77</v>
      </c>
      <c r="E69" s="76"/>
      <c r="F69" s="59"/>
      <c r="G69" s="59"/>
      <c r="H69" s="58"/>
      <c r="L69" s="58"/>
      <c r="M69" s="58"/>
    </row>
    <row r="70" spans="1:13" ht="14.25">
      <c r="A70" s="61" t="s">
        <v>78</v>
      </c>
      <c r="B70" s="103" t="s">
        <v>106</v>
      </c>
      <c r="C70" s="88">
        <v>4.191070179999999</v>
      </c>
      <c r="D70" s="88" t="s">
        <v>44</v>
      </c>
      <c r="E70" s="103"/>
      <c r="F70" s="95">
        <f aca="true" t="shared" si="0" ref="F70:F76">IF($C$77=0,"",IF(C70="[for completion]","",C70/$C$77))</f>
        <v>0.0031155519961665818</v>
      </c>
      <c r="G70" s="95"/>
      <c r="H70" s="58"/>
      <c r="L70" s="58"/>
      <c r="M70" s="58"/>
    </row>
    <row r="71" spans="1:13" ht="14.25">
      <c r="A71" s="61" t="s">
        <v>79</v>
      </c>
      <c r="B71" s="103" t="s">
        <v>108</v>
      </c>
      <c r="C71" s="88">
        <v>12.220052990000001</v>
      </c>
      <c r="D71" s="88" t="s">
        <v>44</v>
      </c>
      <c r="E71" s="103"/>
      <c r="F71" s="95">
        <f t="shared" si="0"/>
        <v>0.009084126213857846</v>
      </c>
      <c r="G71" s="95"/>
      <c r="H71" s="58"/>
      <c r="L71" s="58"/>
      <c r="M71" s="58"/>
    </row>
    <row r="72" spans="1:13" ht="14.25">
      <c r="A72" s="61" t="s">
        <v>80</v>
      </c>
      <c r="B72" s="103" t="s">
        <v>110</v>
      </c>
      <c r="C72" s="88">
        <v>16.010902650000006</v>
      </c>
      <c r="D72" s="88" t="s">
        <v>44</v>
      </c>
      <c r="E72" s="103"/>
      <c r="F72" s="95">
        <f t="shared" si="0"/>
        <v>0.011902162829360291</v>
      </c>
      <c r="G72" s="95"/>
      <c r="H72" s="58"/>
      <c r="L72" s="58"/>
      <c r="M72" s="58"/>
    </row>
    <row r="73" spans="1:13" ht="14.25">
      <c r="A73" s="61" t="s">
        <v>81</v>
      </c>
      <c r="B73" s="103" t="s">
        <v>112</v>
      </c>
      <c r="C73" s="88">
        <v>52.64364903000002</v>
      </c>
      <c r="D73" s="88" t="s">
        <v>44</v>
      </c>
      <c r="E73" s="103"/>
      <c r="F73" s="95">
        <f t="shared" si="0"/>
        <v>0.039134163537416486</v>
      </c>
      <c r="G73" s="95"/>
      <c r="H73" s="58"/>
      <c r="L73" s="58"/>
      <c r="M73" s="58"/>
    </row>
    <row r="74" spans="1:13" ht="14.25">
      <c r="A74" s="61" t="s">
        <v>82</v>
      </c>
      <c r="B74" s="103" t="s">
        <v>114</v>
      </c>
      <c r="C74" s="88">
        <v>220.8932590199994</v>
      </c>
      <c r="D74" s="88" t="s">
        <v>44</v>
      </c>
      <c r="E74" s="103"/>
      <c r="F74" s="95">
        <f t="shared" si="0"/>
        <v>0.16420732760898343</v>
      </c>
      <c r="G74" s="95"/>
      <c r="H74" s="58"/>
      <c r="L74" s="58"/>
      <c r="M74" s="58"/>
    </row>
    <row r="75" spans="1:13" ht="14.25">
      <c r="A75" s="61" t="s">
        <v>83</v>
      </c>
      <c r="B75" s="103" t="s">
        <v>116</v>
      </c>
      <c r="C75" s="88">
        <v>671.4715347499971</v>
      </c>
      <c r="D75" s="88" t="s">
        <v>44</v>
      </c>
      <c r="E75" s="103"/>
      <c r="F75" s="95">
        <f t="shared" si="0"/>
        <v>0.49915758758766293</v>
      </c>
      <c r="G75" s="95"/>
      <c r="H75" s="58"/>
      <c r="L75" s="58"/>
      <c r="M75" s="58"/>
    </row>
    <row r="76" spans="1:13" ht="14.25" customHeight="1">
      <c r="A76" s="61" t="s">
        <v>84</v>
      </c>
      <c r="B76" s="103" t="s">
        <v>117</v>
      </c>
      <c r="C76" s="88">
        <v>367.7790432600007</v>
      </c>
      <c r="D76" s="88" t="s">
        <v>44</v>
      </c>
      <c r="E76" s="103"/>
      <c r="F76" s="95">
        <f t="shared" si="0"/>
        <v>0.27339908022655235</v>
      </c>
      <c r="G76" s="95"/>
      <c r="H76" s="58"/>
      <c r="L76" s="58"/>
      <c r="M76" s="58"/>
    </row>
    <row r="77" spans="1:13" ht="14.25" customHeight="1">
      <c r="A77" s="61" t="s">
        <v>1756</v>
      </c>
      <c r="B77" s="104" t="s">
        <v>63</v>
      </c>
      <c r="C77" s="88">
        <v>1345.2095118799973</v>
      </c>
      <c r="D77" s="88" t="s">
        <v>86</v>
      </c>
      <c r="E77" s="81"/>
      <c r="F77" s="99">
        <f>SUM(F70:F76)</f>
        <v>0.9999999999999999</v>
      </c>
      <c r="G77" s="99">
        <f>SUM(G70:G76)</f>
        <v>0</v>
      </c>
      <c r="H77" s="58"/>
      <c r="L77" s="58"/>
      <c r="M77" s="58"/>
    </row>
    <row r="78" spans="1:13" ht="14.25" customHeight="1" hidden="1" outlineLevel="1">
      <c r="A78" s="61" t="s">
        <v>1757</v>
      </c>
      <c r="B78" s="105" t="s">
        <v>88</v>
      </c>
      <c r="C78" s="93"/>
      <c r="D78" s="93"/>
      <c r="E78" s="81"/>
      <c r="F78" s="95"/>
      <c r="G78" s="95"/>
      <c r="H78" s="58"/>
      <c r="L78" s="58"/>
      <c r="M78" s="58"/>
    </row>
    <row r="79" spans="1:13" ht="14.25" customHeight="1" hidden="1" outlineLevel="1">
      <c r="A79" s="61" t="s">
        <v>1758</v>
      </c>
      <c r="B79" s="105" t="s">
        <v>90</v>
      </c>
      <c r="C79" s="93"/>
      <c r="D79" s="93"/>
      <c r="E79" s="81"/>
      <c r="F79" s="95"/>
      <c r="G79" s="95"/>
      <c r="H79" s="58"/>
      <c r="L79" s="58"/>
      <c r="M79" s="58"/>
    </row>
    <row r="80" spans="1:13" ht="14.25" customHeight="1" hidden="1" outlineLevel="1">
      <c r="A80" s="61" t="s">
        <v>1759</v>
      </c>
      <c r="B80" s="105" t="s">
        <v>1760</v>
      </c>
      <c r="C80" s="93"/>
      <c r="D80" s="93"/>
      <c r="E80" s="81"/>
      <c r="F80" s="95"/>
      <c r="G80" s="95"/>
      <c r="H80" s="58"/>
      <c r="L80" s="58"/>
      <c r="M80" s="58"/>
    </row>
    <row r="81" spans="1:13" ht="14.25" customHeight="1" hidden="1" outlineLevel="1">
      <c r="A81" s="61" t="s">
        <v>1761</v>
      </c>
      <c r="B81" s="105" t="s">
        <v>93</v>
      </c>
      <c r="C81" s="93"/>
      <c r="D81" s="93"/>
      <c r="E81" s="81"/>
      <c r="F81" s="95"/>
      <c r="G81" s="95"/>
      <c r="H81" s="58"/>
      <c r="L81" s="58"/>
      <c r="M81" s="58"/>
    </row>
    <row r="82" spans="1:13" ht="14.25" customHeight="1" hidden="1" outlineLevel="1">
      <c r="A82" s="61" t="s">
        <v>1762</v>
      </c>
      <c r="B82" s="105" t="s">
        <v>1763</v>
      </c>
      <c r="C82" s="93"/>
      <c r="D82" s="93"/>
      <c r="E82" s="81"/>
      <c r="F82" s="95"/>
      <c r="G82" s="95"/>
      <c r="H82" s="58"/>
      <c r="L82" s="58"/>
      <c r="M82" s="58"/>
    </row>
    <row r="83" spans="1:13" ht="14.25" customHeight="1" hidden="1" outlineLevel="1">
      <c r="A83" s="61" t="s">
        <v>1764</v>
      </c>
      <c r="B83" s="105"/>
      <c r="C83" s="93"/>
      <c r="D83" s="93"/>
      <c r="E83" s="81"/>
      <c r="F83" s="95"/>
      <c r="G83" s="95"/>
      <c r="H83" s="58"/>
      <c r="L83" s="58"/>
      <c r="M83" s="58"/>
    </row>
    <row r="84" spans="1:13" ht="14.25" customHeight="1" hidden="1" outlineLevel="1">
      <c r="A84" s="61" t="s">
        <v>1765</v>
      </c>
      <c r="B84" s="105"/>
      <c r="C84" s="93"/>
      <c r="D84" s="93"/>
      <c r="E84" s="81"/>
      <c r="F84" s="95"/>
      <c r="G84" s="95"/>
      <c r="H84" s="58"/>
      <c r="L84" s="58"/>
      <c r="M84" s="58"/>
    </row>
    <row r="85" spans="1:13" ht="14.25" customHeight="1" hidden="1" outlineLevel="1">
      <c r="A85" s="61" t="s">
        <v>1766</v>
      </c>
      <c r="B85" s="105"/>
      <c r="C85" s="93"/>
      <c r="D85" s="93"/>
      <c r="E85" s="81"/>
      <c r="F85" s="95"/>
      <c r="G85" s="95"/>
      <c r="H85" s="58"/>
      <c r="L85" s="58"/>
      <c r="M85" s="58"/>
    </row>
    <row r="86" spans="1:13" ht="14.25" customHeight="1" hidden="1" outlineLevel="1">
      <c r="A86" s="61" t="s">
        <v>1767</v>
      </c>
      <c r="B86" s="104"/>
      <c r="C86" s="93"/>
      <c r="D86" s="93"/>
      <c r="E86" s="81"/>
      <c r="F86" s="95"/>
      <c r="G86" s="95"/>
      <c r="H86" s="58"/>
      <c r="L86" s="58"/>
      <c r="M86" s="58"/>
    </row>
    <row r="87" spans="1:13" ht="14.25" hidden="1" outlineLevel="1">
      <c r="A87" s="61" t="s">
        <v>1768</v>
      </c>
      <c r="B87" s="105"/>
      <c r="C87" s="93"/>
      <c r="D87" s="93"/>
      <c r="E87" s="81"/>
      <c r="F87" s="95"/>
      <c r="G87" s="95"/>
      <c r="H87" s="58"/>
      <c r="L87" s="58"/>
      <c r="M87" s="58"/>
    </row>
    <row r="88" spans="1:13" ht="15" customHeight="1" collapsed="1">
      <c r="A88" s="84"/>
      <c r="B88" s="85" t="s">
        <v>99</v>
      </c>
      <c r="C88" s="90" t="s">
        <v>1769</v>
      </c>
      <c r="D88" s="90" t="s">
        <v>100</v>
      </c>
      <c r="E88" s="86"/>
      <c r="F88" s="87" t="s">
        <v>1770</v>
      </c>
      <c r="G88" s="84" t="s">
        <v>101</v>
      </c>
      <c r="H88" s="58"/>
      <c r="L88" s="58"/>
      <c r="M88" s="58"/>
    </row>
    <row r="89" spans="1:13" ht="14.25">
      <c r="A89" s="61" t="s">
        <v>102</v>
      </c>
      <c r="B89" s="81" t="s">
        <v>75</v>
      </c>
      <c r="C89" s="88">
        <v>6.654794520547945</v>
      </c>
      <c r="D89" s="88">
        <v>7.654794520547945</v>
      </c>
      <c r="E89" s="76"/>
      <c r="F89" s="102"/>
      <c r="G89" s="59"/>
      <c r="H89" s="58"/>
      <c r="L89" s="58"/>
      <c r="M89" s="58"/>
    </row>
    <row r="90" spans="2:13" ht="14.25">
      <c r="B90" s="81"/>
      <c r="E90" s="76"/>
      <c r="F90" s="102"/>
      <c r="G90" s="59"/>
      <c r="H90" s="58"/>
      <c r="L90" s="58"/>
      <c r="M90" s="58"/>
    </row>
    <row r="91" spans="2:13" ht="14.25">
      <c r="B91" s="81" t="s">
        <v>103</v>
      </c>
      <c r="C91" s="76"/>
      <c r="D91" s="76"/>
      <c r="E91" s="76"/>
      <c r="F91" s="59"/>
      <c r="G91" s="59"/>
      <c r="H91" s="58"/>
      <c r="L91" s="58"/>
      <c r="M91" s="58"/>
    </row>
    <row r="92" spans="1:13" ht="14.25">
      <c r="A92" s="61" t="s">
        <v>104</v>
      </c>
      <c r="B92" s="81" t="s">
        <v>77</v>
      </c>
      <c r="E92" s="76"/>
      <c r="F92" s="59"/>
      <c r="G92" s="59"/>
      <c r="H92" s="58"/>
      <c r="L92" s="58"/>
      <c r="M92" s="58"/>
    </row>
    <row r="93" spans="1:13" ht="14.25">
      <c r="A93" s="61" t="s">
        <v>105</v>
      </c>
      <c r="B93" s="103" t="s">
        <v>106</v>
      </c>
      <c r="C93" s="61">
        <v>0</v>
      </c>
      <c r="D93" s="61">
        <v>0</v>
      </c>
      <c r="E93" s="103"/>
      <c r="F93" s="95">
        <f>IF($C$100=0,"",IF(C93="[for completion]","",C93/$C$100))</f>
        <v>0</v>
      </c>
      <c r="G93" s="95">
        <f>IF($D$100=0,"",IF(D93="[Mark as ND1 if not relevant]","",D93/$D$100))</f>
        <v>0</v>
      </c>
      <c r="H93" s="58"/>
      <c r="L93" s="58"/>
      <c r="M93" s="58"/>
    </row>
    <row r="94" spans="1:13" ht="14.25">
      <c r="A94" s="61" t="s">
        <v>107</v>
      </c>
      <c r="B94" s="103" t="s">
        <v>108</v>
      </c>
      <c r="C94" s="61">
        <v>0</v>
      </c>
      <c r="D94" s="61">
        <v>0</v>
      </c>
      <c r="E94" s="103"/>
      <c r="F94" s="95">
        <f aca="true" t="shared" si="1" ref="F94:F110">IF($C$100=0,"",IF(C94="[for completion]","",C94/$C$100))</f>
        <v>0</v>
      </c>
      <c r="G94" s="95">
        <f aca="true" t="shared" si="2" ref="G94:G99">IF($D$100=0,"",IF(D94="[Mark as ND1 if not relevant]","",D94/$D$100))</f>
        <v>0</v>
      </c>
      <c r="H94" s="58"/>
      <c r="L94" s="58"/>
      <c r="M94" s="58"/>
    </row>
    <row r="95" spans="1:13" ht="14.25">
      <c r="A95" s="61" t="s">
        <v>109</v>
      </c>
      <c r="B95" s="103" t="s">
        <v>110</v>
      </c>
      <c r="C95" s="61">
        <v>0</v>
      </c>
      <c r="D95" s="61">
        <v>0</v>
      </c>
      <c r="E95" s="103"/>
      <c r="F95" s="95">
        <f t="shared" si="1"/>
        <v>0</v>
      </c>
      <c r="G95" s="95">
        <f t="shared" si="2"/>
        <v>0</v>
      </c>
      <c r="H95" s="58"/>
      <c r="L95" s="58"/>
      <c r="M95" s="58"/>
    </row>
    <row r="96" spans="1:13" ht="14.25">
      <c r="A96" s="61" t="s">
        <v>111</v>
      </c>
      <c r="B96" s="103" t="s">
        <v>112</v>
      </c>
      <c r="C96" s="61">
        <v>0</v>
      </c>
      <c r="D96" s="61">
        <v>0</v>
      </c>
      <c r="E96" s="103"/>
      <c r="F96" s="95">
        <f t="shared" si="1"/>
        <v>0</v>
      </c>
      <c r="G96" s="95">
        <f t="shared" si="2"/>
        <v>0</v>
      </c>
      <c r="H96" s="58"/>
      <c r="L96" s="58"/>
      <c r="M96" s="58"/>
    </row>
    <row r="97" spans="1:13" ht="14.25">
      <c r="A97" s="61" t="s">
        <v>113</v>
      </c>
      <c r="B97" s="103" t="s">
        <v>114</v>
      </c>
      <c r="C97" s="61">
        <v>0</v>
      </c>
      <c r="D97" s="61">
        <v>0</v>
      </c>
      <c r="E97" s="103"/>
      <c r="F97" s="95">
        <f t="shared" si="1"/>
        <v>0</v>
      </c>
      <c r="G97" s="95">
        <f t="shared" si="2"/>
        <v>0</v>
      </c>
      <c r="H97" s="58"/>
      <c r="L97" s="58"/>
      <c r="M97" s="58"/>
    </row>
    <row r="98" spans="1:13" ht="14.25">
      <c r="A98" s="61" t="s">
        <v>115</v>
      </c>
      <c r="B98" s="103" t="s">
        <v>116</v>
      </c>
      <c r="C98" s="88">
        <v>500</v>
      </c>
      <c r="D98" s="88">
        <v>500</v>
      </c>
      <c r="E98" s="103"/>
      <c r="F98" s="95">
        <f t="shared" si="1"/>
        <v>1</v>
      </c>
      <c r="G98" s="95">
        <f t="shared" si="2"/>
        <v>1</v>
      </c>
      <c r="H98" s="58"/>
      <c r="L98" s="58"/>
      <c r="M98" s="58"/>
    </row>
    <row r="99" spans="1:13" ht="14.25">
      <c r="A99" s="61" t="s">
        <v>85</v>
      </c>
      <c r="B99" s="103" t="s">
        <v>117</v>
      </c>
      <c r="C99" s="61">
        <v>0</v>
      </c>
      <c r="D99" s="61">
        <v>0</v>
      </c>
      <c r="E99" s="103"/>
      <c r="F99" s="95">
        <f t="shared" si="1"/>
        <v>0</v>
      </c>
      <c r="G99" s="95">
        <f t="shared" si="2"/>
        <v>0</v>
      </c>
      <c r="H99" s="58"/>
      <c r="L99" s="58"/>
      <c r="M99" s="58"/>
    </row>
    <row r="100" spans="1:13" ht="14.25">
      <c r="A100" s="61" t="s">
        <v>118</v>
      </c>
      <c r="B100" s="104" t="s">
        <v>63</v>
      </c>
      <c r="C100" s="88">
        <v>500</v>
      </c>
      <c r="D100" s="88">
        <v>500</v>
      </c>
      <c r="E100" s="81"/>
      <c r="F100" s="99">
        <f>SUM(F93:F99)</f>
        <v>1</v>
      </c>
      <c r="G100" s="99">
        <f>SUM(G93:G99)</f>
        <v>1</v>
      </c>
      <c r="H100" s="58"/>
      <c r="L100" s="58"/>
      <c r="M100" s="58"/>
    </row>
    <row r="101" spans="1:13" ht="14.25" hidden="1" outlineLevel="1">
      <c r="A101" s="61" t="s">
        <v>87</v>
      </c>
      <c r="B101" s="105" t="s">
        <v>88</v>
      </c>
      <c r="C101" s="93"/>
      <c r="D101" s="93"/>
      <c r="E101" s="81"/>
      <c r="F101" s="95">
        <f t="shared" si="1"/>
        <v>0</v>
      </c>
      <c r="G101" s="95">
        <f aca="true" t="shared" si="3" ref="G101:G110">IF($D$100=0,"",IF(D101="[for completion]","",D101/$D$100))</f>
        <v>0</v>
      </c>
      <c r="H101" s="58"/>
      <c r="L101" s="58"/>
      <c r="M101" s="58"/>
    </row>
    <row r="102" spans="1:13" ht="14.25" hidden="1" outlineLevel="1">
      <c r="A102" s="61" t="s">
        <v>89</v>
      </c>
      <c r="B102" s="105" t="s">
        <v>90</v>
      </c>
      <c r="C102" s="93"/>
      <c r="D102" s="93"/>
      <c r="E102" s="81"/>
      <c r="F102" s="95">
        <f t="shared" si="1"/>
        <v>0</v>
      </c>
      <c r="G102" s="95">
        <f t="shared" si="3"/>
        <v>0</v>
      </c>
      <c r="H102" s="58"/>
      <c r="L102" s="58"/>
      <c r="M102" s="58"/>
    </row>
    <row r="103" spans="1:13" ht="14.25" hidden="1" outlineLevel="1">
      <c r="A103" s="61" t="s">
        <v>91</v>
      </c>
      <c r="B103" s="105" t="s">
        <v>1760</v>
      </c>
      <c r="C103" s="93"/>
      <c r="D103" s="93"/>
      <c r="E103" s="81"/>
      <c r="F103" s="95">
        <f t="shared" si="1"/>
        <v>0</v>
      </c>
      <c r="G103" s="95">
        <f t="shared" si="3"/>
        <v>0</v>
      </c>
      <c r="H103" s="58"/>
      <c r="L103" s="58"/>
      <c r="M103" s="58"/>
    </row>
    <row r="104" spans="1:13" ht="14.25" hidden="1" outlineLevel="1">
      <c r="A104" s="61" t="s">
        <v>92</v>
      </c>
      <c r="B104" s="105" t="s">
        <v>93</v>
      </c>
      <c r="C104" s="93"/>
      <c r="D104" s="93"/>
      <c r="E104" s="81"/>
      <c r="F104" s="95">
        <f t="shared" si="1"/>
        <v>0</v>
      </c>
      <c r="G104" s="95">
        <f t="shared" si="3"/>
        <v>0</v>
      </c>
      <c r="H104" s="58"/>
      <c r="L104" s="58"/>
      <c r="M104" s="58"/>
    </row>
    <row r="105" spans="1:13" ht="14.25" hidden="1" outlineLevel="1">
      <c r="A105" s="61" t="s">
        <v>94</v>
      </c>
      <c r="B105" s="105" t="s">
        <v>1763</v>
      </c>
      <c r="C105" s="93"/>
      <c r="D105" s="93"/>
      <c r="E105" s="81"/>
      <c r="F105" s="95">
        <f t="shared" si="1"/>
        <v>0</v>
      </c>
      <c r="G105" s="95">
        <f t="shared" si="3"/>
        <v>0</v>
      </c>
      <c r="H105" s="58"/>
      <c r="L105" s="58"/>
      <c r="M105" s="58"/>
    </row>
    <row r="106" spans="1:13" ht="14.25" hidden="1" outlineLevel="1">
      <c r="A106" s="61" t="s">
        <v>95</v>
      </c>
      <c r="B106" s="105"/>
      <c r="C106" s="93"/>
      <c r="D106" s="93"/>
      <c r="E106" s="81"/>
      <c r="F106" s="95"/>
      <c r="G106" s="95"/>
      <c r="H106" s="58"/>
      <c r="L106" s="58"/>
      <c r="M106" s="58"/>
    </row>
    <row r="107" spans="1:13" ht="14.25" hidden="1" outlineLevel="1">
      <c r="A107" s="61" t="s">
        <v>96</v>
      </c>
      <c r="B107" s="105"/>
      <c r="C107" s="93"/>
      <c r="D107" s="93"/>
      <c r="E107" s="81"/>
      <c r="F107" s="95"/>
      <c r="G107" s="95"/>
      <c r="H107" s="58"/>
      <c r="L107" s="58"/>
      <c r="M107" s="58"/>
    </row>
    <row r="108" spans="1:13" ht="14.25" hidden="1" outlineLevel="1">
      <c r="A108" s="61" t="s">
        <v>97</v>
      </c>
      <c r="B108" s="104"/>
      <c r="C108" s="93"/>
      <c r="D108" s="93"/>
      <c r="E108" s="81"/>
      <c r="F108" s="95">
        <f t="shared" si="1"/>
        <v>0</v>
      </c>
      <c r="G108" s="95">
        <f t="shared" si="3"/>
        <v>0</v>
      </c>
      <c r="H108" s="58"/>
      <c r="L108" s="58"/>
      <c r="M108" s="58"/>
    </row>
    <row r="109" spans="1:13" ht="14.25" hidden="1" outlineLevel="1">
      <c r="A109" s="61" t="s">
        <v>98</v>
      </c>
      <c r="B109" s="105"/>
      <c r="C109" s="93"/>
      <c r="D109" s="93"/>
      <c r="E109" s="81"/>
      <c r="F109" s="95">
        <f t="shared" si="1"/>
        <v>0</v>
      </c>
      <c r="G109" s="95">
        <f t="shared" si="3"/>
        <v>0</v>
      </c>
      <c r="H109" s="58"/>
      <c r="L109" s="58"/>
      <c r="M109" s="58"/>
    </row>
    <row r="110" spans="1:13" ht="14.25" hidden="1" outlineLevel="1">
      <c r="A110" s="61" t="s">
        <v>119</v>
      </c>
      <c r="B110" s="105"/>
      <c r="C110" s="93"/>
      <c r="D110" s="93"/>
      <c r="E110" s="81"/>
      <c r="F110" s="95">
        <f t="shared" si="1"/>
        <v>0</v>
      </c>
      <c r="G110" s="95">
        <f t="shared" si="3"/>
        <v>0</v>
      </c>
      <c r="H110" s="58"/>
      <c r="L110" s="58"/>
      <c r="M110" s="58"/>
    </row>
    <row r="111" spans="1:13" ht="15" customHeight="1" collapsed="1">
      <c r="A111" s="84"/>
      <c r="B111" s="85" t="s">
        <v>120</v>
      </c>
      <c r="C111" s="87" t="s">
        <v>121</v>
      </c>
      <c r="D111" s="87" t="s">
        <v>122</v>
      </c>
      <c r="E111" s="86"/>
      <c r="F111" s="87" t="s">
        <v>123</v>
      </c>
      <c r="G111" s="87" t="s">
        <v>124</v>
      </c>
      <c r="H111" s="58"/>
      <c r="L111" s="58"/>
      <c r="M111" s="58"/>
    </row>
    <row r="112" spans="1:14" s="106" customFormat="1" ht="14.25">
      <c r="A112" s="61" t="s">
        <v>125</v>
      </c>
      <c r="B112" s="81" t="s">
        <v>2</v>
      </c>
      <c r="C112" s="88">
        <v>1345.2095118800014</v>
      </c>
      <c r="D112" s="88"/>
      <c r="E112" s="95"/>
      <c r="F112" s="95">
        <f aca="true" t="shared" si="4" ref="F112:F125">IF($C$127=0,"",IF(C112="[for completion]","",C112/$C$127))</f>
        <v>1</v>
      </c>
      <c r="G112" s="95">
        <f aca="true" t="shared" si="5" ref="G112:G123">IF($D$127=0,"",IF(D112="[for completion]","",D112/$D$127))</f>
      </c>
      <c r="H112" s="58"/>
      <c r="I112" s="61"/>
      <c r="J112" s="61"/>
      <c r="K112" s="61"/>
      <c r="L112" s="58"/>
      <c r="M112" s="58"/>
      <c r="N112" s="58"/>
    </row>
    <row r="113" spans="1:14" s="106" customFormat="1" ht="14.25">
      <c r="A113" s="61" t="s">
        <v>127</v>
      </c>
      <c r="B113" s="81" t="s">
        <v>1771</v>
      </c>
      <c r="C113" s="88">
        <v>0</v>
      </c>
      <c r="D113" s="88"/>
      <c r="E113" s="95"/>
      <c r="F113" s="95">
        <f t="shared" si="4"/>
        <v>0</v>
      </c>
      <c r="G113" s="95">
        <f t="shared" si="5"/>
      </c>
      <c r="H113" s="58"/>
      <c r="I113" s="61"/>
      <c r="J113" s="61"/>
      <c r="K113" s="61"/>
      <c r="L113" s="58"/>
      <c r="M113" s="58"/>
      <c r="N113" s="58"/>
    </row>
    <row r="114" spans="1:14" s="106" customFormat="1" ht="14.25">
      <c r="A114" s="61" t="s">
        <v>128</v>
      </c>
      <c r="B114" s="81" t="s">
        <v>1772</v>
      </c>
      <c r="C114" s="88">
        <v>0</v>
      </c>
      <c r="D114" s="88"/>
      <c r="E114" s="95"/>
      <c r="F114" s="95">
        <f t="shared" si="4"/>
        <v>0</v>
      </c>
      <c r="G114" s="95">
        <f t="shared" si="5"/>
      </c>
      <c r="H114" s="58"/>
      <c r="I114" s="61"/>
      <c r="J114" s="61"/>
      <c r="K114" s="61"/>
      <c r="L114" s="58"/>
      <c r="M114" s="58"/>
      <c r="N114" s="58"/>
    </row>
    <row r="115" spans="1:14" s="106" customFormat="1" ht="14.25">
      <c r="A115" s="61" t="s">
        <v>129</v>
      </c>
      <c r="B115" s="81" t="s">
        <v>130</v>
      </c>
      <c r="C115" s="88">
        <v>0</v>
      </c>
      <c r="D115" s="88"/>
      <c r="E115" s="95"/>
      <c r="F115" s="95">
        <f t="shared" si="4"/>
        <v>0</v>
      </c>
      <c r="G115" s="95">
        <f t="shared" si="5"/>
      </c>
      <c r="H115" s="58"/>
      <c r="I115" s="61"/>
      <c r="J115" s="61"/>
      <c r="K115" s="61"/>
      <c r="L115" s="58"/>
      <c r="M115" s="58"/>
      <c r="N115" s="58"/>
    </row>
    <row r="116" spans="1:14" s="106" customFormat="1" ht="14.25">
      <c r="A116" s="61" t="s">
        <v>131</v>
      </c>
      <c r="B116" s="81" t="s">
        <v>1773</v>
      </c>
      <c r="C116" s="88">
        <v>0</v>
      </c>
      <c r="D116" s="88"/>
      <c r="E116" s="95"/>
      <c r="F116" s="95">
        <f t="shared" si="4"/>
        <v>0</v>
      </c>
      <c r="G116" s="95">
        <f t="shared" si="5"/>
      </c>
      <c r="H116" s="58"/>
      <c r="I116" s="61"/>
      <c r="J116" s="61"/>
      <c r="K116" s="61"/>
      <c r="L116" s="58"/>
      <c r="M116" s="58"/>
      <c r="N116" s="58"/>
    </row>
    <row r="117" spans="1:14" s="106" customFormat="1" ht="14.25">
      <c r="A117" s="61" t="s">
        <v>132</v>
      </c>
      <c r="B117" s="81" t="s">
        <v>1774</v>
      </c>
      <c r="C117" s="88">
        <v>0</v>
      </c>
      <c r="D117" s="88"/>
      <c r="E117" s="81"/>
      <c r="F117" s="95">
        <f t="shared" si="4"/>
        <v>0</v>
      </c>
      <c r="G117" s="95">
        <f t="shared" si="5"/>
      </c>
      <c r="H117" s="58"/>
      <c r="I117" s="61"/>
      <c r="J117" s="61"/>
      <c r="K117" s="61"/>
      <c r="L117" s="58"/>
      <c r="M117" s="58"/>
      <c r="N117" s="58"/>
    </row>
    <row r="118" spans="1:13" ht="14.25">
      <c r="A118" s="61" t="s">
        <v>133</v>
      </c>
      <c r="B118" s="81" t="s">
        <v>1775</v>
      </c>
      <c r="C118" s="88">
        <v>0</v>
      </c>
      <c r="D118" s="88"/>
      <c r="E118" s="81"/>
      <c r="F118" s="95">
        <f t="shared" si="4"/>
        <v>0</v>
      </c>
      <c r="G118" s="95">
        <f t="shared" si="5"/>
      </c>
      <c r="H118" s="58"/>
      <c r="L118" s="58"/>
      <c r="M118" s="58"/>
    </row>
    <row r="119" spans="1:13" ht="14.25">
      <c r="A119" s="61" t="s">
        <v>134</v>
      </c>
      <c r="B119" s="81" t="s">
        <v>135</v>
      </c>
      <c r="C119" s="88">
        <v>0</v>
      </c>
      <c r="D119" s="88"/>
      <c r="E119" s="81"/>
      <c r="F119" s="95">
        <f t="shared" si="4"/>
        <v>0</v>
      </c>
      <c r="G119" s="95">
        <f t="shared" si="5"/>
      </c>
      <c r="H119" s="58"/>
      <c r="L119" s="58"/>
      <c r="M119" s="58"/>
    </row>
    <row r="120" spans="1:13" ht="14.25">
      <c r="A120" s="61" t="s">
        <v>136</v>
      </c>
      <c r="B120" s="81" t="s">
        <v>137</v>
      </c>
      <c r="C120" s="88">
        <v>0</v>
      </c>
      <c r="D120" s="88"/>
      <c r="E120" s="81"/>
      <c r="F120" s="95">
        <f t="shared" si="4"/>
        <v>0</v>
      </c>
      <c r="G120" s="95">
        <f t="shared" si="5"/>
      </c>
      <c r="H120" s="58"/>
      <c r="L120" s="58"/>
      <c r="M120" s="58"/>
    </row>
    <row r="121" spans="1:13" ht="14.25">
      <c r="A121" s="61" t="s">
        <v>138</v>
      </c>
      <c r="B121" s="81" t="s">
        <v>139</v>
      </c>
      <c r="C121" s="88">
        <v>0</v>
      </c>
      <c r="D121" s="88"/>
      <c r="E121" s="81"/>
      <c r="F121" s="95">
        <f t="shared" si="4"/>
        <v>0</v>
      </c>
      <c r="G121" s="95">
        <f t="shared" si="5"/>
      </c>
      <c r="H121" s="58"/>
      <c r="L121" s="58"/>
      <c r="M121" s="58"/>
    </row>
    <row r="122" spans="1:13" ht="14.25">
      <c r="A122" s="61" t="s">
        <v>140</v>
      </c>
      <c r="B122" s="81" t="s">
        <v>141</v>
      </c>
      <c r="C122" s="88">
        <v>0</v>
      </c>
      <c r="D122" s="88"/>
      <c r="E122" s="81"/>
      <c r="F122" s="95">
        <f t="shared" si="4"/>
        <v>0</v>
      </c>
      <c r="G122" s="95">
        <f t="shared" si="5"/>
      </c>
      <c r="H122" s="58"/>
      <c r="L122" s="58"/>
      <c r="M122" s="58"/>
    </row>
    <row r="123" spans="1:13" ht="14.25">
      <c r="A123" s="61" t="s">
        <v>142</v>
      </c>
      <c r="B123" s="81" t="s">
        <v>143</v>
      </c>
      <c r="C123" s="88">
        <v>0</v>
      </c>
      <c r="D123" s="88"/>
      <c r="E123" s="81"/>
      <c r="F123" s="95">
        <f t="shared" si="4"/>
        <v>0</v>
      </c>
      <c r="G123" s="95">
        <f t="shared" si="5"/>
      </c>
      <c r="H123" s="58"/>
      <c r="L123" s="58"/>
      <c r="M123" s="58"/>
    </row>
    <row r="124" spans="1:13" ht="14.25">
      <c r="A124" s="61" t="s">
        <v>144</v>
      </c>
      <c r="B124" s="81" t="s">
        <v>145</v>
      </c>
      <c r="C124" s="88">
        <v>0</v>
      </c>
      <c r="D124" s="88"/>
      <c r="E124" s="81"/>
      <c r="F124" s="95">
        <f t="shared" si="4"/>
        <v>0</v>
      </c>
      <c r="G124" s="95"/>
      <c r="H124" s="58"/>
      <c r="L124" s="58"/>
      <c r="M124" s="58"/>
    </row>
    <row r="125" spans="1:13" ht="14.25">
      <c r="A125" s="61" t="s">
        <v>146</v>
      </c>
      <c r="B125" s="81" t="s">
        <v>147</v>
      </c>
      <c r="C125" s="88">
        <v>0</v>
      </c>
      <c r="D125" s="88"/>
      <c r="E125" s="81"/>
      <c r="F125" s="95">
        <f t="shared" si="4"/>
        <v>0</v>
      </c>
      <c r="G125" s="95"/>
      <c r="H125" s="58"/>
      <c r="L125" s="58"/>
      <c r="M125" s="58"/>
    </row>
    <row r="126" spans="1:13" ht="14.25">
      <c r="A126" s="61" t="s">
        <v>148</v>
      </c>
      <c r="B126" s="81" t="s">
        <v>61</v>
      </c>
      <c r="C126" s="88">
        <v>0</v>
      </c>
      <c r="D126" s="88"/>
      <c r="E126" s="81"/>
      <c r="F126" s="95">
        <f>IF($C$127=0,"",IF(C126="[for completion]","",C126/$C$127))</f>
        <v>0</v>
      </c>
      <c r="G126" s="95">
        <f>IF($D$127=0,"",IF(D126="[for completion]","",D126/$D$127))</f>
      </c>
      <c r="H126" s="58"/>
      <c r="L126" s="58"/>
      <c r="M126" s="58"/>
    </row>
    <row r="127" spans="1:13" ht="14.25">
      <c r="A127" s="61" t="s">
        <v>149</v>
      </c>
      <c r="B127" s="104" t="s">
        <v>63</v>
      </c>
      <c r="C127" s="101">
        <f>SUM(C112:C126)</f>
        <v>1345.2095118800014</v>
      </c>
      <c r="E127" s="81"/>
      <c r="F127" s="92">
        <f>SUM(F112:F126)</f>
        <v>1</v>
      </c>
      <c r="G127" s="92">
        <f>SUM(G112:G126)</f>
        <v>0</v>
      </c>
      <c r="H127" s="58"/>
      <c r="L127" s="58"/>
      <c r="M127" s="58"/>
    </row>
    <row r="128" spans="1:13" ht="14.25" hidden="1" outlineLevel="1">
      <c r="A128" s="61" t="s">
        <v>150</v>
      </c>
      <c r="B128" s="97" t="s">
        <v>151</v>
      </c>
      <c r="E128" s="81"/>
      <c r="F128" s="95">
        <f aca="true" t="shared" si="6" ref="F128:F136">IF($C$127=0,"",IF(C128="[for completion]","",C128/$C$127))</f>
        <v>0</v>
      </c>
      <c r="G128" s="95">
        <f aca="true" t="shared" si="7" ref="G128:G136">IF($D$127=0,"",IF(D128="[for completion]","",D128/$D$127))</f>
      </c>
      <c r="H128" s="58"/>
      <c r="L128" s="58"/>
      <c r="M128" s="58"/>
    </row>
    <row r="129" spans="1:13" ht="14.25" hidden="1" outlineLevel="1">
      <c r="A129" s="61" t="s">
        <v>152</v>
      </c>
      <c r="B129" s="97" t="s">
        <v>151</v>
      </c>
      <c r="E129" s="81"/>
      <c r="F129" s="95">
        <f t="shared" si="6"/>
        <v>0</v>
      </c>
      <c r="G129" s="95">
        <f t="shared" si="7"/>
      </c>
      <c r="H129" s="58"/>
      <c r="L129" s="58"/>
      <c r="M129" s="58"/>
    </row>
    <row r="130" spans="1:13" ht="14.25" hidden="1" outlineLevel="1">
      <c r="A130" s="61" t="s">
        <v>153</v>
      </c>
      <c r="B130" s="97" t="s">
        <v>151</v>
      </c>
      <c r="E130" s="81"/>
      <c r="F130" s="95">
        <f t="shared" si="6"/>
        <v>0</v>
      </c>
      <c r="G130" s="95">
        <f t="shared" si="7"/>
      </c>
      <c r="H130" s="58"/>
      <c r="L130" s="58"/>
      <c r="M130" s="58"/>
    </row>
    <row r="131" spans="1:13" ht="14.25" hidden="1" outlineLevel="1">
      <c r="A131" s="61" t="s">
        <v>154</v>
      </c>
      <c r="B131" s="97" t="s">
        <v>151</v>
      </c>
      <c r="E131" s="81"/>
      <c r="F131" s="95">
        <f t="shared" si="6"/>
        <v>0</v>
      </c>
      <c r="G131" s="95">
        <f t="shared" si="7"/>
      </c>
      <c r="H131" s="58"/>
      <c r="L131" s="58"/>
      <c r="M131" s="58"/>
    </row>
    <row r="132" spans="1:13" ht="14.25" hidden="1" outlineLevel="1">
      <c r="A132" s="61" t="s">
        <v>155</v>
      </c>
      <c r="B132" s="97" t="s">
        <v>151</v>
      </c>
      <c r="E132" s="81"/>
      <c r="F132" s="95">
        <f t="shared" si="6"/>
        <v>0</v>
      </c>
      <c r="G132" s="95">
        <f t="shared" si="7"/>
      </c>
      <c r="H132" s="58"/>
      <c r="L132" s="58"/>
      <c r="M132" s="58"/>
    </row>
    <row r="133" spans="1:13" ht="14.25" hidden="1" outlineLevel="1">
      <c r="A133" s="61" t="s">
        <v>156</v>
      </c>
      <c r="B133" s="97" t="s">
        <v>151</v>
      </c>
      <c r="E133" s="81"/>
      <c r="F133" s="95">
        <f t="shared" si="6"/>
        <v>0</v>
      </c>
      <c r="G133" s="95">
        <f t="shared" si="7"/>
      </c>
      <c r="H133" s="58"/>
      <c r="L133" s="58"/>
      <c r="M133" s="58"/>
    </row>
    <row r="134" spans="1:13" ht="14.25" hidden="1" outlineLevel="1">
      <c r="A134" s="61" t="s">
        <v>157</v>
      </c>
      <c r="B134" s="97" t="s">
        <v>151</v>
      </c>
      <c r="E134" s="81"/>
      <c r="F134" s="95">
        <f t="shared" si="6"/>
        <v>0</v>
      </c>
      <c r="G134" s="95">
        <f t="shared" si="7"/>
      </c>
      <c r="H134" s="58"/>
      <c r="L134" s="58"/>
      <c r="M134" s="58"/>
    </row>
    <row r="135" spans="1:13" ht="14.25" hidden="1" outlineLevel="1">
      <c r="A135" s="61" t="s">
        <v>158</v>
      </c>
      <c r="B135" s="97" t="s">
        <v>151</v>
      </c>
      <c r="E135" s="81"/>
      <c r="F135" s="95">
        <f t="shared" si="6"/>
        <v>0</v>
      </c>
      <c r="G135" s="95">
        <f t="shared" si="7"/>
      </c>
      <c r="H135" s="58"/>
      <c r="L135" s="58"/>
      <c r="M135" s="58"/>
    </row>
    <row r="136" spans="1:13" ht="14.25" hidden="1" outlineLevel="1">
      <c r="A136" s="61" t="s">
        <v>159</v>
      </c>
      <c r="B136" s="97" t="s">
        <v>151</v>
      </c>
      <c r="C136" s="98"/>
      <c r="D136" s="98"/>
      <c r="E136" s="98"/>
      <c r="F136" s="95">
        <f t="shared" si="6"/>
        <v>0</v>
      </c>
      <c r="G136" s="95">
        <f t="shared" si="7"/>
      </c>
      <c r="H136" s="58"/>
      <c r="L136" s="58"/>
      <c r="M136" s="58"/>
    </row>
    <row r="137" spans="1:13" ht="15" customHeight="1" collapsed="1">
      <c r="A137" s="84"/>
      <c r="B137" s="85" t="s">
        <v>160</v>
      </c>
      <c r="C137" s="87" t="s">
        <v>121</v>
      </c>
      <c r="D137" s="87" t="s">
        <v>122</v>
      </c>
      <c r="E137" s="86"/>
      <c r="F137" s="87" t="s">
        <v>123</v>
      </c>
      <c r="G137" s="87" t="s">
        <v>124</v>
      </c>
      <c r="H137" s="58"/>
      <c r="L137" s="58"/>
      <c r="M137" s="58"/>
    </row>
    <row r="138" spans="1:14" s="106" customFormat="1" ht="14.25">
      <c r="A138" s="61" t="s">
        <v>161</v>
      </c>
      <c r="B138" s="81" t="s">
        <v>2</v>
      </c>
      <c r="C138" s="88">
        <v>500</v>
      </c>
      <c r="D138" s="61"/>
      <c r="E138" s="95"/>
      <c r="F138" s="95">
        <f>IF($C$153=0,"",IF(C138="[for completion]","",C138/$C$153))</f>
        <v>1</v>
      </c>
      <c r="G138" s="95">
        <f>IF($D$153=0,"",IF(D138="[for completion]","",D138/$D$153))</f>
      </c>
      <c r="H138" s="58"/>
      <c r="I138" s="61"/>
      <c r="J138" s="61"/>
      <c r="K138" s="61"/>
      <c r="L138" s="58"/>
      <c r="M138" s="58"/>
      <c r="N138" s="58"/>
    </row>
    <row r="139" spans="1:14" s="106" customFormat="1" ht="14.25">
      <c r="A139" s="61" t="s">
        <v>162</v>
      </c>
      <c r="B139" s="81" t="s">
        <v>1771</v>
      </c>
      <c r="C139" s="88">
        <v>0</v>
      </c>
      <c r="D139" s="61"/>
      <c r="E139" s="95"/>
      <c r="F139" s="95">
        <f aca="true" t="shared" si="8" ref="F139:F152">IF($C$153=0,"",IF(C139="[for completion]","",C139/$C$153))</f>
        <v>0</v>
      </c>
      <c r="G139" s="95">
        <f aca="true" t="shared" si="9" ref="G139:G152">IF($D$153=0,"",IF(D139="[for completion]","",D139/$D$153))</f>
      </c>
      <c r="H139" s="58"/>
      <c r="I139" s="61"/>
      <c r="J139" s="61"/>
      <c r="K139" s="61"/>
      <c r="L139" s="58"/>
      <c r="M139" s="58"/>
      <c r="N139" s="58"/>
    </row>
    <row r="140" spans="1:14" s="106" customFormat="1" ht="14.25">
      <c r="A140" s="61" t="s">
        <v>163</v>
      </c>
      <c r="B140" s="81" t="s">
        <v>1772</v>
      </c>
      <c r="C140" s="88">
        <v>0</v>
      </c>
      <c r="D140" s="61"/>
      <c r="E140" s="95"/>
      <c r="F140" s="95">
        <f t="shared" si="8"/>
        <v>0</v>
      </c>
      <c r="G140" s="95">
        <f t="shared" si="9"/>
      </c>
      <c r="H140" s="58"/>
      <c r="I140" s="61"/>
      <c r="J140" s="61"/>
      <c r="K140" s="61"/>
      <c r="L140" s="58"/>
      <c r="M140" s="58"/>
      <c r="N140" s="58"/>
    </row>
    <row r="141" spans="1:14" s="106" customFormat="1" ht="14.25">
      <c r="A141" s="61" t="s">
        <v>164</v>
      </c>
      <c r="B141" s="81" t="s">
        <v>130</v>
      </c>
      <c r="C141" s="88">
        <v>0</v>
      </c>
      <c r="D141" s="61"/>
      <c r="E141" s="95"/>
      <c r="F141" s="95">
        <f t="shared" si="8"/>
        <v>0</v>
      </c>
      <c r="G141" s="95">
        <f t="shared" si="9"/>
      </c>
      <c r="H141" s="58"/>
      <c r="I141" s="61"/>
      <c r="J141" s="61"/>
      <c r="K141" s="61"/>
      <c r="L141" s="58"/>
      <c r="M141" s="58"/>
      <c r="N141" s="58"/>
    </row>
    <row r="142" spans="1:14" s="106" customFormat="1" ht="14.25">
      <c r="A142" s="61" t="s">
        <v>165</v>
      </c>
      <c r="B142" s="81" t="s">
        <v>1773</v>
      </c>
      <c r="C142" s="88">
        <v>0</v>
      </c>
      <c r="D142" s="61"/>
      <c r="E142" s="95"/>
      <c r="F142" s="95">
        <f t="shared" si="8"/>
        <v>0</v>
      </c>
      <c r="G142" s="95">
        <f t="shared" si="9"/>
      </c>
      <c r="H142" s="58"/>
      <c r="I142" s="61"/>
      <c r="J142" s="61"/>
      <c r="K142" s="61"/>
      <c r="L142" s="58"/>
      <c r="M142" s="58"/>
      <c r="N142" s="58"/>
    </row>
    <row r="143" spans="1:14" s="106" customFormat="1" ht="14.25">
      <c r="A143" s="61" t="s">
        <v>166</v>
      </c>
      <c r="B143" s="81" t="s">
        <v>1774</v>
      </c>
      <c r="C143" s="88">
        <v>0</v>
      </c>
      <c r="D143" s="61"/>
      <c r="E143" s="81"/>
      <c r="F143" s="95">
        <f t="shared" si="8"/>
        <v>0</v>
      </c>
      <c r="G143" s="95">
        <f t="shared" si="9"/>
      </c>
      <c r="H143" s="58"/>
      <c r="I143" s="61"/>
      <c r="J143" s="61"/>
      <c r="K143" s="61"/>
      <c r="L143" s="58"/>
      <c r="M143" s="58"/>
      <c r="N143" s="58"/>
    </row>
    <row r="144" spans="1:13" ht="14.25">
      <c r="A144" s="61" t="s">
        <v>167</v>
      </c>
      <c r="B144" s="81" t="s">
        <v>1775</v>
      </c>
      <c r="C144" s="88">
        <v>0</v>
      </c>
      <c r="E144" s="81"/>
      <c r="F144" s="95">
        <f t="shared" si="8"/>
        <v>0</v>
      </c>
      <c r="G144" s="95">
        <f t="shared" si="9"/>
      </c>
      <c r="H144" s="58"/>
      <c r="L144" s="58"/>
      <c r="M144" s="58"/>
    </row>
    <row r="145" spans="1:13" ht="14.25">
      <c r="A145" s="61" t="s">
        <v>168</v>
      </c>
      <c r="B145" s="81" t="s">
        <v>135</v>
      </c>
      <c r="C145" s="88">
        <v>0</v>
      </c>
      <c r="E145" s="81"/>
      <c r="F145" s="95">
        <f t="shared" si="8"/>
        <v>0</v>
      </c>
      <c r="G145" s="95">
        <f t="shared" si="9"/>
      </c>
      <c r="H145" s="58"/>
      <c r="L145" s="58"/>
      <c r="M145" s="58"/>
    </row>
    <row r="146" spans="1:13" ht="14.25">
      <c r="A146" s="61" t="s">
        <v>169</v>
      </c>
      <c r="B146" s="81" t="s">
        <v>137</v>
      </c>
      <c r="C146" s="88">
        <v>0</v>
      </c>
      <c r="E146" s="81"/>
      <c r="F146" s="95">
        <f t="shared" si="8"/>
        <v>0</v>
      </c>
      <c r="G146" s="95">
        <f t="shared" si="9"/>
      </c>
      <c r="H146" s="58"/>
      <c r="L146" s="58"/>
      <c r="M146" s="58"/>
    </row>
    <row r="147" spans="1:13" ht="14.25">
      <c r="A147" s="61" t="s">
        <v>170</v>
      </c>
      <c r="B147" s="81" t="s">
        <v>139</v>
      </c>
      <c r="C147" s="88">
        <v>0</v>
      </c>
      <c r="E147" s="81"/>
      <c r="F147" s="95">
        <f t="shared" si="8"/>
        <v>0</v>
      </c>
      <c r="G147" s="95">
        <f t="shared" si="9"/>
      </c>
      <c r="H147" s="58"/>
      <c r="L147" s="58"/>
      <c r="M147" s="58"/>
    </row>
    <row r="148" spans="1:13" ht="14.25">
      <c r="A148" s="61" t="s">
        <v>171</v>
      </c>
      <c r="B148" s="81" t="s">
        <v>141</v>
      </c>
      <c r="C148" s="88">
        <v>0</v>
      </c>
      <c r="E148" s="81"/>
      <c r="F148" s="95">
        <f t="shared" si="8"/>
        <v>0</v>
      </c>
      <c r="G148" s="95">
        <f t="shared" si="9"/>
      </c>
      <c r="H148" s="58"/>
      <c r="L148" s="58"/>
      <c r="M148" s="58"/>
    </row>
    <row r="149" spans="1:13" ht="14.25">
      <c r="A149" s="61" t="s">
        <v>172</v>
      </c>
      <c r="B149" s="81" t="s">
        <v>143</v>
      </c>
      <c r="C149" s="88">
        <v>0</v>
      </c>
      <c r="E149" s="81"/>
      <c r="F149" s="95">
        <f t="shared" si="8"/>
        <v>0</v>
      </c>
      <c r="G149" s="95">
        <f t="shared" si="9"/>
      </c>
      <c r="H149" s="58"/>
      <c r="L149" s="58"/>
      <c r="M149" s="58"/>
    </row>
    <row r="150" spans="1:13" ht="14.25">
      <c r="A150" s="61" t="s">
        <v>173</v>
      </c>
      <c r="B150" s="81" t="s">
        <v>145</v>
      </c>
      <c r="C150" s="88">
        <v>0</v>
      </c>
      <c r="E150" s="81"/>
      <c r="F150" s="95">
        <f t="shared" si="8"/>
        <v>0</v>
      </c>
      <c r="G150" s="95">
        <f t="shared" si="9"/>
      </c>
      <c r="H150" s="58"/>
      <c r="L150" s="58"/>
      <c r="M150" s="58"/>
    </row>
    <row r="151" spans="1:13" ht="14.25">
      <c r="A151" s="61" t="s">
        <v>174</v>
      </c>
      <c r="B151" s="81" t="s">
        <v>147</v>
      </c>
      <c r="C151" s="88">
        <v>0</v>
      </c>
      <c r="E151" s="81"/>
      <c r="F151" s="95">
        <f t="shared" si="8"/>
        <v>0</v>
      </c>
      <c r="G151" s="95">
        <f t="shared" si="9"/>
      </c>
      <c r="H151" s="58"/>
      <c r="L151" s="58"/>
      <c r="M151" s="58"/>
    </row>
    <row r="152" spans="1:13" ht="14.25">
      <c r="A152" s="61" t="s">
        <v>175</v>
      </c>
      <c r="B152" s="81" t="s">
        <v>61</v>
      </c>
      <c r="C152" s="88">
        <v>0</v>
      </c>
      <c r="E152" s="81"/>
      <c r="F152" s="95">
        <f t="shared" si="8"/>
        <v>0</v>
      </c>
      <c r="G152" s="95">
        <f t="shared" si="9"/>
      </c>
      <c r="H152" s="58"/>
      <c r="L152" s="58"/>
      <c r="M152" s="58"/>
    </row>
    <row r="153" spans="1:13" ht="14.25">
      <c r="A153" s="61" t="s">
        <v>176</v>
      </c>
      <c r="B153" s="104" t="s">
        <v>63</v>
      </c>
      <c r="C153" s="61">
        <f>SUM(C138:C152)</f>
        <v>500</v>
      </c>
      <c r="D153" s="61">
        <f>SUM(D138:D152)</f>
        <v>0</v>
      </c>
      <c r="E153" s="81"/>
      <c r="F153" s="92">
        <f>SUM(F138:F152)</f>
        <v>1</v>
      </c>
      <c r="G153" s="92">
        <f>SUM(G138:G152)</f>
        <v>0</v>
      </c>
      <c r="H153" s="58"/>
      <c r="L153" s="58"/>
      <c r="M153" s="58"/>
    </row>
    <row r="154" spans="1:13" ht="14.25" hidden="1" outlineLevel="1">
      <c r="A154" s="61" t="s">
        <v>177</v>
      </c>
      <c r="B154" s="97" t="s">
        <v>151</v>
      </c>
      <c r="E154" s="81"/>
      <c r="F154" s="95">
        <f aca="true" t="shared" si="10" ref="F154:F162">IF($C$153=0,"",IF(C154="[for completion]","",C154/$C$153))</f>
        <v>0</v>
      </c>
      <c r="G154" s="95">
        <f aca="true" t="shared" si="11" ref="G154:G162">IF($D$153=0,"",IF(D154="[for completion]","",D154/$D$153))</f>
      </c>
      <c r="H154" s="58"/>
      <c r="L154" s="58"/>
      <c r="M154" s="58"/>
    </row>
    <row r="155" spans="1:13" ht="14.25" hidden="1" outlineLevel="1">
      <c r="A155" s="61" t="s">
        <v>178</v>
      </c>
      <c r="B155" s="97" t="s">
        <v>151</v>
      </c>
      <c r="E155" s="81"/>
      <c r="F155" s="95">
        <f t="shared" si="10"/>
        <v>0</v>
      </c>
      <c r="G155" s="95">
        <f t="shared" si="11"/>
      </c>
      <c r="H155" s="58"/>
      <c r="L155" s="58"/>
      <c r="M155" s="58"/>
    </row>
    <row r="156" spans="1:13" ht="14.25" hidden="1" outlineLevel="1">
      <c r="A156" s="61" t="s">
        <v>179</v>
      </c>
      <c r="B156" s="97" t="s">
        <v>151</v>
      </c>
      <c r="E156" s="81"/>
      <c r="F156" s="95">
        <f t="shared" si="10"/>
        <v>0</v>
      </c>
      <c r="G156" s="95">
        <f t="shared" si="11"/>
      </c>
      <c r="H156" s="58"/>
      <c r="L156" s="58"/>
      <c r="M156" s="58"/>
    </row>
    <row r="157" spans="1:13" ht="14.25" hidden="1" outlineLevel="1">
      <c r="A157" s="61" t="s">
        <v>180</v>
      </c>
      <c r="B157" s="97" t="s">
        <v>151</v>
      </c>
      <c r="E157" s="81"/>
      <c r="F157" s="95">
        <f t="shared" si="10"/>
        <v>0</v>
      </c>
      <c r="G157" s="95">
        <f t="shared" si="11"/>
      </c>
      <c r="H157" s="58"/>
      <c r="L157" s="58"/>
      <c r="M157" s="58"/>
    </row>
    <row r="158" spans="1:13" ht="14.25" hidden="1" outlineLevel="1">
      <c r="A158" s="61" t="s">
        <v>1776</v>
      </c>
      <c r="B158" s="97" t="s">
        <v>151</v>
      </c>
      <c r="E158" s="81"/>
      <c r="F158" s="95">
        <f t="shared" si="10"/>
        <v>0</v>
      </c>
      <c r="G158" s="95">
        <f t="shared" si="11"/>
      </c>
      <c r="H158" s="58"/>
      <c r="L158" s="58"/>
      <c r="M158" s="58"/>
    </row>
    <row r="159" spans="1:13" ht="14.25" hidden="1" outlineLevel="1">
      <c r="A159" s="61" t="s">
        <v>181</v>
      </c>
      <c r="B159" s="97" t="s">
        <v>151</v>
      </c>
      <c r="E159" s="81"/>
      <c r="F159" s="95">
        <f t="shared" si="10"/>
        <v>0</v>
      </c>
      <c r="G159" s="95">
        <f t="shared" si="11"/>
      </c>
      <c r="H159" s="58"/>
      <c r="L159" s="58"/>
      <c r="M159" s="58"/>
    </row>
    <row r="160" spans="1:13" ht="14.25" hidden="1" outlineLevel="1">
      <c r="A160" s="61" t="s">
        <v>182</v>
      </c>
      <c r="B160" s="97" t="s">
        <v>151</v>
      </c>
      <c r="E160" s="81"/>
      <c r="F160" s="95">
        <f t="shared" si="10"/>
        <v>0</v>
      </c>
      <c r="G160" s="95">
        <f t="shared" si="11"/>
      </c>
      <c r="H160" s="58"/>
      <c r="L160" s="58"/>
      <c r="M160" s="58"/>
    </row>
    <row r="161" spans="1:13" ht="14.25" hidden="1" outlineLevel="1">
      <c r="A161" s="61" t="s">
        <v>183</v>
      </c>
      <c r="B161" s="97" t="s">
        <v>151</v>
      </c>
      <c r="E161" s="81"/>
      <c r="F161" s="95">
        <f t="shared" si="10"/>
        <v>0</v>
      </c>
      <c r="G161" s="95">
        <f t="shared" si="11"/>
      </c>
      <c r="H161" s="58"/>
      <c r="L161" s="58"/>
      <c r="M161" s="58"/>
    </row>
    <row r="162" spans="1:13" ht="14.25" hidden="1" outlineLevel="1">
      <c r="A162" s="61" t="s">
        <v>184</v>
      </c>
      <c r="B162" s="97" t="s">
        <v>151</v>
      </c>
      <c r="C162" s="98"/>
      <c r="D162" s="98"/>
      <c r="E162" s="98"/>
      <c r="F162" s="95">
        <f t="shared" si="10"/>
        <v>0</v>
      </c>
      <c r="G162" s="95">
        <f t="shared" si="11"/>
      </c>
      <c r="H162" s="58"/>
      <c r="L162" s="58"/>
      <c r="M162" s="58"/>
    </row>
    <row r="163" spans="1:13" ht="15" customHeight="1" collapsed="1">
      <c r="A163" s="84"/>
      <c r="B163" s="85" t="s">
        <v>185</v>
      </c>
      <c r="C163" s="90" t="s">
        <v>121</v>
      </c>
      <c r="D163" s="90" t="s">
        <v>122</v>
      </c>
      <c r="E163" s="86"/>
      <c r="F163" s="90" t="s">
        <v>123</v>
      </c>
      <c r="G163" s="90" t="s">
        <v>124</v>
      </c>
      <c r="H163" s="58"/>
      <c r="L163" s="58"/>
      <c r="M163" s="58"/>
    </row>
    <row r="164" spans="1:13" ht="14.25">
      <c r="A164" s="61" t="s">
        <v>186</v>
      </c>
      <c r="B164" s="58" t="s">
        <v>187</v>
      </c>
      <c r="C164" s="88">
        <v>500</v>
      </c>
      <c r="D164" s="88"/>
      <c r="E164" s="107"/>
      <c r="F164" s="107">
        <f>IF($C$167=0,"",IF(C164="[for completion]","",C164/$C$167))</f>
        <v>1</v>
      </c>
      <c r="G164" s="107">
        <f>IF($D$167=0,"",IF(D164="[for completion]","",D164/$D$167))</f>
      </c>
      <c r="H164" s="58"/>
      <c r="L164" s="58"/>
      <c r="M164" s="58"/>
    </row>
    <row r="165" spans="1:13" ht="14.25">
      <c r="A165" s="61" t="s">
        <v>188</v>
      </c>
      <c r="B165" s="58" t="s">
        <v>189</v>
      </c>
      <c r="C165" s="88">
        <v>0</v>
      </c>
      <c r="D165" s="88"/>
      <c r="E165" s="107"/>
      <c r="F165" s="107">
        <f>IF($C$167=0,"",IF(C165="[for completion]","",C165/$C$167))</f>
        <v>0</v>
      </c>
      <c r="G165" s="107">
        <f>IF($D$167=0,"",IF(D165="[for completion]","",D165/$D$167))</f>
      </c>
      <c r="H165" s="58"/>
      <c r="L165" s="58"/>
      <c r="M165" s="58"/>
    </row>
    <row r="166" spans="1:13" ht="14.25">
      <c r="A166" s="61" t="s">
        <v>190</v>
      </c>
      <c r="B166" s="58" t="s">
        <v>61</v>
      </c>
      <c r="C166" s="88">
        <v>0</v>
      </c>
      <c r="D166" s="88"/>
      <c r="E166" s="107"/>
      <c r="F166" s="107">
        <f>IF($C$167=0,"",IF(C166="[for completion]","",C166/$C$167))</f>
        <v>0</v>
      </c>
      <c r="G166" s="107">
        <f>IF($D$167=0,"",IF(D166="[for completion]","",D166/$D$167))</f>
      </c>
      <c r="H166" s="58"/>
      <c r="L166" s="58"/>
      <c r="M166" s="58"/>
    </row>
    <row r="167" spans="1:13" ht="14.25">
      <c r="A167" s="61" t="s">
        <v>191</v>
      </c>
      <c r="B167" s="108" t="s">
        <v>63</v>
      </c>
      <c r="C167" s="58">
        <f>SUM(C164:C166)</f>
        <v>500</v>
      </c>
      <c r="D167" s="58">
        <f>SUM(D164:D166)</f>
        <v>0</v>
      </c>
      <c r="E167" s="107"/>
      <c r="F167" s="107">
        <f>SUM(F164:F166)</f>
        <v>1</v>
      </c>
      <c r="G167" s="107">
        <f>SUM(G164:G166)</f>
        <v>0</v>
      </c>
      <c r="H167" s="58"/>
      <c r="L167" s="58"/>
      <c r="M167" s="58"/>
    </row>
    <row r="168" spans="1:13" ht="14.25" hidden="1" outlineLevel="1">
      <c r="A168" s="61" t="s">
        <v>192</v>
      </c>
      <c r="B168" s="108"/>
      <c r="C168" s="58"/>
      <c r="D168" s="58"/>
      <c r="E168" s="107"/>
      <c r="F168" s="107"/>
      <c r="G168" s="103"/>
      <c r="H168" s="58"/>
      <c r="L168" s="58"/>
      <c r="M168" s="58"/>
    </row>
    <row r="169" spans="1:13" ht="14.25" hidden="1" outlineLevel="1">
      <c r="A169" s="61" t="s">
        <v>193</v>
      </c>
      <c r="B169" s="108"/>
      <c r="C169" s="58"/>
      <c r="D169" s="58"/>
      <c r="E169" s="107"/>
      <c r="F169" s="107"/>
      <c r="G169" s="103"/>
      <c r="H169" s="58"/>
      <c r="L169" s="58"/>
      <c r="M169" s="58"/>
    </row>
    <row r="170" spans="1:13" ht="14.25" hidden="1" outlineLevel="1">
      <c r="A170" s="61" t="s">
        <v>194</v>
      </c>
      <c r="B170" s="108"/>
      <c r="C170" s="58"/>
      <c r="D170" s="58"/>
      <c r="E170" s="107"/>
      <c r="F170" s="107"/>
      <c r="G170" s="103"/>
      <c r="H170" s="58"/>
      <c r="L170" s="58"/>
      <c r="M170" s="58"/>
    </row>
    <row r="171" spans="1:13" ht="14.25" hidden="1" outlineLevel="1">
      <c r="A171" s="61" t="s">
        <v>195</v>
      </c>
      <c r="B171" s="108"/>
      <c r="C171" s="58"/>
      <c r="D171" s="58"/>
      <c r="E171" s="107"/>
      <c r="F171" s="107"/>
      <c r="G171" s="103"/>
      <c r="H171" s="58"/>
      <c r="L171" s="58"/>
      <c r="M171" s="58"/>
    </row>
    <row r="172" spans="1:13" ht="14.25" hidden="1" outlineLevel="1">
      <c r="A172" s="61" t="s">
        <v>196</v>
      </c>
      <c r="B172" s="108"/>
      <c r="C172" s="58"/>
      <c r="D172" s="58"/>
      <c r="E172" s="107"/>
      <c r="F172" s="107"/>
      <c r="G172" s="103"/>
      <c r="H172" s="58"/>
      <c r="L172" s="58"/>
      <c r="M172" s="58"/>
    </row>
    <row r="173" spans="1:13" ht="15" customHeight="1" collapsed="1">
      <c r="A173" s="84"/>
      <c r="B173" s="85" t="s">
        <v>197</v>
      </c>
      <c r="C173" s="84" t="s">
        <v>49</v>
      </c>
      <c r="D173" s="84"/>
      <c r="E173" s="86"/>
      <c r="F173" s="87" t="s">
        <v>198</v>
      </c>
      <c r="G173" s="87"/>
      <c r="H173" s="58"/>
      <c r="L173" s="58"/>
      <c r="M173" s="58"/>
    </row>
    <row r="174" spans="1:13" ht="15" customHeight="1">
      <c r="A174" s="61" t="s">
        <v>199</v>
      </c>
      <c r="B174" s="81" t="s">
        <v>200</v>
      </c>
      <c r="C174" s="61">
        <v>0</v>
      </c>
      <c r="D174" s="76"/>
      <c r="E174" s="68"/>
      <c r="F174" s="95">
        <f>IF($C$179=0,"",IF(C174="[for completion]","",C174/$C$179))</f>
        <v>0</v>
      </c>
      <c r="G174" s="95"/>
      <c r="H174" s="58"/>
      <c r="L174" s="58"/>
      <c r="M174" s="58"/>
    </row>
    <row r="175" spans="1:13" ht="15" customHeight="1">
      <c r="A175" s="61" t="s">
        <v>201</v>
      </c>
      <c r="B175" s="81" t="s">
        <v>202</v>
      </c>
      <c r="C175" s="88">
        <v>5</v>
      </c>
      <c r="E175" s="99"/>
      <c r="F175" s="95">
        <f>IF($C$179=0,"",IF(C175="[for completion]","",C175/$C$179))</f>
        <v>1</v>
      </c>
      <c r="G175" s="95"/>
      <c r="H175" s="58"/>
      <c r="L175" s="58"/>
      <c r="M175" s="58"/>
    </row>
    <row r="176" spans="1:13" ht="14.25">
      <c r="A176" s="61" t="s">
        <v>203</v>
      </c>
      <c r="B176" s="81" t="s">
        <v>204</v>
      </c>
      <c r="C176" s="61">
        <v>0</v>
      </c>
      <c r="E176" s="99"/>
      <c r="F176" s="95">
        <f aca="true" t="shared" si="12" ref="F176:F187">IF($C$179=0,"",IF(C176="[for completion]","",C176/$C$179))</f>
        <v>0</v>
      </c>
      <c r="G176" s="95"/>
      <c r="H176" s="58"/>
      <c r="L176" s="58"/>
      <c r="M176" s="58"/>
    </row>
    <row r="177" spans="1:13" ht="14.25">
      <c r="A177" s="61" t="s">
        <v>205</v>
      </c>
      <c r="B177" s="81" t="s">
        <v>206</v>
      </c>
      <c r="C177" s="61">
        <v>0</v>
      </c>
      <c r="E177" s="99"/>
      <c r="F177" s="95">
        <f t="shared" si="12"/>
        <v>0</v>
      </c>
      <c r="G177" s="95"/>
      <c r="H177" s="58"/>
      <c r="L177" s="58"/>
      <c r="M177" s="58"/>
    </row>
    <row r="178" spans="1:13" ht="14.25">
      <c r="A178" s="61" t="s">
        <v>207</v>
      </c>
      <c r="B178" s="81" t="s">
        <v>61</v>
      </c>
      <c r="C178" s="61">
        <v>0</v>
      </c>
      <c r="E178" s="99"/>
      <c r="F178" s="95">
        <f t="shared" si="12"/>
        <v>0</v>
      </c>
      <c r="G178" s="95"/>
      <c r="H178" s="58"/>
      <c r="L178" s="58"/>
      <c r="M178" s="58"/>
    </row>
    <row r="179" spans="1:13" ht="14.25">
      <c r="A179" s="61" t="s">
        <v>208</v>
      </c>
      <c r="B179" s="104" t="s">
        <v>63</v>
      </c>
      <c r="C179" s="81">
        <f>SUM(C174:C178)</f>
        <v>5</v>
      </c>
      <c r="E179" s="99"/>
      <c r="F179" s="99">
        <f>SUM(F174:F178)</f>
        <v>1</v>
      </c>
      <c r="G179" s="95"/>
      <c r="H179" s="58"/>
      <c r="L179" s="58"/>
      <c r="M179" s="58"/>
    </row>
    <row r="180" spans="1:13" ht="14.25" hidden="1" outlineLevel="1">
      <c r="A180" s="61" t="s">
        <v>209</v>
      </c>
      <c r="B180" s="109" t="s">
        <v>210</v>
      </c>
      <c r="E180" s="99"/>
      <c r="F180" s="95">
        <f t="shared" si="12"/>
        <v>0</v>
      </c>
      <c r="G180" s="95"/>
      <c r="H180" s="58"/>
      <c r="L180" s="58"/>
      <c r="M180" s="58"/>
    </row>
    <row r="181" spans="1:6" s="109" customFormat="1" ht="15" customHeight="1" hidden="1" outlineLevel="1">
      <c r="A181" s="61" t="s">
        <v>211</v>
      </c>
      <c r="B181" s="109" t="s">
        <v>212</v>
      </c>
      <c r="F181" s="95">
        <f t="shared" si="12"/>
        <v>0</v>
      </c>
    </row>
    <row r="182" spans="1:13" ht="15" customHeight="1" hidden="1" outlineLevel="1">
      <c r="A182" s="61" t="s">
        <v>213</v>
      </c>
      <c r="B182" s="109" t="s">
        <v>214</v>
      </c>
      <c r="E182" s="99"/>
      <c r="F182" s="95">
        <f t="shared" si="12"/>
        <v>0</v>
      </c>
      <c r="G182" s="95"/>
      <c r="H182" s="58"/>
      <c r="L182" s="58"/>
      <c r="M182" s="58"/>
    </row>
    <row r="183" spans="1:13" ht="14.25" hidden="1" outlineLevel="1">
      <c r="A183" s="61" t="s">
        <v>215</v>
      </c>
      <c r="B183" s="109" t="s">
        <v>216</v>
      </c>
      <c r="E183" s="99"/>
      <c r="F183" s="95">
        <f t="shared" si="12"/>
        <v>0</v>
      </c>
      <c r="G183" s="95"/>
      <c r="H183" s="58"/>
      <c r="L183" s="58"/>
      <c r="M183" s="58"/>
    </row>
    <row r="184" spans="1:6" s="109" customFormat="1" ht="15" customHeight="1" hidden="1" outlineLevel="1">
      <c r="A184" s="61" t="s">
        <v>217</v>
      </c>
      <c r="B184" s="109" t="s">
        <v>218</v>
      </c>
      <c r="F184" s="95">
        <f t="shared" si="12"/>
        <v>0</v>
      </c>
    </row>
    <row r="185" spans="1:13" ht="15" customHeight="1" hidden="1" outlineLevel="1">
      <c r="A185" s="61" t="s">
        <v>219</v>
      </c>
      <c r="B185" s="109" t="s">
        <v>220</v>
      </c>
      <c r="E185" s="99"/>
      <c r="F185" s="95">
        <f t="shared" si="12"/>
        <v>0</v>
      </c>
      <c r="G185" s="95"/>
      <c r="H185" s="58"/>
      <c r="L185" s="58"/>
      <c r="M185" s="58"/>
    </row>
    <row r="186" spans="1:13" ht="14.25" hidden="1" outlineLevel="1">
      <c r="A186" s="61" t="s">
        <v>221</v>
      </c>
      <c r="B186" s="109" t="s">
        <v>222</v>
      </c>
      <c r="E186" s="99"/>
      <c r="F186" s="95">
        <f t="shared" si="12"/>
        <v>0</v>
      </c>
      <c r="G186" s="95"/>
      <c r="H186" s="58"/>
      <c r="L186" s="58"/>
      <c r="M186" s="58"/>
    </row>
    <row r="187" spans="1:13" ht="14.25" hidden="1" outlineLevel="1">
      <c r="A187" s="61" t="s">
        <v>223</v>
      </c>
      <c r="B187" s="109" t="s">
        <v>224</v>
      </c>
      <c r="E187" s="99"/>
      <c r="F187" s="95">
        <f t="shared" si="12"/>
        <v>0</v>
      </c>
      <c r="G187" s="95"/>
      <c r="H187" s="58"/>
      <c r="L187" s="58"/>
      <c r="M187" s="58"/>
    </row>
    <row r="188" spans="1:13" ht="14.25" hidden="1" outlineLevel="1">
      <c r="A188" s="61" t="s">
        <v>225</v>
      </c>
      <c r="B188" s="109"/>
      <c r="E188" s="99"/>
      <c r="F188" s="95"/>
      <c r="G188" s="95"/>
      <c r="H188" s="58"/>
      <c r="L188" s="58"/>
      <c r="M188" s="58"/>
    </row>
    <row r="189" spans="1:13" ht="14.25" hidden="1" outlineLevel="1">
      <c r="A189" s="61" t="s">
        <v>226</v>
      </c>
      <c r="B189" s="109"/>
      <c r="E189" s="99"/>
      <c r="F189" s="95"/>
      <c r="G189" s="95"/>
      <c r="H189" s="58"/>
      <c r="L189" s="58"/>
      <c r="M189" s="58"/>
    </row>
    <row r="190" spans="1:13" ht="14.25" hidden="1" outlineLevel="1">
      <c r="A190" s="61" t="s">
        <v>227</v>
      </c>
      <c r="B190" s="109"/>
      <c r="E190" s="99"/>
      <c r="F190" s="95"/>
      <c r="G190" s="95"/>
      <c r="H190" s="58"/>
      <c r="L190" s="58"/>
      <c r="M190" s="58"/>
    </row>
    <row r="191" spans="1:13" ht="14.25" hidden="1" outlineLevel="1">
      <c r="A191" s="61" t="s">
        <v>228</v>
      </c>
      <c r="B191" s="97"/>
      <c r="E191" s="99"/>
      <c r="F191" s="95">
        <f>IF($C$179=0,"",IF(C191="[for completion]","",C191/$C$179))</f>
        <v>0</v>
      </c>
      <c r="G191" s="95"/>
      <c r="H191" s="58"/>
      <c r="L191" s="58"/>
      <c r="M191" s="58"/>
    </row>
    <row r="192" spans="1:13" ht="15" customHeight="1" collapsed="1">
      <c r="A192" s="84"/>
      <c r="B192" s="85" t="s">
        <v>229</v>
      </c>
      <c r="C192" s="84" t="s">
        <v>49</v>
      </c>
      <c r="D192" s="84"/>
      <c r="E192" s="86"/>
      <c r="F192" s="87" t="s">
        <v>198</v>
      </c>
      <c r="G192" s="87"/>
      <c r="H192" s="58"/>
      <c r="L192" s="58"/>
      <c r="M192" s="58"/>
    </row>
    <row r="193" spans="1:13" ht="14.25">
      <c r="A193" s="61" t="s">
        <v>230</v>
      </c>
      <c r="B193" s="81" t="s">
        <v>231</v>
      </c>
      <c r="C193" s="88">
        <v>5</v>
      </c>
      <c r="E193" s="93"/>
      <c r="F193" s="95">
        <f aca="true" t="shared" si="13" ref="F193:F206">IF($C$208=0,"",IF(C193="[for completion]","",C193/$C$208))</f>
        <v>1</v>
      </c>
      <c r="G193" s="95"/>
      <c r="H193" s="58"/>
      <c r="L193" s="58"/>
      <c r="M193" s="58"/>
    </row>
    <row r="194" spans="1:13" ht="14.25">
      <c r="A194" s="61" t="s">
        <v>232</v>
      </c>
      <c r="B194" s="81" t="s">
        <v>233</v>
      </c>
      <c r="C194" s="88">
        <v>0</v>
      </c>
      <c r="E194" s="99"/>
      <c r="F194" s="95">
        <f t="shared" si="13"/>
        <v>0</v>
      </c>
      <c r="G194" s="99"/>
      <c r="H194" s="58"/>
      <c r="L194" s="58"/>
      <c r="M194" s="58"/>
    </row>
    <row r="195" spans="1:13" ht="14.25">
      <c r="A195" s="61" t="s">
        <v>234</v>
      </c>
      <c r="B195" s="81" t="s">
        <v>235</v>
      </c>
      <c r="C195" s="88">
        <v>0</v>
      </c>
      <c r="E195" s="99"/>
      <c r="F195" s="95">
        <f t="shared" si="13"/>
        <v>0</v>
      </c>
      <c r="G195" s="99"/>
      <c r="H195" s="58"/>
      <c r="L195" s="58"/>
      <c r="M195" s="58"/>
    </row>
    <row r="196" spans="1:13" ht="14.25">
      <c r="A196" s="61" t="s">
        <v>236</v>
      </c>
      <c r="B196" s="81" t="s">
        <v>237</v>
      </c>
      <c r="C196" s="88">
        <v>0</v>
      </c>
      <c r="E196" s="99"/>
      <c r="F196" s="95">
        <f t="shared" si="13"/>
        <v>0</v>
      </c>
      <c r="G196" s="99"/>
      <c r="H196" s="58"/>
      <c r="L196" s="58"/>
      <c r="M196" s="58"/>
    </row>
    <row r="197" spans="1:13" ht="14.25">
      <c r="A197" s="61" t="s">
        <v>238</v>
      </c>
      <c r="B197" s="81" t="s">
        <v>239</v>
      </c>
      <c r="C197" s="88">
        <v>0</v>
      </c>
      <c r="E197" s="99"/>
      <c r="F197" s="95">
        <f t="shared" si="13"/>
        <v>0</v>
      </c>
      <c r="G197" s="99"/>
      <c r="H197" s="58"/>
      <c r="L197" s="58"/>
      <c r="M197" s="58"/>
    </row>
    <row r="198" spans="1:13" ht="14.25">
      <c r="A198" s="61" t="s">
        <v>240</v>
      </c>
      <c r="B198" s="81" t="s">
        <v>241</v>
      </c>
      <c r="C198" s="88">
        <v>0</v>
      </c>
      <c r="E198" s="99"/>
      <c r="F198" s="95">
        <f t="shared" si="13"/>
        <v>0</v>
      </c>
      <c r="G198" s="99"/>
      <c r="H198" s="58"/>
      <c r="L198" s="58"/>
      <c r="M198" s="58"/>
    </row>
    <row r="199" spans="1:13" ht="14.25">
      <c r="A199" s="61" t="s">
        <v>242</v>
      </c>
      <c r="B199" s="81" t="s">
        <v>243</v>
      </c>
      <c r="C199" s="88">
        <v>0</v>
      </c>
      <c r="E199" s="99"/>
      <c r="F199" s="95">
        <f t="shared" si="13"/>
        <v>0</v>
      </c>
      <c r="G199" s="99"/>
      <c r="H199" s="58"/>
      <c r="L199" s="58"/>
      <c r="M199" s="58"/>
    </row>
    <row r="200" spans="1:13" ht="14.25">
      <c r="A200" s="61" t="s">
        <v>244</v>
      </c>
      <c r="B200" s="81" t="s">
        <v>245</v>
      </c>
      <c r="C200" s="88">
        <v>0</v>
      </c>
      <c r="E200" s="99"/>
      <c r="F200" s="95">
        <f t="shared" si="13"/>
        <v>0</v>
      </c>
      <c r="G200" s="99"/>
      <c r="H200" s="58"/>
      <c r="L200" s="58"/>
      <c r="M200" s="58"/>
    </row>
    <row r="201" spans="1:13" ht="14.25">
      <c r="A201" s="61" t="s">
        <v>246</v>
      </c>
      <c r="B201" s="81" t="s">
        <v>247</v>
      </c>
      <c r="C201" s="88">
        <v>0</v>
      </c>
      <c r="E201" s="99"/>
      <c r="F201" s="95">
        <f t="shared" si="13"/>
        <v>0</v>
      </c>
      <c r="G201" s="99"/>
      <c r="H201" s="58"/>
      <c r="L201" s="58"/>
      <c r="M201" s="58"/>
    </row>
    <row r="202" spans="1:13" ht="14.25">
      <c r="A202" s="61" t="s">
        <v>248</v>
      </c>
      <c r="B202" s="81" t="s">
        <v>249</v>
      </c>
      <c r="C202" s="88">
        <v>0</v>
      </c>
      <c r="E202" s="99"/>
      <c r="F202" s="95">
        <f t="shared" si="13"/>
        <v>0</v>
      </c>
      <c r="G202" s="99"/>
      <c r="H202" s="58"/>
      <c r="L202" s="58"/>
      <c r="M202" s="58"/>
    </row>
    <row r="203" spans="1:13" ht="14.25">
      <c r="A203" s="61" t="s">
        <v>250</v>
      </c>
      <c r="B203" s="81" t="s">
        <v>251</v>
      </c>
      <c r="C203" s="88">
        <v>0</v>
      </c>
      <c r="E203" s="99"/>
      <c r="F203" s="95">
        <f t="shared" si="13"/>
        <v>0</v>
      </c>
      <c r="G203" s="99"/>
      <c r="H203" s="58"/>
      <c r="L203" s="58"/>
      <c r="M203" s="58"/>
    </row>
    <row r="204" spans="1:13" ht="14.25">
      <c r="A204" s="61" t="s">
        <v>252</v>
      </c>
      <c r="B204" s="81" t="s">
        <v>253</v>
      </c>
      <c r="C204" s="88">
        <v>0</v>
      </c>
      <c r="E204" s="99"/>
      <c r="F204" s="95">
        <f t="shared" si="13"/>
        <v>0</v>
      </c>
      <c r="G204" s="99"/>
      <c r="H204" s="58"/>
      <c r="L204" s="58"/>
      <c r="M204" s="58"/>
    </row>
    <row r="205" spans="1:13" ht="14.25">
      <c r="A205" s="61" t="s">
        <v>254</v>
      </c>
      <c r="B205" s="81" t="s">
        <v>255</v>
      </c>
      <c r="C205" s="88">
        <v>0</v>
      </c>
      <c r="E205" s="99"/>
      <c r="F205" s="95">
        <f t="shared" si="13"/>
        <v>0</v>
      </c>
      <c r="G205" s="99"/>
      <c r="H205" s="58"/>
      <c r="L205" s="58"/>
      <c r="M205" s="58"/>
    </row>
    <row r="206" spans="1:13" ht="14.25">
      <c r="A206" s="61" t="s">
        <v>256</v>
      </c>
      <c r="B206" s="81" t="s">
        <v>61</v>
      </c>
      <c r="C206" s="88">
        <v>0</v>
      </c>
      <c r="E206" s="99"/>
      <c r="F206" s="95">
        <f t="shared" si="13"/>
        <v>0</v>
      </c>
      <c r="G206" s="99"/>
      <c r="H206" s="58"/>
      <c r="L206" s="58"/>
      <c r="M206" s="58"/>
    </row>
    <row r="207" spans="1:13" ht="14.25">
      <c r="A207" s="61" t="s">
        <v>257</v>
      </c>
      <c r="B207" s="96" t="s">
        <v>258</v>
      </c>
      <c r="C207" s="88">
        <v>5</v>
      </c>
      <c r="E207" s="99"/>
      <c r="F207" s="95"/>
      <c r="G207" s="99"/>
      <c r="H207" s="58"/>
      <c r="L207" s="58"/>
      <c r="M207" s="58"/>
    </row>
    <row r="208" spans="1:13" ht="14.25">
      <c r="A208" s="61" t="s">
        <v>259</v>
      </c>
      <c r="B208" s="104" t="s">
        <v>63</v>
      </c>
      <c r="C208" s="81">
        <f>SUM(C193:C206)</f>
        <v>5</v>
      </c>
      <c r="D208" s="81"/>
      <c r="E208" s="99"/>
      <c r="F208" s="99">
        <f>SUM(F193:F206)</f>
        <v>1</v>
      </c>
      <c r="G208" s="99"/>
      <c r="H208" s="58"/>
      <c r="L208" s="58"/>
      <c r="M208" s="58"/>
    </row>
    <row r="209" spans="1:13" ht="14.25" hidden="1" outlineLevel="1">
      <c r="A209" s="61" t="s">
        <v>260</v>
      </c>
      <c r="B209" s="97" t="s">
        <v>151</v>
      </c>
      <c r="E209" s="99"/>
      <c r="F209" s="95">
        <f>IF($C$208=0,"",IF(C209="[for completion]","",C209/$C$208))</f>
        <v>0</v>
      </c>
      <c r="G209" s="99"/>
      <c r="H209" s="58"/>
      <c r="L209" s="58"/>
      <c r="M209" s="58"/>
    </row>
    <row r="210" spans="1:13" ht="14.25" hidden="1" outlineLevel="1">
      <c r="A210" s="61" t="s">
        <v>1777</v>
      </c>
      <c r="B210" s="97" t="s">
        <v>151</v>
      </c>
      <c r="E210" s="99"/>
      <c r="F210" s="95">
        <f aca="true" t="shared" si="14" ref="F210:F215">IF($C$208=0,"",IF(C210="[for completion]","",C210/$C$208))</f>
        <v>0</v>
      </c>
      <c r="G210" s="99"/>
      <c r="H210" s="58"/>
      <c r="L210" s="58"/>
      <c r="M210" s="58"/>
    </row>
    <row r="211" spans="1:13" ht="14.25" hidden="1" outlineLevel="1">
      <c r="A211" s="61" t="s">
        <v>261</v>
      </c>
      <c r="B211" s="97" t="s">
        <v>151</v>
      </c>
      <c r="E211" s="99"/>
      <c r="F211" s="95">
        <f t="shared" si="14"/>
        <v>0</v>
      </c>
      <c r="G211" s="99"/>
      <c r="H211" s="58"/>
      <c r="L211" s="58"/>
      <c r="M211" s="58"/>
    </row>
    <row r="212" spans="1:13" ht="14.25" hidden="1" outlineLevel="1">
      <c r="A212" s="61" t="s">
        <v>262</v>
      </c>
      <c r="B212" s="97" t="s">
        <v>151</v>
      </c>
      <c r="E212" s="99"/>
      <c r="F212" s="95">
        <f t="shared" si="14"/>
        <v>0</v>
      </c>
      <c r="G212" s="99"/>
      <c r="H212" s="58"/>
      <c r="L212" s="58"/>
      <c r="M212" s="58"/>
    </row>
    <row r="213" spans="1:13" ht="14.25" hidden="1" outlineLevel="1">
      <c r="A213" s="61" t="s">
        <v>263</v>
      </c>
      <c r="B213" s="97" t="s">
        <v>151</v>
      </c>
      <c r="E213" s="99"/>
      <c r="F213" s="95">
        <f t="shared" si="14"/>
        <v>0</v>
      </c>
      <c r="G213" s="99"/>
      <c r="H213" s="58"/>
      <c r="L213" s="58"/>
      <c r="M213" s="58"/>
    </row>
    <row r="214" spans="1:13" ht="14.25" hidden="1" outlineLevel="1">
      <c r="A214" s="61" t="s">
        <v>264</v>
      </c>
      <c r="B214" s="97" t="s">
        <v>151</v>
      </c>
      <c r="E214" s="99"/>
      <c r="F214" s="95">
        <f t="shared" si="14"/>
        <v>0</v>
      </c>
      <c r="G214" s="99"/>
      <c r="H214" s="58"/>
      <c r="L214" s="58"/>
      <c r="M214" s="58"/>
    </row>
    <row r="215" spans="1:13" ht="14.25" hidden="1" outlineLevel="1">
      <c r="A215" s="61" t="s">
        <v>265</v>
      </c>
      <c r="B215" s="97" t="s">
        <v>151</v>
      </c>
      <c r="E215" s="99"/>
      <c r="F215" s="95">
        <f t="shared" si="14"/>
        <v>0</v>
      </c>
      <c r="G215" s="99"/>
      <c r="H215" s="58"/>
      <c r="L215" s="58"/>
      <c r="M215" s="58"/>
    </row>
    <row r="216" spans="1:13" ht="15" customHeight="1" collapsed="1">
      <c r="A216" s="84"/>
      <c r="B216" s="85" t="s">
        <v>1778</v>
      </c>
      <c r="C216" s="84" t="s">
        <v>49</v>
      </c>
      <c r="D216" s="84"/>
      <c r="E216" s="86"/>
      <c r="F216" s="87" t="s">
        <v>266</v>
      </c>
      <c r="G216" s="87" t="s">
        <v>267</v>
      </c>
      <c r="H216" s="58"/>
      <c r="L216" s="58"/>
      <c r="M216" s="58"/>
    </row>
    <row r="217" spans="1:13" ht="14.25">
      <c r="A217" s="61" t="s">
        <v>268</v>
      </c>
      <c r="B217" s="103" t="s">
        <v>269</v>
      </c>
      <c r="C217" s="88">
        <v>5</v>
      </c>
      <c r="E217" s="107"/>
      <c r="F217" s="95">
        <f>IF($C$220=0,"",IF(C217="[for completion]","",C217/$C$220))</f>
        <v>1</v>
      </c>
      <c r="G217" s="95">
        <f>IF($C$220=0,"",IF(C217="[for completion]","",C217/$C$220))</f>
        <v>1</v>
      </c>
      <c r="H217" s="58"/>
      <c r="L217" s="58"/>
      <c r="M217" s="58"/>
    </row>
    <row r="218" spans="1:13" ht="14.25">
      <c r="A218" s="61" t="s">
        <v>270</v>
      </c>
      <c r="B218" s="103" t="s">
        <v>271</v>
      </c>
      <c r="C218" s="88">
        <v>0</v>
      </c>
      <c r="E218" s="107"/>
      <c r="F218" s="95">
        <f aca="true" t="shared" si="15" ref="F218:F227">IF($C$220=0,"",IF(C218="[for completion]","",C218/$C$220))</f>
        <v>0</v>
      </c>
      <c r="G218" s="95">
        <f aca="true" t="shared" si="16" ref="G218:G227">IF($C$220=0,"",IF(C218="[for completion]","",C218/$C$220))</f>
        <v>0</v>
      </c>
      <c r="H218" s="58"/>
      <c r="L218" s="58"/>
      <c r="M218" s="58"/>
    </row>
    <row r="219" spans="1:13" ht="14.25">
      <c r="A219" s="61" t="s">
        <v>272</v>
      </c>
      <c r="B219" s="103" t="s">
        <v>61</v>
      </c>
      <c r="C219" s="88">
        <v>0</v>
      </c>
      <c r="E219" s="107"/>
      <c r="F219" s="95">
        <f t="shared" si="15"/>
        <v>0</v>
      </c>
      <c r="G219" s="95">
        <f t="shared" si="16"/>
        <v>0</v>
      </c>
      <c r="H219" s="58"/>
      <c r="L219" s="58"/>
      <c r="M219" s="58"/>
    </row>
    <row r="220" spans="1:13" ht="14.25">
      <c r="A220" s="61" t="s">
        <v>273</v>
      </c>
      <c r="B220" s="104" t="s">
        <v>63</v>
      </c>
      <c r="C220" s="61">
        <f>SUM(C217:C219)</f>
        <v>5</v>
      </c>
      <c r="E220" s="107"/>
      <c r="F220" s="92">
        <f>SUM(F217:F219)</f>
        <v>1</v>
      </c>
      <c r="G220" s="92">
        <f>SUM(G217:G219)</f>
        <v>1</v>
      </c>
      <c r="H220" s="58"/>
      <c r="L220" s="58"/>
      <c r="M220" s="58"/>
    </row>
    <row r="221" spans="1:13" ht="14.25" hidden="1" outlineLevel="1">
      <c r="A221" s="61" t="s">
        <v>274</v>
      </c>
      <c r="B221" s="97" t="s">
        <v>151</v>
      </c>
      <c r="E221" s="107"/>
      <c r="F221" s="95">
        <f t="shared" si="15"/>
        <v>0</v>
      </c>
      <c r="G221" s="95">
        <f t="shared" si="16"/>
        <v>0</v>
      </c>
      <c r="H221" s="58"/>
      <c r="L221" s="58"/>
      <c r="M221" s="58"/>
    </row>
    <row r="222" spans="1:13" ht="14.25" hidden="1" outlineLevel="1">
      <c r="A222" s="61" t="s">
        <v>275</v>
      </c>
      <c r="B222" s="97" t="s">
        <v>151</v>
      </c>
      <c r="E222" s="107"/>
      <c r="F222" s="95">
        <f t="shared" si="15"/>
        <v>0</v>
      </c>
      <c r="G222" s="95">
        <f t="shared" si="16"/>
        <v>0</v>
      </c>
      <c r="H222" s="58"/>
      <c r="L222" s="58"/>
      <c r="M222" s="58"/>
    </row>
    <row r="223" spans="1:13" ht="14.25" hidden="1" outlineLevel="1">
      <c r="A223" s="61" t="s">
        <v>276</v>
      </c>
      <c r="B223" s="97" t="s">
        <v>151</v>
      </c>
      <c r="E223" s="107"/>
      <c r="F223" s="95">
        <f t="shared" si="15"/>
        <v>0</v>
      </c>
      <c r="G223" s="95">
        <f t="shared" si="16"/>
        <v>0</v>
      </c>
      <c r="H223" s="58"/>
      <c r="L223" s="58"/>
      <c r="M223" s="58"/>
    </row>
    <row r="224" spans="1:13" ht="14.25" hidden="1" outlineLevel="1">
      <c r="A224" s="61" t="s">
        <v>277</v>
      </c>
      <c r="B224" s="97" t="s">
        <v>151</v>
      </c>
      <c r="E224" s="107"/>
      <c r="F224" s="95">
        <f t="shared" si="15"/>
        <v>0</v>
      </c>
      <c r="G224" s="95">
        <f t="shared" si="16"/>
        <v>0</v>
      </c>
      <c r="H224" s="58"/>
      <c r="L224" s="58"/>
      <c r="M224" s="58"/>
    </row>
    <row r="225" spans="1:13" ht="14.25" hidden="1" outlineLevel="1">
      <c r="A225" s="61" t="s">
        <v>278</v>
      </c>
      <c r="B225" s="97" t="s">
        <v>151</v>
      </c>
      <c r="E225" s="107"/>
      <c r="F225" s="95">
        <f t="shared" si="15"/>
        <v>0</v>
      </c>
      <c r="G225" s="95">
        <f t="shared" si="16"/>
        <v>0</v>
      </c>
      <c r="H225" s="58"/>
      <c r="L225" s="58"/>
      <c r="M225" s="58"/>
    </row>
    <row r="226" spans="1:13" ht="14.25" hidden="1" outlineLevel="1">
      <c r="A226" s="61" t="s">
        <v>279</v>
      </c>
      <c r="B226" s="97" t="s">
        <v>151</v>
      </c>
      <c r="E226" s="81"/>
      <c r="F226" s="95">
        <f t="shared" si="15"/>
        <v>0</v>
      </c>
      <c r="G226" s="95">
        <f t="shared" si="16"/>
        <v>0</v>
      </c>
      <c r="H226" s="58"/>
      <c r="L226" s="58"/>
      <c r="M226" s="58"/>
    </row>
    <row r="227" spans="1:13" ht="14.25" hidden="1" outlineLevel="1">
      <c r="A227" s="61" t="s">
        <v>280</v>
      </c>
      <c r="B227" s="97" t="s">
        <v>151</v>
      </c>
      <c r="E227" s="107"/>
      <c r="F227" s="95">
        <f t="shared" si="15"/>
        <v>0</v>
      </c>
      <c r="G227" s="95">
        <f t="shared" si="16"/>
        <v>0</v>
      </c>
      <c r="H227" s="58"/>
      <c r="L227" s="58"/>
      <c r="M227" s="58"/>
    </row>
    <row r="228" spans="1:13" ht="15" customHeight="1" collapsed="1">
      <c r="A228" s="84"/>
      <c r="B228" s="85" t="s">
        <v>1779</v>
      </c>
      <c r="C228" s="84"/>
      <c r="D228" s="84"/>
      <c r="E228" s="86"/>
      <c r="F228" s="87"/>
      <c r="G228" s="87"/>
      <c r="H228" s="58"/>
      <c r="L228" s="58"/>
      <c r="M228" s="58"/>
    </row>
    <row r="229" spans="1:13" ht="14.25">
      <c r="A229" s="61" t="s">
        <v>281</v>
      </c>
      <c r="B229" s="81" t="s">
        <v>1780</v>
      </c>
      <c r="C229" s="61" t="s">
        <v>1743</v>
      </c>
      <c r="H229" s="58"/>
      <c r="L229" s="58"/>
      <c r="M229" s="58"/>
    </row>
    <row r="230" spans="1:13" ht="15" customHeight="1">
      <c r="A230" s="84"/>
      <c r="B230" s="85" t="s">
        <v>282</v>
      </c>
      <c r="C230" s="84"/>
      <c r="D230" s="84"/>
      <c r="E230" s="86"/>
      <c r="F230" s="87"/>
      <c r="G230" s="87"/>
      <c r="H230" s="58"/>
      <c r="L230" s="58"/>
      <c r="M230" s="58"/>
    </row>
    <row r="231" spans="1:13" ht="14.25">
      <c r="A231" s="61" t="s">
        <v>283</v>
      </c>
      <c r="B231" s="61" t="s">
        <v>284</v>
      </c>
      <c r="C231" s="61">
        <v>0</v>
      </c>
      <c r="E231" s="81"/>
      <c r="H231" s="58"/>
      <c r="L231" s="58"/>
      <c r="M231" s="58"/>
    </row>
    <row r="232" spans="1:13" ht="14.25">
      <c r="A232" s="61" t="s">
        <v>285</v>
      </c>
      <c r="B232" s="110" t="s">
        <v>286</v>
      </c>
      <c r="C232" s="61">
        <v>0</v>
      </c>
      <c r="E232" s="81"/>
      <c r="H232" s="58"/>
      <c r="L232" s="58"/>
      <c r="M232" s="58"/>
    </row>
    <row r="233" spans="1:13" ht="14.25">
      <c r="A233" s="61" t="s">
        <v>287</v>
      </c>
      <c r="B233" s="110" t="s">
        <v>288</v>
      </c>
      <c r="C233" s="61">
        <v>0</v>
      </c>
      <c r="E233" s="81"/>
      <c r="H233" s="58"/>
      <c r="L233" s="58"/>
      <c r="M233" s="58"/>
    </row>
    <row r="234" spans="1:13" ht="14.25" hidden="1" outlineLevel="1">
      <c r="A234" s="61" t="s">
        <v>289</v>
      </c>
      <c r="B234" s="79" t="s">
        <v>290</v>
      </c>
      <c r="C234" s="81"/>
      <c r="D234" s="81"/>
      <c r="E234" s="81"/>
      <c r="H234" s="58"/>
      <c r="L234" s="58"/>
      <c r="M234" s="58"/>
    </row>
    <row r="235" spans="1:13" ht="14.25" hidden="1" outlineLevel="1">
      <c r="A235" s="61" t="s">
        <v>291</v>
      </c>
      <c r="B235" s="79" t="s">
        <v>292</v>
      </c>
      <c r="C235" s="81"/>
      <c r="D235" s="81"/>
      <c r="E235" s="81"/>
      <c r="H235" s="58"/>
      <c r="L235" s="58"/>
      <c r="M235" s="58"/>
    </row>
    <row r="236" spans="1:13" ht="14.25" hidden="1" outlineLevel="1">
      <c r="A236" s="61" t="s">
        <v>293</v>
      </c>
      <c r="B236" s="79" t="s">
        <v>294</v>
      </c>
      <c r="C236" s="81"/>
      <c r="D236" s="81"/>
      <c r="E236" s="81"/>
      <c r="H236" s="58"/>
      <c r="L236" s="58"/>
      <c r="M236" s="58"/>
    </row>
    <row r="237" spans="1:13" ht="14.25" hidden="1" outlineLevel="1">
      <c r="A237" s="61" t="s">
        <v>295</v>
      </c>
      <c r="C237" s="81"/>
      <c r="D237" s="81"/>
      <c r="E237" s="81"/>
      <c r="H237" s="58"/>
      <c r="L237" s="58"/>
      <c r="M237" s="58"/>
    </row>
    <row r="238" spans="1:13" ht="14.25" hidden="1" outlineLevel="1">
      <c r="A238" s="61" t="s">
        <v>296</v>
      </c>
      <c r="C238" s="81"/>
      <c r="D238" s="81"/>
      <c r="E238" s="81"/>
      <c r="H238" s="58"/>
      <c r="L238" s="58"/>
      <c r="M238" s="58"/>
    </row>
    <row r="239" spans="1:14" ht="14.25" hidden="1" outlineLevel="1">
      <c r="A239" s="61" t="s">
        <v>297</v>
      </c>
      <c r="D239" s="56"/>
      <c r="E239" s="56"/>
      <c r="F239" s="56"/>
      <c r="G239" s="56"/>
      <c r="H239" s="58"/>
      <c r="K239" s="111"/>
      <c r="L239" s="111"/>
      <c r="M239" s="111"/>
      <c r="N239" s="111"/>
    </row>
    <row r="240" spans="1:14" ht="14.25" hidden="1" outlineLevel="1">
      <c r="A240" s="61" t="s">
        <v>298</v>
      </c>
      <c r="D240" s="56"/>
      <c r="E240" s="56"/>
      <c r="F240" s="56"/>
      <c r="G240" s="56"/>
      <c r="H240" s="58"/>
      <c r="K240" s="111"/>
      <c r="L240" s="111"/>
      <c r="M240" s="111"/>
      <c r="N240" s="111"/>
    </row>
    <row r="241" spans="1:14" ht="14.25" hidden="1" outlineLevel="1">
      <c r="A241" s="61" t="s">
        <v>299</v>
      </c>
      <c r="D241" s="56"/>
      <c r="E241" s="56"/>
      <c r="F241" s="56"/>
      <c r="G241" s="56"/>
      <c r="H241" s="58"/>
      <c r="K241" s="111"/>
      <c r="L241" s="111"/>
      <c r="M241" s="111"/>
      <c r="N241" s="111"/>
    </row>
    <row r="242" spans="1:14" ht="14.25" hidden="1" outlineLevel="1">
      <c r="A242" s="61" t="s">
        <v>300</v>
      </c>
      <c r="D242" s="56"/>
      <c r="E242" s="56"/>
      <c r="F242" s="56"/>
      <c r="G242" s="56"/>
      <c r="H242" s="58"/>
      <c r="K242" s="111"/>
      <c r="L242" s="111"/>
      <c r="M242" s="111"/>
      <c r="N242" s="111"/>
    </row>
    <row r="243" spans="1:14" ht="14.25" hidden="1" outlineLevel="1">
      <c r="A243" s="61" t="s">
        <v>301</v>
      </c>
      <c r="D243" s="56"/>
      <c r="E243" s="56"/>
      <c r="F243" s="56"/>
      <c r="G243" s="56"/>
      <c r="H243" s="58"/>
      <c r="K243" s="111"/>
      <c r="L243" s="111"/>
      <c r="M243" s="111"/>
      <c r="N243" s="111"/>
    </row>
    <row r="244" spans="1:14" ht="14.25" hidden="1" outlineLevel="1">
      <c r="A244" s="61" t="s">
        <v>302</v>
      </c>
      <c r="D244" s="56"/>
      <c r="E244" s="56"/>
      <c r="F244" s="56"/>
      <c r="G244" s="56"/>
      <c r="H244" s="58"/>
      <c r="K244" s="111"/>
      <c r="L244" s="111"/>
      <c r="M244" s="111"/>
      <c r="N244" s="111"/>
    </row>
    <row r="245" spans="1:14" ht="14.25" hidden="1" outlineLevel="1">
      <c r="A245" s="61" t="s">
        <v>303</v>
      </c>
      <c r="D245" s="56"/>
      <c r="E245" s="56"/>
      <c r="F245" s="56"/>
      <c r="G245" s="56"/>
      <c r="H245" s="58"/>
      <c r="K245" s="111"/>
      <c r="L245" s="111"/>
      <c r="M245" s="111"/>
      <c r="N245" s="111"/>
    </row>
    <row r="246" spans="1:14" ht="14.25" hidden="1" outlineLevel="1">
      <c r="A246" s="61" t="s">
        <v>304</v>
      </c>
      <c r="D246" s="56"/>
      <c r="E246" s="56"/>
      <c r="F246" s="56"/>
      <c r="G246" s="56"/>
      <c r="H246" s="58"/>
      <c r="K246" s="111"/>
      <c r="L246" s="111"/>
      <c r="M246" s="111"/>
      <c r="N246" s="111"/>
    </row>
    <row r="247" spans="1:14" ht="14.25" hidden="1" outlineLevel="1">
      <c r="A247" s="61" t="s">
        <v>305</v>
      </c>
      <c r="D247" s="56"/>
      <c r="E247" s="56"/>
      <c r="F247" s="56"/>
      <c r="G247" s="56"/>
      <c r="H247" s="58"/>
      <c r="K247" s="111"/>
      <c r="L247" s="111"/>
      <c r="M247" s="111"/>
      <c r="N247" s="111"/>
    </row>
    <row r="248" spans="1:14" ht="14.25" hidden="1" outlineLevel="1">
      <c r="A248" s="61" t="s">
        <v>306</v>
      </c>
      <c r="D248" s="56"/>
      <c r="E248" s="56"/>
      <c r="F248" s="56"/>
      <c r="G248" s="56"/>
      <c r="H248" s="58"/>
      <c r="K248" s="111"/>
      <c r="L248" s="111"/>
      <c r="M248" s="111"/>
      <c r="N248" s="111"/>
    </row>
    <row r="249" spans="1:14" ht="14.25" hidden="1" outlineLevel="1">
      <c r="A249" s="61" t="s">
        <v>307</v>
      </c>
      <c r="D249" s="56"/>
      <c r="E249" s="56"/>
      <c r="F249" s="56"/>
      <c r="G249" s="56"/>
      <c r="H249" s="58"/>
      <c r="K249" s="111"/>
      <c r="L249" s="111"/>
      <c r="M249" s="111"/>
      <c r="N249" s="111"/>
    </row>
    <row r="250" spans="1:14" ht="14.25" hidden="1" outlineLevel="1">
      <c r="A250" s="61" t="s">
        <v>308</v>
      </c>
      <c r="D250" s="56"/>
      <c r="E250" s="56"/>
      <c r="F250" s="56"/>
      <c r="G250" s="56"/>
      <c r="H250" s="58"/>
      <c r="K250" s="111"/>
      <c r="L250" s="111"/>
      <c r="M250" s="111"/>
      <c r="N250" s="111"/>
    </row>
    <row r="251" spans="1:14" ht="14.25" hidden="1" outlineLevel="1">
      <c r="A251" s="61" t="s">
        <v>309</v>
      </c>
      <c r="D251" s="56"/>
      <c r="E251" s="56"/>
      <c r="F251" s="56"/>
      <c r="G251" s="56"/>
      <c r="H251" s="58"/>
      <c r="K251" s="111"/>
      <c r="L251" s="111"/>
      <c r="M251" s="111"/>
      <c r="N251" s="111"/>
    </row>
    <row r="252" spans="1:14" ht="14.25" hidden="1" outlineLevel="1">
      <c r="A252" s="61" t="s">
        <v>310</v>
      </c>
      <c r="D252" s="56"/>
      <c r="E252" s="56"/>
      <c r="F252" s="56"/>
      <c r="G252" s="56"/>
      <c r="H252" s="58"/>
      <c r="K252" s="111"/>
      <c r="L252" s="111"/>
      <c r="M252" s="111"/>
      <c r="N252" s="111"/>
    </row>
    <row r="253" spans="1:14" ht="14.25" hidden="1" outlineLevel="1">
      <c r="A253" s="61" t="s">
        <v>1781</v>
      </c>
      <c r="D253" s="56"/>
      <c r="E253" s="56"/>
      <c r="F253" s="56"/>
      <c r="G253" s="56"/>
      <c r="H253" s="58"/>
      <c r="K253" s="111"/>
      <c r="L253" s="111"/>
      <c r="M253" s="111"/>
      <c r="N253" s="111"/>
    </row>
    <row r="254" spans="1:14" ht="14.25" hidden="1" outlineLevel="1">
      <c r="A254" s="61" t="s">
        <v>311</v>
      </c>
      <c r="D254" s="56"/>
      <c r="E254" s="56"/>
      <c r="F254" s="56"/>
      <c r="G254" s="56"/>
      <c r="H254" s="58"/>
      <c r="K254" s="111"/>
      <c r="L254" s="111"/>
      <c r="M254" s="111"/>
      <c r="N254" s="111"/>
    </row>
    <row r="255" spans="1:14" ht="14.25" hidden="1" outlineLevel="1">
      <c r="A255" s="61" t="s">
        <v>312</v>
      </c>
      <c r="D255" s="56"/>
      <c r="E255" s="56"/>
      <c r="F255" s="56"/>
      <c r="G255" s="56"/>
      <c r="H255" s="58"/>
      <c r="K255" s="111"/>
      <c r="L255" s="111"/>
      <c r="M255" s="111"/>
      <c r="N255" s="111"/>
    </row>
    <row r="256" spans="1:14" ht="14.25" hidden="1" outlineLevel="1">
      <c r="A256" s="61" t="s">
        <v>313</v>
      </c>
      <c r="D256" s="56"/>
      <c r="E256" s="56"/>
      <c r="F256" s="56"/>
      <c r="G256" s="56"/>
      <c r="H256" s="58"/>
      <c r="K256" s="111"/>
      <c r="L256" s="111"/>
      <c r="M256" s="111"/>
      <c r="N256" s="111"/>
    </row>
    <row r="257" spans="1:14" ht="14.25" hidden="1" outlineLevel="1">
      <c r="A257" s="61" t="s">
        <v>314</v>
      </c>
      <c r="D257" s="56"/>
      <c r="E257" s="56"/>
      <c r="F257" s="56"/>
      <c r="G257" s="56"/>
      <c r="H257" s="58"/>
      <c r="K257" s="111"/>
      <c r="L257" s="111"/>
      <c r="M257" s="111"/>
      <c r="N257" s="111"/>
    </row>
    <row r="258" spans="1:14" ht="14.25" hidden="1" outlineLevel="1">
      <c r="A258" s="61" t="s">
        <v>315</v>
      </c>
      <c r="D258" s="56"/>
      <c r="E258" s="56"/>
      <c r="F258" s="56"/>
      <c r="G258" s="56"/>
      <c r="H258" s="58"/>
      <c r="K258" s="111"/>
      <c r="L258" s="111"/>
      <c r="M258" s="111"/>
      <c r="N258" s="111"/>
    </row>
    <row r="259" spans="1:14" ht="14.25" hidden="1" outlineLevel="1">
      <c r="A259" s="61" t="s">
        <v>316</v>
      </c>
      <c r="D259" s="56"/>
      <c r="E259" s="56"/>
      <c r="F259" s="56"/>
      <c r="G259" s="56"/>
      <c r="H259" s="58"/>
      <c r="K259" s="111"/>
      <c r="L259" s="111"/>
      <c r="M259" s="111"/>
      <c r="N259" s="111"/>
    </row>
    <row r="260" spans="1:14" ht="14.25" hidden="1" outlineLevel="1">
      <c r="A260" s="61" t="s">
        <v>317</v>
      </c>
      <c r="D260" s="56"/>
      <c r="E260" s="56"/>
      <c r="F260" s="56"/>
      <c r="G260" s="56"/>
      <c r="H260" s="58"/>
      <c r="K260" s="111"/>
      <c r="L260" s="111"/>
      <c r="M260" s="111"/>
      <c r="N260" s="111"/>
    </row>
    <row r="261" spans="1:14" ht="14.25" hidden="1" outlineLevel="1">
      <c r="A261" s="61" t="s">
        <v>318</v>
      </c>
      <c r="D261" s="56"/>
      <c r="E261" s="56"/>
      <c r="F261" s="56"/>
      <c r="G261" s="56"/>
      <c r="H261" s="58"/>
      <c r="K261" s="111"/>
      <c r="L261" s="111"/>
      <c r="M261" s="111"/>
      <c r="N261" s="111"/>
    </row>
    <row r="262" spans="1:14" ht="14.25" hidden="1" outlineLevel="1">
      <c r="A262" s="61" t="s">
        <v>319</v>
      </c>
      <c r="D262" s="56"/>
      <c r="E262" s="56"/>
      <c r="F262" s="56"/>
      <c r="G262" s="56"/>
      <c r="H262" s="58"/>
      <c r="K262" s="111"/>
      <c r="L262" s="111"/>
      <c r="M262" s="111"/>
      <c r="N262" s="111"/>
    </row>
    <row r="263" spans="1:14" ht="14.25" hidden="1" outlineLevel="1">
      <c r="A263" s="61" t="s">
        <v>320</v>
      </c>
      <c r="D263" s="56"/>
      <c r="E263" s="56"/>
      <c r="F263" s="56"/>
      <c r="G263" s="56"/>
      <c r="H263" s="58"/>
      <c r="K263" s="111"/>
      <c r="L263" s="111"/>
      <c r="M263" s="111"/>
      <c r="N263" s="111"/>
    </row>
    <row r="264" spans="1:14" ht="14.25" hidden="1" outlineLevel="1">
      <c r="A264" s="61" t="s">
        <v>321</v>
      </c>
      <c r="D264" s="56"/>
      <c r="E264" s="56"/>
      <c r="F264" s="56"/>
      <c r="G264" s="56"/>
      <c r="H264" s="58"/>
      <c r="K264" s="111"/>
      <c r="L264" s="111"/>
      <c r="M264" s="111"/>
      <c r="N264" s="111"/>
    </row>
    <row r="265" spans="1:14" ht="14.25" hidden="1" outlineLevel="1">
      <c r="A265" s="61" t="s">
        <v>322</v>
      </c>
      <c r="D265" s="56"/>
      <c r="E265" s="56"/>
      <c r="F265" s="56"/>
      <c r="G265" s="56"/>
      <c r="H265" s="58"/>
      <c r="K265" s="111"/>
      <c r="L265" s="111"/>
      <c r="M265" s="111"/>
      <c r="N265" s="111"/>
    </row>
    <row r="266" spans="1:14" ht="14.25" hidden="1" outlineLevel="1">
      <c r="A266" s="61" t="s">
        <v>323</v>
      </c>
      <c r="D266" s="56"/>
      <c r="E266" s="56"/>
      <c r="F266" s="56"/>
      <c r="G266" s="56"/>
      <c r="H266" s="58"/>
      <c r="K266" s="111"/>
      <c r="L266" s="111"/>
      <c r="M266" s="111"/>
      <c r="N266" s="111"/>
    </row>
    <row r="267" spans="1:14" ht="14.25" hidden="1" outlineLevel="1">
      <c r="A267" s="61" t="s">
        <v>324</v>
      </c>
      <c r="D267" s="56"/>
      <c r="E267" s="56"/>
      <c r="F267" s="56"/>
      <c r="G267" s="56"/>
      <c r="H267" s="58"/>
      <c r="K267" s="111"/>
      <c r="L267" s="111"/>
      <c r="M267" s="111"/>
      <c r="N267" s="111"/>
    </row>
    <row r="268" spans="1:14" ht="14.25" hidden="1" outlineLevel="1">
      <c r="A268" s="61" t="s">
        <v>325</v>
      </c>
      <c r="D268" s="56"/>
      <c r="E268" s="56"/>
      <c r="F268" s="56"/>
      <c r="G268" s="56"/>
      <c r="H268" s="58"/>
      <c r="K268" s="111"/>
      <c r="L268" s="111"/>
      <c r="M268" s="111"/>
      <c r="N268" s="111"/>
    </row>
    <row r="269" spans="1:14" ht="14.25" hidden="1" outlineLevel="1">
      <c r="A269" s="61" t="s">
        <v>326</v>
      </c>
      <c r="D269" s="56"/>
      <c r="E269" s="56"/>
      <c r="F269" s="56"/>
      <c r="G269" s="56"/>
      <c r="H269" s="58"/>
      <c r="K269" s="111"/>
      <c r="L269" s="111"/>
      <c r="M269" s="111"/>
      <c r="N269" s="111"/>
    </row>
    <row r="270" spans="1:14" ht="14.25" hidden="1" outlineLevel="1">
      <c r="A270" s="61" t="s">
        <v>327</v>
      </c>
      <c r="D270" s="56"/>
      <c r="E270" s="56"/>
      <c r="F270" s="56"/>
      <c r="G270" s="56"/>
      <c r="H270" s="58"/>
      <c r="K270" s="111"/>
      <c r="L270" s="111"/>
      <c r="M270" s="111"/>
      <c r="N270" s="111"/>
    </row>
    <row r="271" spans="1:14" ht="14.25" hidden="1" outlineLevel="1">
      <c r="A271" s="61" t="s">
        <v>328</v>
      </c>
      <c r="D271" s="56"/>
      <c r="E271" s="56"/>
      <c r="F271" s="56"/>
      <c r="G271" s="56"/>
      <c r="H271" s="58"/>
      <c r="K271" s="111"/>
      <c r="L271" s="111"/>
      <c r="M271" s="111"/>
      <c r="N271" s="111"/>
    </row>
    <row r="272" spans="1:14" ht="14.25" hidden="1" outlineLevel="1">
      <c r="A272" s="61" t="s">
        <v>329</v>
      </c>
      <c r="D272" s="56"/>
      <c r="E272" s="56"/>
      <c r="F272" s="56"/>
      <c r="G272" s="56"/>
      <c r="H272" s="58"/>
      <c r="K272" s="111"/>
      <c r="L272" s="111"/>
      <c r="M272" s="111"/>
      <c r="N272" s="111"/>
    </row>
    <row r="273" spans="1:14" ht="14.25" hidden="1" outlineLevel="1">
      <c r="A273" s="61" t="s">
        <v>330</v>
      </c>
      <c r="D273" s="56"/>
      <c r="E273" s="56"/>
      <c r="F273" s="56"/>
      <c r="G273" s="56"/>
      <c r="H273" s="58"/>
      <c r="K273" s="111"/>
      <c r="L273" s="111"/>
      <c r="M273" s="111"/>
      <c r="N273" s="111"/>
    </row>
    <row r="274" spans="1:14" ht="14.25" hidden="1" outlineLevel="1">
      <c r="A274" s="61" t="s">
        <v>331</v>
      </c>
      <c r="D274" s="56"/>
      <c r="E274" s="56"/>
      <c r="F274" s="56"/>
      <c r="G274" s="56"/>
      <c r="H274" s="58"/>
      <c r="K274" s="111"/>
      <c r="L274" s="111"/>
      <c r="M274" s="111"/>
      <c r="N274" s="111"/>
    </row>
    <row r="275" spans="1:14" ht="14.25" hidden="1" outlineLevel="1">
      <c r="A275" s="61" t="s">
        <v>332</v>
      </c>
      <c r="D275" s="56"/>
      <c r="E275" s="56"/>
      <c r="F275" s="56"/>
      <c r="G275" s="56"/>
      <c r="H275" s="58"/>
      <c r="K275" s="111"/>
      <c r="L275" s="111"/>
      <c r="M275" s="111"/>
      <c r="N275" s="111"/>
    </row>
    <row r="276" spans="1:14" ht="14.25" hidden="1" outlineLevel="1">
      <c r="A276" s="61" t="s">
        <v>333</v>
      </c>
      <c r="D276" s="56"/>
      <c r="E276" s="56"/>
      <c r="F276" s="56"/>
      <c r="G276" s="56"/>
      <c r="H276" s="58"/>
      <c r="K276" s="111"/>
      <c r="L276" s="111"/>
      <c r="M276" s="111"/>
      <c r="N276" s="111"/>
    </row>
    <row r="277" spans="1:14" ht="14.25" hidden="1" outlineLevel="1">
      <c r="A277" s="61" t="s">
        <v>334</v>
      </c>
      <c r="D277" s="56"/>
      <c r="E277" s="56"/>
      <c r="F277" s="56"/>
      <c r="G277" s="56"/>
      <c r="H277" s="58"/>
      <c r="K277" s="111"/>
      <c r="L277" s="111"/>
      <c r="M277" s="111"/>
      <c r="N277" s="111"/>
    </row>
    <row r="278" spans="1:14" ht="14.25" hidden="1" outlineLevel="1">
      <c r="A278" s="61" t="s">
        <v>335</v>
      </c>
      <c r="D278" s="56"/>
      <c r="E278" s="56"/>
      <c r="F278" s="56"/>
      <c r="G278" s="56"/>
      <c r="H278" s="58"/>
      <c r="K278" s="111"/>
      <c r="L278" s="111"/>
      <c r="M278" s="111"/>
      <c r="N278" s="111"/>
    </row>
    <row r="279" spans="1:14" ht="14.25" hidden="1" outlineLevel="1">
      <c r="A279" s="61" t="s">
        <v>336</v>
      </c>
      <c r="D279" s="56"/>
      <c r="E279" s="56"/>
      <c r="F279" s="56"/>
      <c r="G279" s="56"/>
      <c r="H279" s="58"/>
      <c r="K279" s="111"/>
      <c r="L279" s="111"/>
      <c r="M279" s="111"/>
      <c r="N279" s="111"/>
    </row>
    <row r="280" spans="1:14" ht="14.25" hidden="1" outlineLevel="1">
      <c r="A280" s="61" t="s">
        <v>337</v>
      </c>
      <c r="D280" s="56"/>
      <c r="E280" s="56"/>
      <c r="F280" s="56"/>
      <c r="G280" s="56"/>
      <c r="H280" s="58"/>
      <c r="K280" s="111"/>
      <c r="L280" s="111"/>
      <c r="M280" s="111"/>
      <c r="N280" s="111"/>
    </row>
    <row r="281" spans="1:14" ht="14.25" hidden="1" outlineLevel="1">
      <c r="A281" s="61" t="s">
        <v>338</v>
      </c>
      <c r="D281" s="56"/>
      <c r="E281" s="56"/>
      <c r="F281" s="56"/>
      <c r="G281" s="56"/>
      <c r="H281" s="58"/>
      <c r="K281" s="111"/>
      <c r="L281" s="111"/>
      <c r="M281" s="111"/>
      <c r="N281" s="111"/>
    </row>
    <row r="282" spans="1:14" ht="14.25" hidden="1" outlineLevel="1">
      <c r="A282" s="61" t="s">
        <v>339</v>
      </c>
      <c r="D282" s="56"/>
      <c r="E282" s="56"/>
      <c r="F282" s="56"/>
      <c r="G282" s="56"/>
      <c r="H282" s="58"/>
      <c r="K282" s="111"/>
      <c r="L282" s="111"/>
      <c r="M282" s="111"/>
      <c r="N282" s="111"/>
    </row>
    <row r="283" spans="1:14" ht="14.25" hidden="1" outlineLevel="1">
      <c r="A283" s="61" t="s">
        <v>340</v>
      </c>
      <c r="D283" s="56"/>
      <c r="E283" s="56"/>
      <c r="F283" s="56"/>
      <c r="G283" s="56"/>
      <c r="H283" s="58"/>
      <c r="K283" s="111"/>
      <c r="L283" s="111"/>
      <c r="M283" s="111"/>
      <c r="N283" s="111"/>
    </row>
    <row r="284" spans="1:14" ht="14.25" hidden="1" outlineLevel="1">
      <c r="A284" s="61" t="s">
        <v>341</v>
      </c>
      <c r="D284" s="56"/>
      <c r="E284" s="56"/>
      <c r="F284" s="56"/>
      <c r="G284" s="56"/>
      <c r="H284" s="58"/>
      <c r="K284" s="111"/>
      <c r="L284" s="111"/>
      <c r="M284" s="111"/>
      <c r="N284" s="111"/>
    </row>
    <row r="285" spans="1:13" ht="15" customHeight="1" collapsed="1">
      <c r="A285" s="73"/>
      <c r="B285" s="73" t="s">
        <v>342</v>
      </c>
      <c r="C285" s="73" t="s">
        <v>343</v>
      </c>
      <c r="D285" s="73" t="s">
        <v>343</v>
      </c>
      <c r="E285" s="73"/>
      <c r="F285" s="74"/>
      <c r="G285" s="75"/>
      <c r="H285" s="58"/>
      <c r="I285" s="66"/>
      <c r="J285" s="66"/>
      <c r="K285" s="66"/>
      <c r="L285" s="66"/>
      <c r="M285" s="68"/>
    </row>
    <row r="286" spans="1:13" ht="15" customHeight="1">
      <c r="A286" s="112" t="s">
        <v>344</v>
      </c>
      <c r="B286" s="113"/>
      <c r="C286" s="113"/>
      <c r="D286" s="113"/>
      <c r="E286" s="113"/>
      <c r="F286" s="114"/>
      <c r="G286" s="113"/>
      <c r="H286" s="58"/>
      <c r="I286" s="66"/>
      <c r="J286" s="66"/>
      <c r="K286" s="66"/>
      <c r="L286" s="66"/>
      <c r="M286" s="68"/>
    </row>
    <row r="287" spans="1:13" ht="15" customHeight="1">
      <c r="A287" s="112" t="s">
        <v>345</v>
      </c>
      <c r="B287" s="113"/>
      <c r="C287" s="113"/>
      <c r="D287" s="113"/>
      <c r="E287" s="113"/>
      <c r="F287" s="114"/>
      <c r="G287" s="113"/>
      <c r="H287" s="58"/>
      <c r="I287" s="66"/>
      <c r="J287" s="66"/>
      <c r="K287" s="66"/>
      <c r="L287" s="66"/>
      <c r="M287" s="68"/>
    </row>
    <row r="288" spans="1:14" ht="14.25">
      <c r="A288" s="61" t="s">
        <v>346</v>
      </c>
      <c r="B288" s="79" t="s">
        <v>1782</v>
      </c>
      <c r="C288" s="77">
        <f>ROW(B38)</f>
        <v>38</v>
      </c>
      <c r="D288" s="92"/>
      <c r="E288" s="92"/>
      <c r="F288" s="92"/>
      <c r="G288" s="92"/>
      <c r="H288" s="58"/>
      <c r="I288" s="79"/>
      <c r="J288" s="77"/>
      <c r="L288" s="92"/>
      <c r="M288" s="92"/>
      <c r="N288" s="92"/>
    </row>
    <row r="289" spans="1:13" ht="14.25">
      <c r="A289" s="61" t="s">
        <v>347</v>
      </c>
      <c r="B289" s="79" t="s">
        <v>1783</v>
      </c>
      <c r="C289" s="77">
        <f>ROW(B39)</f>
        <v>39</v>
      </c>
      <c r="E289" s="92"/>
      <c r="F289" s="92"/>
      <c r="H289" s="58"/>
      <c r="I289" s="79"/>
      <c r="J289" s="77"/>
      <c r="L289" s="92"/>
      <c r="M289" s="92"/>
    </row>
    <row r="290" spans="1:14" ht="14.25">
      <c r="A290" s="61" t="s">
        <v>348</v>
      </c>
      <c r="B290" s="79" t="s">
        <v>1784</v>
      </c>
      <c r="C290" s="77" t="str">
        <f>ROW('B1. HTT Mortgage Assets'!B43)&amp;" for Mortgage Assets"</f>
        <v>43 for Mortgage Assets</v>
      </c>
      <c r="D290" s="77" t="e">
        <f>ROW(#REF!)&amp;" for Public Sector Assets"</f>
        <v>#REF!</v>
      </c>
      <c r="E290" s="115"/>
      <c r="F290" s="92"/>
      <c r="G290" s="115"/>
      <c r="H290" s="58"/>
      <c r="I290" s="79"/>
      <c r="J290" s="77"/>
      <c r="K290" s="77"/>
      <c r="L290" s="115"/>
      <c r="M290" s="92"/>
      <c r="N290" s="115"/>
    </row>
    <row r="291" spans="1:10" ht="14.25">
      <c r="A291" s="61" t="s">
        <v>349</v>
      </c>
      <c r="B291" s="79" t="s">
        <v>1785</v>
      </c>
      <c r="C291" s="77">
        <f>ROW(B52)</f>
        <v>52</v>
      </c>
      <c r="H291" s="58"/>
      <c r="I291" s="79"/>
      <c r="J291" s="77"/>
    </row>
    <row r="292" spans="1:14" ht="14.25">
      <c r="A292" s="61" t="s">
        <v>350</v>
      </c>
      <c r="B292" s="79" t="s">
        <v>1786</v>
      </c>
      <c r="C292" s="116" t="str">
        <f>ROW('B1. HTT Mortgage Assets'!B166)&amp;" for Residential Mortgage Assets"</f>
        <v>166 for Residential Mortgage Assets</v>
      </c>
      <c r="D292" s="77" t="str">
        <f>ROW('B1. HTT Mortgage Assets'!B267)&amp;" for Commercial Mortgage Assets"</f>
        <v>267 for Commercial Mortgage Assets</v>
      </c>
      <c r="E292" s="115"/>
      <c r="F292" s="77" t="e">
        <f>ROW(#REF!)&amp;" for Public Sector Assets"</f>
        <v>#REF!</v>
      </c>
      <c r="G292" s="115"/>
      <c r="H292" s="58"/>
      <c r="I292" s="79"/>
      <c r="J292" s="111"/>
      <c r="K292" s="77"/>
      <c r="L292" s="115"/>
      <c r="N292" s="115"/>
    </row>
    <row r="293" spans="1:13" ht="14.25">
      <c r="A293" s="61" t="s">
        <v>351</v>
      </c>
      <c r="B293" s="79" t="s">
        <v>1787</v>
      </c>
      <c r="C293" s="77" t="str">
        <f>ROW('B1. HTT Mortgage Assets'!B130)&amp;" for Mortgage Assets"</f>
        <v>130 for Mortgage Assets</v>
      </c>
      <c r="D293" s="77">
        <f>ROW(B228)</f>
        <v>228</v>
      </c>
      <c r="F293" s="77" t="e">
        <f>ROW(#REF!)&amp;" for Public Sector Assets"</f>
        <v>#REF!</v>
      </c>
      <c r="H293" s="58"/>
      <c r="I293" s="79"/>
      <c r="M293" s="115"/>
    </row>
    <row r="294" spans="1:13" ht="14.25">
      <c r="A294" s="61" t="s">
        <v>352</v>
      </c>
      <c r="B294" s="79" t="s">
        <v>1788</v>
      </c>
      <c r="C294" s="77">
        <f>ROW(B111)</f>
        <v>111</v>
      </c>
      <c r="F294" s="115"/>
      <c r="H294" s="58"/>
      <c r="I294" s="79"/>
      <c r="J294" s="77"/>
      <c r="M294" s="115"/>
    </row>
    <row r="295" spans="1:13" ht="14.25">
      <c r="A295" s="61" t="s">
        <v>353</v>
      </c>
      <c r="B295" s="79" t="s">
        <v>1789</v>
      </c>
      <c r="C295" s="77">
        <f>ROW(B163)</f>
        <v>163</v>
      </c>
      <c r="E295" s="115"/>
      <c r="F295" s="115"/>
      <c r="H295" s="58"/>
      <c r="I295" s="79"/>
      <c r="J295" s="77"/>
      <c r="L295" s="115"/>
      <c r="M295" s="115"/>
    </row>
    <row r="296" spans="1:13" ht="14.25">
      <c r="A296" s="61" t="s">
        <v>354</v>
      </c>
      <c r="B296" s="79" t="s">
        <v>1790</v>
      </c>
      <c r="C296" s="77">
        <f>ROW(B137)</f>
        <v>137</v>
      </c>
      <c r="E296" s="115"/>
      <c r="F296" s="115"/>
      <c r="H296" s="58"/>
      <c r="I296" s="79"/>
      <c r="J296" s="77"/>
      <c r="L296" s="115"/>
      <c r="M296" s="115"/>
    </row>
    <row r="297" spans="1:12" ht="15" customHeight="1">
      <c r="A297" s="61" t="s">
        <v>355</v>
      </c>
      <c r="B297" s="61" t="s">
        <v>356</v>
      </c>
      <c r="C297" s="77" t="str">
        <f>ROW('C. HTT Harmonised Glossary'!B17)&amp;" for Harmonised Glossary"</f>
        <v>17 for Harmonised Glossary</v>
      </c>
      <c r="E297" s="115"/>
      <c r="H297" s="58"/>
      <c r="J297" s="77"/>
      <c r="L297" s="115"/>
    </row>
    <row r="298" spans="1:12" ht="14.25">
      <c r="A298" s="61" t="s">
        <v>357</v>
      </c>
      <c r="B298" s="79" t="s">
        <v>1791</v>
      </c>
      <c r="C298" s="77">
        <f>ROW(B65)</f>
        <v>65</v>
      </c>
      <c r="E298" s="115"/>
      <c r="H298" s="58"/>
      <c r="I298" s="79"/>
      <c r="J298" s="77"/>
      <c r="L298" s="115"/>
    </row>
    <row r="299" spans="1:12" ht="14.25">
      <c r="A299" s="61" t="s">
        <v>358</v>
      </c>
      <c r="B299" s="79" t="s">
        <v>1792</v>
      </c>
      <c r="C299" s="77">
        <f>ROW(B88)</f>
        <v>88</v>
      </c>
      <c r="E299" s="115"/>
      <c r="H299" s="58"/>
      <c r="I299" s="79"/>
      <c r="J299" s="77"/>
      <c r="L299" s="115"/>
    </row>
    <row r="300" spans="1:12" ht="14.25">
      <c r="A300" s="61" t="s">
        <v>359</v>
      </c>
      <c r="B300" s="79" t="s">
        <v>1793</v>
      </c>
      <c r="C300" s="77" t="str">
        <f>ROW('B1. HTT Mortgage Assets'!B160)&amp;" for Mortgage Assets"</f>
        <v>160 for Mortgage Assets</v>
      </c>
      <c r="D300" s="77" t="e">
        <f>ROW(#REF!)&amp;" for Public Sector Assets"</f>
        <v>#REF!</v>
      </c>
      <c r="E300" s="115"/>
      <c r="H300" s="58"/>
      <c r="I300" s="79"/>
      <c r="J300" s="77"/>
      <c r="K300" s="77"/>
      <c r="L300" s="115"/>
    </row>
    <row r="301" spans="1:12" ht="14.25" hidden="1" outlineLevel="1">
      <c r="A301" s="61" t="s">
        <v>360</v>
      </c>
      <c r="B301" s="79"/>
      <c r="C301" s="77"/>
      <c r="D301" s="77"/>
      <c r="E301" s="115"/>
      <c r="H301" s="58"/>
      <c r="I301" s="79"/>
      <c r="J301" s="77"/>
      <c r="K301" s="77"/>
      <c r="L301" s="115"/>
    </row>
    <row r="302" spans="1:12" ht="14.25" hidden="1" outlineLevel="1">
      <c r="A302" s="61" t="s">
        <v>361</v>
      </c>
      <c r="B302" s="79"/>
      <c r="C302" s="77"/>
      <c r="D302" s="77"/>
      <c r="E302" s="115"/>
      <c r="H302" s="58"/>
      <c r="I302" s="79"/>
      <c r="J302" s="77"/>
      <c r="K302" s="77"/>
      <c r="L302" s="115"/>
    </row>
    <row r="303" spans="1:12" ht="14.25" hidden="1" outlineLevel="1">
      <c r="A303" s="61" t="s">
        <v>362</v>
      </c>
      <c r="B303" s="79"/>
      <c r="C303" s="77"/>
      <c r="D303" s="77"/>
      <c r="E303" s="115"/>
      <c r="H303" s="58"/>
      <c r="I303" s="79"/>
      <c r="J303" s="77"/>
      <c r="K303" s="77"/>
      <c r="L303" s="115"/>
    </row>
    <row r="304" spans="1:12" ht="14.25" hidden="1" outlineLevel="1">
      <c r="A304" s="61" t="s">
        <v>363</v>
      </c>
      <c r="B304" s="79"/>
      <c r="C304" s="77"/>
      <c r="D304" s="77"/>
      <c r="E304" s="115"/>
      <c r="H304" s="58"/>
      <c r="I304" s="79"/>
      <c r="J304" s="77"/>
      <c r="K304" s="77"/>
      <c r="L304" s="115"/>
    </row>
    <row r="305" spans="1:12" ht="14.25" hidden="1" outlineLevel="1">
      <c r="A305" s="61" t="s">
        <v>364</v>
      </c>
      <c r="B305" s="79"/>
      <c r="C305" s="77"/>
      <c r="D305" s="77"/>
      <c r="E305" s="115"/>
      <c r="H305" s="58"/>
      <c r="I305" s="79"/>
      <c r="J305" s="77"/>
      <c r="K305" s="77"/>
      <c r="L305" s="115"/>
    </row>
    <row r="306" spans="1:12" ht="14.25" hidden="1" outlineLevel="1">
      <c r="A306" s="61" t="s">
        <v>365</v>
      </c>
      <c r="B306" s="79"/>
      <c r="C306" s="77"/>
      <c r="D306" s="77"/>
      <c r="E306" s="115"/>
      <c r="H306" s="58"/>
      <c r="I306" s="79"/>
      <c r="J306" s="77"/>
      <c r="K306" s="77"/>
      <c r="L306" s="115"/>
    </row>
    <row r="307" spans="1:12" ht="14.25" hidden="1" outlineLevel="1">
      <c r="A307" s="61" t="s">
        <v>366</v>
      </c>
      <c r="B307" s="79"/>
      <c r="C307" s="77"/>
      <c r="D307" s="77"/>
      <c r="E307" s="115"/>
      <c r="H307" s="58"/>
      <c r="I307" s="79"/>
      <c r="J307" s="77"/>
      <c r="K307" s="77"/>
      <c r="L307" s="115"/>
    </row>
    <row r="308" spans="1:12" ht="14.25" hidden="1" outlineLevel="1">
      <c r="A308" s="61" t="s">
        <v>367</v>
      </c>
      <c r="B308" s="79"/>
      <c r="C308" s="77"/>
      <c r="D308" s="77"/>
      <c r="E308" s="115"/>
      <c r="H308" s="58"/>
      <c r="I308" s="79"/>
      <c r="J308" s="77"/>
      <c r="K308" s="77"/>
      <c r="L308" s="115"/>
    </row>
    <row r="309" spans="1:12" ht="14.25" hidden="1" outlineLevel="1">
      <c r="A309" s="61" t="s">
        <v>368</v>
      </c>
      <c r="B309" s="79"/>
      <c r="C309" s="77"/>
      <c r="D309" s="77"/>
      <c r="E309" s="115"/>
      <c r="H309" s="58"/>
      <c r="I309" s="79"/>
      <c r="J309" s="77"/>
      <c r="K309" s="77"/>
      <c r="L309" s="115"/>
    </row>
    <row r="310" spans="1:8" ht="14.25" hidden="1" outlineLevel="1">
      <c r="A310" s="61" t="s">
        <v>369</v>
      </c>
      <c r="H310" s="58"/>
    </row>
    <row r="311" spans="1:13" ht="15" customHeight="1" collapsed="1">
      <c r="A311" s="74"/>
      <c r="B311" s="73" t="s">
        <v>370</v>
      </c>
      <c r="C311" s="74"/>
      <c r="D311" s="74"/>
      <c r="E311" s="74"/>
      <c r="F311" s="74"/>
      <c r="G311" s="75"/>
      <c r="H311" s="58"/>
      <c r="I311" s="66"/>
      <c r="J311" s="68"/>
      <c r="K311" s="68"/>
      <c r="L311" s="68"/>
      <c r="M311" s="68"/>
    </row>
    <row r="312" spans="1:10" ht="14.25">
      <c r="A312" s="61" t="s">
        <v>371</v>
      </c>
      <c r="B312" s="89" t="s">
        <v>372</v>
      </c>
      <c r="C312" s="61" t="s">
        <v>1794</v>
      </c>
      <c r="H312" s="58"/>
      <c r="I312" s="89"/>
      <c r="J312" s="77"/>
    </row>
    <row r="313" spans="1:10" ht="14.25" hidden="1" outlineLevel="1">
      <c r="A313" s="61" t="s">
        <v>373</v>
      </c>
      <c r="B313" s="89"/>
      <c r="C313" s="77"/>
      <c r="H313" s="58"/>
      <c r="I313" s="89"/>
      <c r="J313" s="77"/>
    </row>
    <row r="314" spans="1:10" ht="14.25" hidden="1" outlineLevel="1">
      <c r="A314" s="61" t="s">
        <v>374</v>
      </c>
      <c r="B314" s="89"/>
      <c r="C314" s="77"/>
      <c r="H314" s="58"/>
      <c r="I314" s="89"/>
      <c r="J314" s="77"/>
    </row>
    <row r="315" spans="1:10" ht="14.25" hidden="1" outlineLevel="1">
      <c r="A315" s="61" t="s">
        <v>375</v>
      </c>
      <c r="B315" s="89"/>
      <c r="C315" s="77"/>
      <c r="H315" s="58"/>
      <c r="I315" s="89"/>
      <c r="J315" s="77"/>
    </row>
    <row r="316" spans="1:10" ht="14.25" hidden="1" outlineLevel="1">
      <c r="A316" s="61" t="s">
        <v>376</v>
      </c>
      <c r="B316" s="89"/>
      <c r="C316" s="77"/>
      <c r="H316" s="58"/>
      <c r="I316" s="89"/>
      <c r="J316" s="77"/>
    </row>
    <row r="317" spans="1:10" ht="14.25" hidden="1" outlineLevel="1">
      <c r="A317" s="61" t="s">
        <v>377</v>
      </c>
      <c r="B317" s="89"/>
      <c r="C317" s="77"/>
      <c r="H317" s="58"/>
      <c r="I317" s="89"/>
      <c r="J317" s="77"/>
    </row>
    <row r="318" spans="1:10" ht="14.25" hidden="1" outlineLevel="1">
      <c r="A318" s="61" t="s">
        <v>378</v>
      </c>
      <c r="B318" s="89"/>
      <c r="C318" s="77"/>
      <c r="H318" s="58"/>
      <c r="I318" s="89"/>
      <c r="J318" s="77"/>
    </row>
    <row r="319" spans="1:13" ht="15" customHeight="1" collapsed="1">
      <c r="A319" s="74"/>
      <c r="B319" s="73" t="s">
        <v>379</v>
      </c>
      <c r="C319" s="74"/>
      <c r="D319" s="74"/>
      <c r="E319" s="74"/>
      <c r="F319" s="74"/>
      <c r="G319" s="75"/>
      <c r="H319" s="58"/>
      <c r="I319" s="66"/>
      <c r="J319" s="68"/>
      <c r="K319" s="68"/>
      <c r="L319" s="68"/>
      <c r="M319" s="68"/>
    </row>
    <row r="320" spans="1:13" ht="15" customHeight="1" hidden="1" outlineLevel="1">
      <c r="A320" s="84"/>
      <c r="B320" s="85" t="s">
        <v>380</v>
      </c>
      <c r="C320" s="84"/>
      <c r="D320" s="84"/>
      <c r="E320" s="86"/>
      <c r="F320" s="87"/>
      <c r="G320" s="87"/>
      <c r="H320" s="58"/>
      <c r="L320" s="58"/>
      <c r="M320" s="58"/>
    </row>
    <row r="321" spans="1:8" ht="14.25" hidden="1" outlineLevel="1">
      <c r="A321" s="61" t="s">
        <v>381</v>
      </c>
      <c r="B321" s="79" t="s">
        <v>1795</v>
      </c>
      <c r="C321" s="79"/>
      <c r="H321" s="58"/>
    </row>
    <row r="322" spans="1:8" ht="14.25" hidden="1" outlineLevel="1">
      <c r="A322" s="61" t="s">
        <v>382</v>
      </c>
      <c r="B322" s="79" t="s">
        <v>1796</v>
      </c>
      <c r="C322" s="79"/>
      <c r="H322" s="58"/>
    </row>
    <row r="323" spans="1:8" ht="14.25" hidden="1" outlineLevel="1">
      <c r="A323" s="61" t="s">
        <v>383</v>
      </c>
      <c r="B323" s="79" t="s">
        <v>384</v>
      </c>
      <c r="C323" s="79"/>
      <c r="H323" s="58"/>
    </row>
    <row r="324" spans="1:8" ht="14.25" hidden="1" outlineLevel="1">
      <c r="A324" s="61" t="s">
        <v>385</v>
      </c>
      <c r="B324" s="79" t="s">
        <v>386</v>
      </c>
      <c r="H324" s="58"/>
    </row>
    <row r="325" spans="1:8" ht="14.25" hidden="1" outlineLevel="1">
      <c r="A325" s="61" t="s">
        <v>387</v>
      </c>
      <c r="B325" s="79" t="s">
        <v>388</v>
      </c>
      <c r="H325" s="58"/>
    </row>
    <row r="326" spans="1:8" ht="14.25" hidden="1" outlineLevel="1">
      <c r="A326" s="61" t="s">
        <v>389</v>
      </c>
      <c r="B326" s="79" t="s">
        <v>1797</v>
      </c>
      <c r="H326" s="58"/>
    </row>
    <row r="327" spans="1:8" ht="14.25" hidden="1" outlineLevel="1">
      <c r="A327" s="61" t="s">
        <v>390</v>
      </c>
      <c r="B327" s="79" t="s">
        <v>391</v>
      </c>
      <c r="H327" s="58"/>
    </row>
    <row r="328" spans="1:8" ht="14.25" hidden="1" outlineLevel="1">
      <c r="A328" s="61" t="s">
        <v>392</v>
      </c>
      <c r="B328" s="79" t="s">
        <v>393</v>
      </c>
      <c r="H328" s="58"/>
    </row>
    <row r="329" spans="1:8" ht="14.25" hidden="1" outlineLevel="1">
      <c r="A329" s="61" t="s">
        <v>394</v>
      </c>
      <c r="B329" s="79" t="s">
        <v>1798</v>
      </c>
      <c r="H329" s="58"/>
    </row>
    <row r="330" spans="1:8" ht="14.25" hidden="1" outlineLevel="1">
      <c r="A330" s="61" t="s">
        <v>395</v>
      </c>
      <c r="B330" s="97" t="s">
        <v>396</v>
      </c>
      <c r="H330" s="58"/>
    </row>
    <row r="331" spans="1:8" ht="14.25" hidden="1" outlineLevel="1">
      <c r="A331" s="61" t="s">
        <v>397</v>
      </c>
      <c r="B331" s="97" t="s">
        <v>396</v>
      </c>
      <c r="H331" s="58"/>
    </row>
    <row r="332" spans="1:8" ht="14.25" hidden="1" outlineLevel="1">
      <c r="A332" s="61" t="s">
        <v>398</v>
      </c>
      <c r="B332" s="97" t="s">
        <v>396</v>
      </c>
      <c r="H332" s="58"/>
    </row>
    <row r="333" spans="1:8" ht="14.25" hidden="1" outlineLevel="1">
      <c r="A333" s="61" t="s">
        <v>399</v>
      </c>
      <c r="B333" s="97" t="s">
        <v>396</v>
      </c>
      <c r="H333" s="58"/>
    </row>
    <row r="334" spans="1:8" ht="14.25" hidden="1" outlineLevel="1">
      <c r="A334" s="61" t="s">
        <v>400</v>
      </c>
      <c r="B334" s="97" t="s">
        <v>396</v>
      </c>
      <c r="H334" s="58"/>
    </row>
    <row r="335" spans="1:8" ht="14.25" hidden="1" outlineLevel="1">
      <c r="A335" s="61" t="s">
        <v>401</v>
      </c>
      <c r="B335" s="97" t="s">
        <v>396</v>
      </c>
      <c r="H335" s="58"/>
    </row>
    <row r="336" spans="1:8" ht="14.25" hidden="1" outlineLevel="1">
      <c r="A336" s="61" t="s">
        <v>402</v>
      </c>
      <c r="B336" s="97" t="s">
        <v>396</v>
      </c>
      <c r="H336" s="58"/>
    </row>
    <row r="337" spans="1:8" ht="14.25" hidden="1" outlineLevel="1">
      <c r="A337" s="61" t="s">
        <v>403</v>
      </c>
      <c r="B337" s="97" t="s">
        <v>396</v>
      </c>
      <c r="H337" s="58"/>
    </row>
    <row r="338" spans="1:8" ht="14.25" hidden="1" outlineLevel="1">
      <c r="A338" s="61" t="s">
        <v>404</v>
      </c>
      <c r="B338" s="97" t="s">
        <v>396</v>
      </c>
      <c r="H338" s="58"/>
    </row>
    <row r="339" spans="1:8" ht="14.25" hidden="1" outlineLevel="1">
      <c r="A339" s="61" t="s">
        <v>405</v>
      </c>
      <c r="B339" s="97" t="s">
        <v>396</v>
      </c>
      <c r="H339" s="58"/>
    </row>
    <row r="340" spans="1:8" ht="14.25" hidden="1" outlineLevel="1">
      <c r="A340" s="61" t="s">
        <v>406</v>
      </c>
      <c r="B340" s="97" t="s">
        <v>396</v>
      </c>
      <c r="H340" s="58"/>
    </row>
    <row r="341" spans="1:8" ht="14.25" hidden="1" outlineLevel="1">
      <c r="A341" s="61" t="s">
        <v>407</v>
      </c>
      <c r="B341" s="97" t="s">
        <v>396</v>
      </c>
      <c r="H341" s="58"/>
    </row>
    <row r="342" spans="1:8" ht="14.25" hidden="1" outlineLevel="1">
      <c r="A342" s="61" t="s">
        <v>408</v>
      </c>
      <c r="B342" s="97" t="s">
        <v>396</v>
      </c>
      <c r="H342" s="58"/>
    </row>
    <row r="343" spans="1:8" ht="14.25" hidden="1" outlineLevel="1">
      <c r="A343" s="61" t="s">
        <v>409</v>
      </c>
      <c r="B343" s="97" t="s">
        <v>396</v>
      </c>
      <c r="H343" s="58"/>
    </row>
    <row r="344" spans="1:8" ht="14.25" hidden="1" outlineLevel="1">
      <c r="A344" s="61" t="s">
        <v>410</v>
      </c>
      <c r="B344" s="97" t="s">
        <v>396</v>
      </c>
      <c r="H344" s="58"/>
    </row>
    <row r="345" spans="1:8" ht="14.25" hidden="1" outlineLevel="1">
      <c r="A345" s="61" t="s">
        <v>411</v>
      </c>
      <c r="B345" s="97" t="s">
        <v>396</v>
      </c>
      <c r="H345" s="58"/>
    </row>
    <row r="346" spans="1:8" ht="14.25" hidden="1" outlineLevel="1">
      <c r="A346" s="61" t="s">
        <v>412</v>
      </c>
      <c r="B346" s="97" t="s">
        <v>396</v>
      </c>
      <c r="H346" s="58"/>
    </row>
    <row r="347" spans="1:8" ht="14.25" hidden="1" outlineLevel="1">
      <c r="A347" s="61" t="s">
        <v>413</v>
      </c>
      <c r="B347" s="97" t="s">
        <v>396</v>
      </c>
      <c r="H347" s="58"/>
    </row>
    <row r="348" spans="1:8" ht="14.25" hidden="1" outlineLevel="1">
      <c r="A348" s="61" t="s">
        <v>414</v>
      </c>
      <c r="B348" s="97" t="s">
        <v>396</v>
      </c>
      <c r="H348" s="58"/>
    </row>
    <row r="349" spans="1:8" ht="14.25" hidden="1" outlineLevel="1">
      <c r="A349" s="61" t="s">
        <v>415</v>
      </c>
      <c r="B349" s="97" t="s">
        <v>396</v>
      </c>
      <c r="H349" s="58"/>
    </row>
    <row r="350" spans="1:8" ht="14.25" hidden="1" outlineLevel="1">
      <c r="A350" s="61" t="s">
        <v>416</v>
      </c>
      <c r="B350" s="97" t="s">
        <v>396</v>
      </c>
      <c r="H350" s="58"/>
    </row>
    <row r="351" spans="1:8" ht="14.25" hidden="1" outlineLevel="1">
      <c r="A351" s="61" t="s">
        <v>417</v>
      </c>
      <c r="B351" s="97" t="s">
        <v>396</v>
      </c>
      <c r="H351" s="58"/>
    </row>
    <row r="352" spans="1:8" ht="14.25" hidden="1" outlineLevel="1">
      <c r="A352" s="61" t="s">
        <v>418</v>
      </c>
      <c r="B352" s="97" t="s">
        <v>396</v>
      </c>
      <c r="H352" s="58"/>
    </row>
    <row r="353" spans="1:8" ht="14.25" hidden="1" outlineLevel="1">
      <c r="A353" s="61" t="s">
        <v>419</v>
      </c>
      <c r="B353" s="97" t="s">
        <v>396</v>
      </c>
      <c r="H353" s="58"/>
    </row>
    <row r="354" spans="1:8" ht="14.25" hidden="1" outlineLevel="1">
      <c r="A354" s="61" t="s">
        <v>420</v>
      </c>
      <c r="B354" s="97" t="s">
        <v>396</v>
      </c>
      <c r="H354" s="58"/>
    </row>
    <row r="355" spans="1:8" ht="14.25" hidden="1" outlineLevel="1">
      <c r="A355" s="61" t="s">
        <v>421</v>
      </c>
      <c r="B355" s="97" t="s">
        <v>396</v>
      </c>
      <c r="H355" s="58"/>
    </row>
    <row r="356" spans="1:8" ht="14.25" hidden="1" outlineLevel="1">
      <c r="A356" s="61" t="s">
        <v>422</v>
      </c>
      <c r="B356" s="97" t="s">
        <v>396</v>
      </c>
      <c r="H356" s="58"/>
    </row>
    <row r="357" spans="1:8" ht="14.25" hidden="1" outlineLevel="1">
      <c r="A357" s="61" t="s">
        <v>423</v>
      </c>
      <c r="B357" s="97" t="s">
        <v>396</v>
      </c>
      <c r="H357" s="58"/>
    </row>
    <row r="358" spans="1:8" ht="14.25" hidden="1" outlineLevel="1">
      <c r="A358" s="61" t="s">
        <v>424</v>
      </c>
      <c r="B358" s="97" t="s">
        <v>396</v>
      </c>
      <c r="H358" s="58"/>
    </row>
    <row r="359" spans="1:8" ht="14.25" hidden="1" outlineLevel="1">
      <c r="A359" s="61" t="s">
        <v>425</v>
      </c>
      <c r="B359" s="97" t="s">
        <v>396</v>
      </c>
      <c r="H359" s="58"/>
    </row>
    <row r="360" spans="1:8" ht="14.25" hidden="1" outlineLevel="1">
      <c r="A360" s="61" t="s">
        <v>426</v>
      </c>
      <c r="B360" s="97" t="s">
        <v>396</v>
      </c>
      <c r="H360" s="58"/>
    </row>
    <row r="361" spans="1:8" ht="14.25" hidden="1" outlineLevel="1">
      <c r="A361" s="61" t="s">
        <v>427</v>
      </c>
      <c r="B361" s="97" t="s">
        <v>396</v>
      </c>
      <c r="H361" s="58"/>
    </row>
    <row r="362" spans="1:8" ht="14.25" hidden="1" outlineLevel="1">
      <c r="A362" s="61" t="s">
        <v>428</v>
      </c>
      <c r="B362" s="97" t="s">
        <v>396</v>
      </c>
      <c r="H362" s="58"/>
    </row>
    <row r="363" spans="1:8" ht="14.25" hidden="1" outlineLevel="1">
      <c r="A363" s="61" t="s">
        <v>429</v>
      </c>
      <c r="B363" s="97" t="s">
        <v>396</v>
      </c>
      <c r="H363" s="58"/>
    </row>
    <row r="364" spans="1:8" ht="14.25" hidden="1" outlineLevel="1">
      <c r="A364" s="61" t="s">
        <v>430</v>
      </c>
      <c r="B364" s="97" t="s">
        <v>396</v>
      </c>
      <c r="H364" s="58"/>
    </row>
    <row r="365" spans="1:8" ht="14.25" hidden="1" outlineLevel="1">
      <c r="A365" s="61" t="s">
        <v>431</v>
      </c>
      <c r="B365" s="97" t="s">
        <v>396</v>
      </c>
      <c r="H365" s="58"/>
    </row>
    <row r="366" ht="14.25" collapsed="1">
      <c r="H366" s="58"/>
    </row>
    <row r="367" ht="14.25">
      <c r="H367" s="58"/>
    </row>
    <row r="368" ht="14.25">
      <c r="H368" s="58"/>
    </row>
    <row r="369" ht="14.25">
      <c r="H369" s="58"/>
    </row>
    <row r="370" ht="14.25">
      <c r="H370" s="58"/>
    </row>
    <row r="371" ht="14.25">
      <c r="H371" s="58"/>
    </row>
    <row r="372" ht="14.25">
      <c r="H372" s="58"/>
    </row>
    <row r="373" ht="14.25">
      <c r="H373" s="58"/>
    </row>
    <row r="374" ht="14.25">
      <c r="H374" s="58"/>
    </row>
    <row r="375" ht="14.25">
      <c r="H375" s="58"/>
    </row>
    <row r="376" ht="14.25">
      <c r="H376" s="58"/>
    </row>
    <row r="377" ht="14.25">
      <c r="H377" s="58"/>
    </row>
    <row r="378" ht="14.25">
      <c r="H378" s="58"/>
    </row>
    <row r="379" ht="14.25">
      <c r="H379" s="58"/>
    </row>
    <row r="380" ht="14.25">
      <c r="H380" s="58"/>
    </row>
    <row r="381" ht="14.25">
      <c r="H381" s="58"/>
    </row>
    <row r="382" ht="14.25">
      <c r="H382" s="58"/>
    </row>
    <row r="383" ht="14.25">
      <c r="H383" s="58"/>
    </row>
    <row r="384" ht="14.25">
      <c r="H384" s="58"/>
    </row>
    <row r="385" ht="14.25">
      <c r="H385" s="58"/>
    </row>
    <row r="386" ht="14.25">
      <c r="H386" s="58"/>
    </row>
    <row r="387" ht="14.25">
      <c r="H387" s="58"/>
    </row>
    <row r="388" ht="14.25">
      <c r="H388" s="58"/>
    </row>
    <row r="389" ht="14.25">
      <c r="H389" s="58"/>
    </row>
    <row r="390" ht="14.25">
      <c r="H390" s="58"/>
    </row>
    <row r="391" ht="14.25">
      <c r="H391" s="58"/>
    </row>
    <row r="392" ht="14.25">
      <c r="H392" s="58"/>
    </row>
    <row r="393" ht="14.25">
      <c r="H393" s="58"/>
    </row>
    <row r="394" ht="14.25">
      <c r="H394" s="58"/>
    </row>
    <row r="395" ht="14.25">
      <c r="H395" s="58"/>
    </row>
    <row r="396" ht="14.25">
      <c r="H396" s="58"/>
    </row>
    <row r="397" ht="14.25">
      <c r="H397" s="58"/>
    </row>
    <row r="398" ht="14.25">
      <c r="H398" s="58"/>
    </row>
    <row r="399" ht="14.25">
      <c r="H399" s="58"/>
    </row>
    <row r="400" ht="14.25">
      <c r="H400" s="58"/>
    </row>
    <row r="401" ht="14.25">
      <c r="H401" s="58"/>
    </row>
    <row r="402" ht="14.25">
      <c r="H402" s="58"/>
    </row>
    <row r="403" ht="14.25">
      <c r="H403" s="58"/>
    </row>
    <row r="404" ht="14.25">
      <c r="H404" s="58"/>
    </row>
    <row r="405" ht="14.25">
      <c r="H405" s="58"/>
    </row>
    <row r="406" ht="14.25">
      <c r="H406" s="58"/>
    </row>
    <row r="407" ht="14.25">
      <c r="H407" s="58"/>
    </row>
    <row r="408" ht="14.25">
      <c r="H408" s="58"/>
    </row>
    <row r="409" ht="14.25">
      <c r="H409" s="58"/>
    </row>
    <row r="410" ht="14.25">
      <c r="H410" s="58"/>
    </row>
    <row r="411" ht="14.25">
      <c r="H411" s="58"/>
    </row>
    <row r="412" ht="14.25">
      <c r="H412" s="58"/>
    </row>
    <row r="413" ht="14.25">
      <c r="H413" s="58"/>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legacyDrawingHF r:id="rId7"/>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1118</v>
      </c>
    </row>
    <row r="2" spans="1:4" ht="12.75">
      <c r="A2" t="s">
        <v>1074</v>
      </c>
      <c r="B2">
        <v>81619950.85</v>
      </c>
      <c r="C2">
        <v>1010</v>
      </c>
      <c r="D2">
        <v>0.063618039808516</v>
      </c>
    </row>
    <row r="3" spans="1:4" ht="12.75">
      <c r="A3" t="s">
        <v>1073</v>
      </c>
      <c r="B3">
        <v>33311.44</v>
      </c>
      <c r="C3">
        <v>3</v>
      </c>
      <c r="D3">
        <v>0.0001889644746787604</v>
      </c>
    </row>
    <row r="4" spans="1:4" ht="12.75">
      <c r="A4" t="s">
        <v>877</v>
      </c>
      <c r="B4">
        <v>1263556249.590004</v>
      </c>
      <c r="C4">
        <v>14863</v>
      </c>
      <c r="D4">
        <v>0.9361929957168053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2"/>
  <sheetViews>
    <sheetView showGridLines="0" zoomScalePageLayoutView="0" workbookViewId="0" topLeftCell="A1">
      <selection activeCell="A1" sqref="A1"/>
    </sheetView>
  </sheetViews>
  <sheetFormatPr defaultColWidth="9.140625" defaultRowHeight="12.75"/>
  <sheetData>
    <row r="2" spans="1:2" ht="12.75">
      <c r="A2" t="s">
        <v>1075</v>
      </c>
      <c r="B2">
        <v>0.016203995740066115</v>
      </c>
    </row>
    <row r="3" spans="1:2" ht="12.75">
      <c r="A3" t="s">
        <v>1076</v>
      </c>
      <c r="B3">
        <v>0.005892762465618893</v>
      </c>
    </row>
    <row r="4" spans="1:2" ht="12.75">
      <c r="A4" t="s">
        <v>1077</v>
      </c>
      <c r="B4">
        <v>0.013497180595032557</v>
      </c>
    </row>
    <row r="5" spans="1:2" ht="12.75">
      <c r="A5" t="s">
        <v>1078</v>
      </c>
      <c r="B5">
        <v>0.013510644586953554</v>
      </c>
    </row>
    <row r="6" spans="1:2" ht="12.75">
      <c r="A6" t="s">
        <v>1079</v>
      </c>
      <c r="B6">
        <v>0.0010550433872687343</v>
      </c>
    </row>
    <row r="7" spans="1:2" ht="12.75">
      <c r="A7" t="s">
        <v>1080</v>
      </c>
      <c r="B7">
        <v>0.0003159155925132268</v>
      </c>
    </row>
    <row r="8" spans="1:2" ht="12.75">
      <c r="A8" t="s">
        <v>1081</v>
      </c>
      <c r="B8">
        <v>0.0024000335051808605</v>
      </c>
    </row>
    <row r="9" spans="1:2" ht="12.75">
      <c r="A9" t="s">
        <v>1082</v>
      </c>
      <c r="B9">
        <v>0.0024760433750910874</v>
      </c>
    </row>
    <row r="10" spans="1:2" ht="12.75">
      <c r="A10" t="s">
        <v>1083</v>
      </c>
      <c r="B10">
        <v>0.0034147550395924923</v>
      </c>
    </row>
    <row r="11" spans="1:2" ht="12.75">
      <c r="A11" t="s">
        <v>1084</v>
      </c>
      <c r="B11">
        <v>0.0019081527132622383</v>
      </c>
    </row>
    <row r="12" spans="1:2" ht="12.75">
      <c r="A12" t="s">
        <v>1085</v>
      </c>
      <c r="B12">
        <v>0.9393254729994204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1086</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1118</v>
      </c>
    </row>
    <row r="2" spans="1:4" ht="12.75">
      <c r="A2" t="s">
        <v>1089</v>
      </c>
      <c r="B2">
        <v>34517340.83</v>
      </c>
      <c r="C2">
        <v>505</v>
      </c>
      <c r="D2">
        <v>0.031809019904258</v>
      </c>
    </row>
    <row r="3" spans="1:4" ht="12.75">
      <c r="A3" t="s">
        <v>1088</v>
      </c>
      <c r="B3">
        <v>22958634.830000006</v>
      </c>
      <c r="C3">
        <v>155</v>
      </c>
      <c r="D3">
        <v>0.009763164525069286</v>
      </c>
    </row>
    <row r="4" spans="1:4" ht="12.75">
      <c r="A4" t="s">
        <v>1087</v>
      </c>
      <c r="B4">
        <v>1287733536.220005</v>
      </c>
      <c r="C4">
        <v>15216</v>
      </c>
      <c r="D4">
        <v>0.9584278155706727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v>
      </c>
    </row>
    <row r="3" spans="1:2" ht="12.75">
      <c r="A3" t="s">
        <v>1090</v>
      </c>
      <c r="B3">
        <v>0.005428505229489797</v>
      </c>
    </row>
    <row r="4" spans="1:2" ht="12.75">
      <c r="A4" t="s">
        <v>1091</v>
      </c>
      <c r="B4">
        <v>0.02928435550157938</v>
      </c>
    </row>
    <row r="5" spans="1:2" ht="12.75">
      <c r="A5" t="s">
        <v>1092</v>
      </c>
      <c r="B5">
        <v>0.05326699779267703</v>
      </c>
    </row>
    <row r="6" spans="1:2" ht="12.75">
      <c r="A6" t="s">
        <v>1093</v>
      </c>
      <c r="B6">
        <v>0.07981400088373555</v>
      </c>
    </row>
    <row r="7" spans="1:2" ht="12.75">
      <c r="A7" t="s">
        <v>1094</v>
      </c>
      <c r="B7">
        <v>0.1025036196534867</v>
      </c>
    </row>
    <row r="8" spans="1:2" ht="12.75">
      <c r="A8" t="s">
        <v>1095</v>
      </c>
      <c r="B8">
        <v>0.12236739603480011</v>
      </c>
    </row>
    <row r="9" spans="1:2" ht="12.75">
      <c r="A9" t="s">
        <v>1096</v>
      </c>
      <c r="B9">
        <v>0.13105284445515164</v>
      </c>
    </row>
    <row r="10" spans="1:2" ht="12.75">
      <c r="A10" t="s">
        <v>1097</v>
      </c>
      <c r="B10">
        <v>0.1437266570467475</v>
      </c>
    </row>
    <row r="11" spans="1:2" ht="12.75">
      <c r="A11" t="s">
        <v>1098</v>
      </c>
      <c r="B11">
        <v>0.1351291793989453</v>
      </c>
    </row>
    <row r="12" spans="1:2" ht="12.75">
      <c r="A12" t="s">
        <v>1099</v>
      </c>
      <c r="B12">
        <v>0.177296494496744</v>
      </c>
    </row>
    <row r="13" spans="1:2" ht="12.75">
      <c r="A13" t="s">
        <v>1100</v>
      </c>
      <c r="B13">
        <v>0.015638265418299088</v>
      </c>
    </row>
    <row r="14" spans="1:2" ht="12.75">
      <c r="A14" t="s">
        <v>1101</v>
      </c>
      <c r="B14">
        <v>0.00244973455130755</v>
      </c>
    </row>
    <row r="15" spans="1:2" ht="12.75">
      <c r="A15" t="s">
        <v>1102</v>
      </c>
      <c r="B15">
        <v>0.0020419495370361564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1103</v>
      </c>
      <c r="B2">
        <v>0.003018778728619529</v>
      </c>
    </row>
    <row r="3" spans="1:2" ht="12.75">
      <c r="A3" t="s">
        <v>1104</v>
      </c>
      <c r="B3">
        <v>0.011041418670346848</v>
      </c>
    </row>
    <row r="4" spans="1:2" ht="12.75">
      <c r="A4" t="s">
        <v>1105</v>
      </c>
      <c r="B4">
        <v>0.025093869580823526</v>
      </c>
    </row>
    <row r="5" spans="1:2" ht="12.75">
      <c r="A5" t="s">
        <v>1106</v>
      </c>
      <c r="B5">
        <v>0.043390587246462275</v>
      </c>
    </row>
    <row r="6" spans="1:2" ht="12.75">
      <c r="A6" t="s">
        <v>1107</v>
      </c>
      <c r="B6">
        <v>0.3350804029924291</v>
      </c>
    </row>
    <row r="7" spans="1:2" ht="12.75">
      <c r="A7" t="s">
        <v>1108</v>
      </c>
      <c r="B7">
        <v>0.015576257724134486</v>
      </c>
    </row>
    <row r="8" spans="1:2" ht="12.75">
      <c r="A8" t="s">
        <v>1109</v>
      </c>
      <c r="B8">
        <v>0.022521757728027905</v>
      </c>
    </row>
    <row r="9" spans="1:2" ht="12.75">
      <c r="A9" t="s">
        <v>1110</v>
      </c>
      <c r="B9">
        <v>0.047563728478681566</v>
      </c>
    </row>
    <row r="10" spans="1:2" ht="12.75">
      <c r="A10" t="s">
        <v>1111</v>
      </c>
      <c r="B10">
        <v>0.08437945689319924</v>
      </c>
    </row>
    <row r="11" spans="1:2" ht="12.75">
      <c r="A11" t="s">
        <v>1112</v>
      </c>
      <c r="B11">
        <v>0.09373736255683617</v>
      </c>
    </row>
    <row r="12" spans="1:2" ht="12.75">
      <c r="A12" t="s">
        <v>1113</v>
      </c>
      <c r="B12">
        <v>0.17001236994702554</v>
      </c>
    </row>
    <row r="13" spans="1:2" ht="12.75">
      <c r="A13" t="s">
        <v>1114</v>
      </c>
      <c r="B13">
        <v>0.06061954763168105</v>
      </c>
    </row>
    <row r="14" spans="1:2" ht="12.75">
      <c r="A14" t="s">
        <v>1115</v>
      </c>
      <c r="B14">
        <v>0.02463770118877702</v>
      </c>
    </row>
    <row r="15" spans="1:2" ht="12.75">
      <c r="A15" t="s">
        <v>1116</v>
      </c>
      <c r="B15">
        <v>0.06332676063295575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1117</v>
      </c>
      <c r="B2">
        <v>0.003115551996166577</v>
      </c>
    </row>
    <row r="3" spans="1:2" ht="12.75">
      <c r="A3" t="s">
        <v>1020</v>
      </c>
      <c r="B3">
        <v>0.009084126213857822</v>
      </c>
    </row>
    <row r="4" spans="1:2" ht="12.75">
      <c r="A4" t="s">
        <v>1021</v>
      </c>
      <c r="B4">
        <v>0.01190216282936026</v>
      </c>
    </row>
    <row r="5" spans="1:2" ht="12.75">
      <c r="A5" t="s">
        <v>1022</v>
      </c>
      <c r="B5">
        <v>0.039134163537416375</v>
      </c>
    </row>
    <row r="6" spans="1:2" ht="12.75">
      <c r="A6" t="s">
        <v>1023</v>
      </c>
      <c r="B6">
        <v>0.16420732760898338</v>
      </c>
    </row>
    <row r="7" spans="1:2" ht="12.75">
      <c r="A7" t="s">
        <v>1024</v>
      </c>
      <c r="B7">
        <v>0.0909455585167715</v>
      </c>
    </row>
    <row r="8" spans="1:2" ht="12.75">
      <c r="A8" t="s">
        <v>1025</v>
      </c>
      <c r="B8">
        <v>0.0997313999084834</v>
      </c>
    </row>
    <row r="9" spans="1:2" ht="12.75">
      <c r="A9" t="s">
        <v>1026</v>
      </c>
      <c r="B9">
        <v>0.0522543844800515</v>
      </c>
    </row>
    <row r="10" spans="1:2" ht="12.75">
      <c r="A10" t="s">
        <v>1027</v>
      </c>
      <c r="B10">
        <v>0.07796669174857573</v>
      </c>
    </row>
    <row r="11" spans="1:2" ht="12.75">
      <c r="A11" t="s">
        <v>1028</v>
      </c>
      <c r="B11">
        <v>0.17825955293378198</v>
      </c>
    </row>
    <row r="12" spans="1:2" ht="12.75">
      <c r="A12" t="s">
        <v>1029</v>
      </c>
      <c r="B12">
        <v>0.021448075957831745</v>
      </c>
    </row>
    <row r="13" spans="1:2" ht="12.75">
      <c r="A13" t="s">
        <v>1030</v>
      </c>
      <c r="B13">
        <v>0.029662654283669324</v>
      </c>
    </row>
    <row r="14" spans="1:2" ht="12.75">
      <c r="A14" t="s">
        <v>1031</v>
      </c>
      <c r="B14">
        <v>0.204726658440821</v>
      </c>
    </row>
    <row r="15" spans="1:2" ht="12.75">
      <c r="A15" t="s">
        <v>1032</v>
      </c>
      <c r="B15">
        <v>0.011621006721958508</v>
      </c>
    </row>
    <row r="16" spans="1:2" ht="12.75">
      <c r="A16" t="s">
        <v>1034</v>
      </c>
      <c r="B16">
        <v>0.0013600640003229535</v>
      </c>
    </row>
    <row r="17" spans="1:2" ht="12.75">
      <c r="A17" t="s">
        <v>1035</v>
      </c>
      <c r="B17">
        <v>0.004271855431626344</v>
      </c>
    </row>
    <row r="18" spans="1:2" ht="12.75">
      <c r="A18" t="s">
        <v>1036</v>
      </c>
      <c r="B18">
        <v>0.00030876539032163186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1085</v>
      </c>
      <c r="B2">
        <v>0.9393254729994202</v>
      </c>
    </row>
    <row r="3" spans="1:2" ht="12.75">
      <c r="A3" t="s">
        <v>1117</v>
      </c>
      <c r="B3">
        <v>0.02321125184906166</v>
      </c>
    </row>
    <row r="4" spans="1:2" ht="12.75">
      <c r="A4" t="s">
        <v>1020</v>
      </c>
      <c r="B4">
        <v>0.02629233451566248</v>
      </c>
    </row>
    <row r="5" spans="1:2" ht="12.75">
      <c r="A5" t="s">
        <v>1021</v>
      </c>
      <c r="B5">
        <v>0.0013018517075102443</v>
      </c>
    </row>
    <row r="6" spans="1:2" ht="12.75">
      <c r="A6" t="s">
        <v>1022</v>
      </c>
      <c r="B6">
        <v>0.0045858333111090145</v>
      </c>
    </row>
    <row r="7" spans="1:2" ht="12.75">
      <c r="A7" t="s">
        <v>1023</v>
      </c>
      <c r="B7">
        <v>0.005283255617236515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K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88" t="s">
        <v>1123</v>
      </c>
      <c r="C4" s="189"/>
      <c r="D4" s="189"/>
      <c r="E4" s="189"/>
      <c r="F4" s="189"/>
      <c r="G4" s="189"/>
      <c r="H4" s="189"/>
      <c r="I4" s="189"/>
      <c r="J4" s="189"/>
      <c r="K4" s="189"/>
    </row>
    <row r="5" spans="2:11" ht="14.25" customHeight="1">
      <c r="B5" s="1"/>
      <c r="C5" s="1"/>
      <c r="D5" s="1"/>
      <c r="E5" s="1"/>
      <c r="F5" s="1"/>
      <c r="G5" s="1"/>
      <c r="H5" s="1"/>
      <c r="I5" s="1"/>
      <c r="J5" s="1"/>
      <c r="K5" s="1"/>
    </row>
    <row r="6" spans="2:11" ht="21" customHeight="1">
      <c r="B6" s="284" t="s">
        <v>962</v>
      </c>
      <c r="C6" s="285"/>
      <c r="D6" s="1"/>
      <c r="E6" s="279">
        <v>42794</v>
      </c>
      <c r="F6" s="209"/>
      <c r="G6" s="209"/>
      <c r="H6" s="1"/>
      <c r="I6" s="1"/>
      <c r="J6" s="1"/>
      <c r="K6" s="1"/>
    </row>
    <row r="7" spans="2:11" ht="13.5" customHeight="1">
      <c r="B7" s="1"/>
      <c r="C7" s="1"/>
      <c r="D7" s="1"/>
      <c r="E7" s="1"/>
      <c r="F7" s="1"/>
      <c r="G7" s="1"/>
      <c r="H7" s="1"/>
      <c r="I7" s="1"/>
      <c r="J7" s="1"/>
      <c r="K7" s="1"/>
    </row>
    <row r="8" spans="2:11" ht="18.75" customHeight="1">
      <c r="B8" s="300" t="s">
        <v>1124</v>
      </c>
      <c r="C8" s="213"/>
      <c r="D8" s="213"/>
      <c r="E8" s="213"/>
      <c r="F8" s="213"/>
      <c r="G8" s="213"/>
      <c r="H8" s="213"/>
      <c r="I8" s="213"/>
      <c r="J8" s="213"/>
      <c r="K8" s="214"/>
    </row>
    <row r="9" spans="2:11" ht="15" customHeight="1">
      <c r="B9" s="1"/>
      <c r="C9" s="1"/>
      <c r="D9" s="1"/>
      <c r="E9" s="1"/>
      <c r="F9" s="1"/>
      <c r="G9" s="1"/>
      <c r="H9" s="1"/>
      <c r="I9" s="1"/>
      <c r="J9" s="1"/>
      <c r="K9" s="1"/>
    </row>
    <row r="10" spans="2:11" ht="15" customHeight="1">
      <c r="B10" s="15"/>
      <c r="C10" s="210" t="s">
        <v>1015</v>
      </c>
      <c r="D10" s="211"/>
      <c r="E10" s="211"/>
      <c r="F10" s="211"/>
      <c r="G10" s="210" t="s">
        <v>1016</v>
      </c>
      <c r="H10" s="211"/>
      <c r="I10" s="16" t="s">
        <v>1017</v>
      </c>
      <c r="J10" s="210" t="s">
        <v>1016</v>
      </c>
      <c r="K10" s="211"/>
    </row>
    <row r="11" spans="2:11" ht="15" customHeight="1">
      <c r="B11" s="17" t="s">
        <v>1125</v>
      </c>
      <c r="C11" s="295">
        <v>1343460648.0900052</v>
      </c>
      <c r="D11" s="209"/>
      <c r="E11" s="209"/>
      <c r="F11" s="209"/>
      <c r="G11" s="296">
        <v>0.9986999320369391</v>
      </c>
      <c r="H11" s="209"/>
      <c r="I11" s="24">
        <v>15862</v>
      </c>
      <c r="J11" s="296">
        <v>0.9991181657848325</v>
      </c>
      <c r="K11" s="209"/>
    </row>
    <row r="12" spans="2:11" ht="17.25" customHeight="1">
      <c r="B12" s="17" t="s">
        <v>1121</v>
      </c>
      <c r="C12" s="295">
        <v>1644743.27</v>
      </c>
      <c r="D12" s="209"/>
      <c r="E12" s="209"/>
      <c r="F12" s="209"/>
      <c r="G12" s="296">
        <v>0.0012226669938583618</v>
      </c>
      <c r="H12" s="209"/>
      <c r="I12" s="24">
        <v>13</v>
      </c>
      <c r="J12" s="296">
        <v>0.000818846056941295</v>
      </c>
      <c r="K12" s="209"/>
    </row>
    <row r="13" spans="2:11" ht="16.5" customHeight="1">
      <c r="B13" s="17" t="s">
        <v>1122</v>
      </c>
      <c r="C13" s="295">
        <v>104120.52</v>
      </c>
      <c r="D13" s="209"/>
      <c r="E13" s="209"/>
      <c r="F13" s="209"/>
      <c r="G13" s="296">
        <v>7.740096920254882E-05</v>
      </c>
      <c r="H13" s="209"/>
      <c r="I13" s="24">
        <v>1</v>
      </c>
      <c r="J13" s="296">
        <v>6.298815822625347E-05</v>
      </c>
      <c r="K13" s="209"/>
    </row>
    <row r="14" spans="2:11" ht="16.5" customHeight="1">
      <c r="B14" s="17" t="s">
        <v>1126</v>
      </c>
      <c r="C14" s="1"/>
      <c r="D14" s="1"/>
      <c r="E14" s="1"/>
      <c r="F14" s="1"/>
      <c r="G14" s="1"/>
      <c r="H14" s="1"/>
      <c r="I14" s="1"/>
      <c r="J14" s="1"/>
      <c r="K14" s="1"/>
    </row>
    <row r="15" spans="2:11" ht="16.5" customHeight="1">
      <c r="B15" s="17" t="s">
        <v>1127</v>
      </c>
      <c r="C15" s="1"/>
      <c r="D15" s="1"/>
      <c r="E15" s="1"/>
      <c r="F15" s="1"/>
      <c r="G15" s="1"/>
      <c r="H15" s="1"/>
      <c r="I15" s="1"/>
      <c r="J15" s="1"/>
      <c r="K15" s="1"/>
    </row>
    <row r="16" spans="2:11" ht="16.5" customHeight="1">
      <c r="B16" s="25" t="s">
        <v>63</v>
      </c>
      <c r="C16" s="297">
        <v>1345209511.8800051</v>
      </c>
      <c r="D16" s="298"/>
      <c r="E16" s="298"/>
      <c r="F16" s="298"/>
      <c r="G16" s="299">
        <v>0.9999999999999971</v>
      </c>
      <c r="H16" s="298"/>
      <c r="I16" s="26">
        <v>15876</v>
      </c>
      <c r="J16" s="299">
        <v>1</v>
      </c>
      <c r="K16" s="298"/>
    </row>
    <row r="17" spans="2:11" ht="8.25" customHeight="1">
      <c r="B17" s="1"/>
      <c r="C17" s="1"/>
      <c r="D17" s="1"/>
      <c r="E17" s="1"/>
      <c r="F17" s="1"/>
      <c r="G17" s="1"/>
      <c r="H17" s="1"/>
      <c r="I17" s="1"/>
      <c r="J17" s="1"/>
      <c r="K17" s="1"/>
    </row>
    <row r="18" ht="340.5" customHeight="1"/>
  </sheetData>
  <sheetProtection/>
  <mergeCells count="19">
    <mergeCell ref="B4:K4"/>
    <mergeCell ref="B6:C6"/>
    <mergeCell ref="B8:K8"/>
    <mergeCell ref="E6:G6"/>
    <mergeCell ref="C10:F10"/>
    <mergeCell ref="G10:H10"/>
    <mergeCell ref="J10:K10"/>
    <mergeCell ref="C11:F11"/>
    <mergeCell ref="G11:H11"/>
    <mergeCell ref="J11:K11"/>
    <mergeCell ref="C12:F12"/>
    <mergeCell ref="G12:H12"/>
    <mergeCell ref="J12:K12"/>
    <mergeCell ref="C13:F13"/>
    <mergeCell ref="G13:H13"/>
    <mergeCell ref="J13:K13"/>
    <mergeCell ref="C16:F16"/>
    <mergeCell ref="G16:H16"/>
    <mergeCell ref="J16:K16"/>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dimension ref="A1:C3"/>
  <sheetViews>
    <sheetView showGridLines="0" zoomScalePageLayoutView="0" workbookViewId="0" topLeftCell="A1">
      <selection activeCell="A1" sqref="A1"/>
    </sheetView>
  </sheetViews>
  <sheetFormatPr defaultColWidth="9.140625" defaultRowHeight="12.75"/>
  <sheetData>
    <row r="1" ht="12.75">
      <c r="B1" t="s">
        <v>1118</v>
      </c>
    </row>
    <row r="2" spans="1:3" ht="12.75">
      <c r="A2" t="s">
        <v>1121</v>
      </c>
      <c r="B2">
        <v>1644743.2699999996</v>
      </c>
      <c r="C2">
        <v>13</v>
      </c>
    </row>
    <row r="3" spans="1:3" ht="12.75">
      <c r="A3" t="s">
        <v>1122</v>
      </c>
      <c r="B3">
        <v>104120.52</v>
      </c>
      <c r="C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370"/>
  <sheetViews>
    <sheetView zoomScale="80" zoomScaleNormal="80" zoomScalePageLayoutView="0" workbookViewId="0" topLeftCell="A178">
      <selection activeCell="K33" sqref="K33"/>
    </sheetView>
  </sheetViews>
  <sheetFormatPr defaultColWidth="9.140625" defaultRowHeight="12.75" outlineLevelRow="1"/>
  <cols>
    <col min="1" max="1" width="13.8515625" style="0" customWidth="1"/>
    <col min="2" max="2" width="60.8515625" style="0" customWidth="1"/>
    <col min="3" max="3" width="41.00390625" style="0" customWidth="1"/>
    <col min="4" max="4" width="40.8515625" style="0" customWidth="1"/>
    <col min="5" max="5" width="6.7109375" style="0" customWidth="1"/>
    <col min="6" max="7" width="41.57421875" style="0" customWidth="1"/>
  </cols>
  <sheetData>
    <row r="1" spans="1:7" ht="30.75">
      <c r="A1" s="57" t="s">
        <v>432</v>
      </c>
      <c r="B1" s="57"/>
      <c r="C1" s="58"/>
      <c r="D1" s="58"/>
      <c r="E1" s="58"/>
      <c r="F1" s="59"/>
      <c r="G1" s="58"/>
    </row>
    <row r="2" spans="1:7" ht="15" thickBot="1">
      <c r="A2" s="58"/>
      <c r="B2" s="58"/>
      <c r="C2" s="58"/>
      <c r="D2" s="58"/>
      <c r="E2" s="58"/>
      <c r="F2" s="58"/>
      <c r="G2" s="58"/>
    </row>
    <row r="3" spans="1:7" ht="18" thickBot="1">
      <c r="A3" s="62"/>
      <c r="B3" s="63" t="s">
        <v>1</v>
      </c>
      <c r="C3" s="64" t="s">
        <v>2</v>
      </c>
      <c r="D3" s="62"/>
      <c r="E3" s="62"/>
      <c r="F3" s="58"/>
      <c r="G3" s="62"/>
    </row>
    <row r="4" spans="1:7" ht="15" thickBot="1">
      <c r="A4" s="61"/>
      <c r="B4" s="61"/>
      <c r="C4" s="61"/>
      <c r="D4" s="61"/>
      <c r="E4" s="61"/>
      <c r="F4" s="61"/>
      <c r="G4" s="58"/>
    </row>
    <row r="5" spans="1:7" ht="18">
      <c r="A5" s="66"/>
      <c r="B5" s="67" t="s">
        <v>433</v>
      </c>
      <c r="C5" s="66"/>
      <c r="D5" s="61"/>
      <c r="E5" s="68"/>
      <c r="F5" s="68"/>
      <c r="G5" s="58"/>
    </row>
    <row r="6" spans="1:7" ht="14.25">
      <c r="A6" s="61"/>
      <c r="B6" s="70" t="s">
        <v>434</v>
      </c>
      <c r="C6" s="61"/>
      <c r="D6" s="61"/>
      <c r="E6" s="61"/>
      <c r="F6" s="61"/>
      <c r="G6" s="58"/>
    </row>
    <row r="7" spans="1:7" ht="14.25">
      <c r="A7" s="61"/>
      <c r="B7" s="117" t="s">
        <v>435</v>
      </c>
      <c r="C7" s="61"/>
      <c r="D7" s="61"/>
      <c r="E7" s="61"/>
      <c r="F7" s="61"/>
      <c r="G7" s="58"/>
    </row>
    <row r="8" spans="1:7" ht="15" thickBot="1">
      <c r="A8" s="61"/>
      <c r="B8" s="118" t="s">
        <v>436</v>
      </c>
      <c r="C8" s="61"/>
      <c r="D8" s="61"/>
      <c r="E8" s="61"/>
      <c r="F8" s="61"/>
      <c r="G8" s="58"/>
    </row>
    <row r="9" spans="1:7" ht="14.25">
      <c r="A9" s="61"/>
      <c r="B9" s="72"/>
      <c r="C9" s="61"/>
      <c r="D9" s="61"/>
      <c r="E9" s="61"/>
      <c r="F9" s="61"/>
      <c r="G9" s="58"/>
    </row>
    <row r="10" spans="1:7" ht="36">
      <c r="A10" s="73" t="s">
        <v>6</v>
      </c>
      <c r="B10" s="73" t="s">
        <v>434</v>
      </c>
      <c r="C10" s="74"/>
      <c r="D10" s="74"/>
      <c r="E10" s="74"/>
      <c r="F10" s="74"/>
      <c r="G10" s="75"/>
    </row>
    <row r="11" spans="1:7" ht="15" customHeight="1">
      <c r="A11" s="84"/>
      <c r="B11" s="85" t="s">
        <v>437</v>
      </c>
      <c r="C11" s="84" t="s">
        <v>49</v>
      </c>
      <c r="D11" s="84"/>
      <c r="E11" s="84"/>
      <c r="F11" s="87" t="s">
        <v>438</v>
      </c>
      <c r="G11" s="87"/>
    </row>
    <row r="12" spans="1:7" ht="14.25">
      <c r="A12" s="61" t="s">
        <v>439</v>
      </c>
      <c r="B12" s="61" t="s">
        <v>440</v>
      </c>
      <c r="C12" s="83">
        <v>1345.2095118800014</v>
      </c>
      <c r="D12" s="61"/>
      <c r="E12" s="61"/>
      <c r="F12" s="95">
        <f>IF($C$15=0,"",IF(C12="[for completion]","",C12/$C$15))</f>
        <v>1</v>
      </c>
      <c r="G12" s="58"/>
    </row>
    <row r="13" spans="1:7" ht="14.25">
      <c r="A13" s="61" t="s">
        <v>441</v>
      </c>
      <c r="B13" s="61" t="s">
        <v>442</v>
      </c>
      <c r="C13" s="83">
        <v>0</v>
      </c>
      <c r="D13" s="61"/>
      <c r="E13" s="61"/>
      <c r="F13" s="95">
        <f>IF($C$15=0,"",IF(C13="[for completion]","",C13/$C$15))</f>
        <v>0</v>
      </c>
      <c r="G13" s="58"/>
    </row>
    <row r="14" spans="1:7" ht="14.25">
      <c r="A14" s="61" t="s">
        <v>443</v>
      </c>
      <c r="B14" s="61" t="s">
        <v>61</v>
      </c>
      <c r="C14" s="83">
        <v>0</v>
      </c>
      <c r="D14" s="61"/>
      <c r="E14" s="61"/>
      <c r="F14" s="95">
        <f>IF($C$15=0,"",IF(C14="[for completion]","",C14/$C$15))</f>
        <v>0</v>
      </c>
      <c r="G14" s="58"/>
    </row>
    <row r="15" spans="1:7" ht="14.25">
      <c r="A15" s="61" t="s">
        <v>444</v>
      </c>
      <c r="B15" s="119" t="s">
        <v>63</v>
      </c>
      <c r="C15" s="83">
        <f>SUM(C12:C14)</f>
        <v>1345.2095118800014</v>
      </c>
      <c r="D15" s="61"/>
      <c r="E15" s="61"/>
      <c r="F15" s="92">
        <f>SUM(F12:F14)</f>
        <v>1</v>
      </c>
      <c r="G15" s="58"/>
    </row>
    <row r="16" spans="1:7" ht="14.25" hidden="1" outlineLevel="1">
      <c r="A16" s="61" t="s">
        <v>445</v>
      </c>
      <c r="B16" s="97" t="s">
        <v>446</v>
      </c>
      <c r="C16" s="61"/>
      <c r="D16" s="61"/>
      <c r="E16" s="61"/>
      <c r="F16" s="95">
        <f aca="true" t="shared" si="0" ref="F16:F26">IF($C$15=0,"",IF(C16="[for completion]","",C16/$C$15))</f>
        <v>0</v>
      </c>
      <c r="G16" s="58"/>
    </row>
    <row r="17" spans="1:7" ht="14.25" hidden="1" outlineLevel="1">
      <c r="A17" s="61" t="s">
        <v>447</v>
      </c>
      <c r="B17" s="97" t="s">
        <v>448</v>
      </c>
      <c r="C17" s="61"/>
      <c r="D17" s="61"/>
      <c r="E17" s="61"/>
      <c r="F17" s="95">
        <f t="shared" si="0"/>
        <v>0</v>
      </c>
      <c r="G17" s="58"/>
    </row>
    <row r="18" spans="1:7" ht="14.25" hidden="1" outlineLevel="1">
      <c r="A18" s="61" t="s">
        <v>449</v>
      </c>
      <c r="B18" s="97" t="s">
        <v>151</v>
      </c>
      <c r="C18" s="61"/>
      <c r="D18" s="61"/>
      <c r="E18" s="61"/>
      <c r="F18" s="95">
        <f t="shared" si="0"/>
        <v>0</v>
      </c>
      <c r="G18" s="58"/>
    </row>
    <row r="19" spans="1:7" ht="14.25" hidden="1" outlineLevel="1">
      <c r="A19" s="61" t="s">
        <v>450</v>
      </c>
      <c r="B19" s="97" t="s">
        <v>151</v>
      </c>
      <c r="C19" s="61"/>
      <c r="D19" s="61"/>
      <c r="E19" s="61"/>
      <c r="F19" s="95">
        <f t="shared" si="0"/>
        <v>0</v>
      </c>
      <c r="G19" s="58"/>
    </row>
    <row r="20" spans="1:7" ht="14.25" hidden="1" outlineLevel="1">
      <c r="A20" s="61" t="s">
        <v>451</v>
      </c>
      <c r="B20" s="97" t="s">
        <v>151</v>
      </c>
      <c r="C20" s="61"/>
      <c r="D20" s="61"/>
      <c r="E20" s="61"/>
      <c r="F20" s="95">
        <f t="shared" si="0"/>
        <v>0</v>
      </c>
      <c r="G20" s="58"/>
    </row>
    <row r="21" spans="1:7" ht="14.25" hidden="1" outlineLevel="1">
      <c r="A21" s="61" t="s">
        <v>452</v>
      </c>
      <c r="B21" s="97" t="s">
        <v>151</v>
      </c>
      <c r="C21" s="61"/>
      <c r="D21" s="61"/>
      <c r="E21" s="61"/>
      <c r="F21" s="95">
        <f t="shared" si="0"/>
        <v>0</v>
      </c>
      <c r="G21" s="58"/>
    </row>
    <row r="22" spans="1:7" ht="14.25" hidden="1" outlineLevel="1">
      <c r="A22" s="61" t="s">
        <v>453</v>
      </c>
      <c r="B22" s="97" t="s">
        <v>151</v>
      </c>
      <c r="C22" s="61"/>
      <c r="D22" s="61"/>
      <c r="E22" s="61"/>
      <c r="F22" s="95">
        <f t="shared" si="0"/>
        <v>0</v>
      </c>
      <c r="G22" s="58"/>
    </row>
    <row r="23" spans="1:7" ht="14.25" hidden="1" outlineLevel="1">
      <c r="A23" s="61" t="s">
        <v>454</v>
      </c>
      <c r="B23" s="97" t="s">
        <v>151</v>
      </c>
      <c r="C23" s="61"/>
      <c r="D23" s="61"/>
      <c r="E23" s="61"/>
      <c r="F23" s="95">
        <f t="shared" si="0"/>
        <v>0</v>
      </c>
      <c r="G23" s="58"/>
    </row>
    <row r="24" spans="1:7" ht="14.25" hidden="1" outlineLevel="1">
      <c r="A24" s="61" t="s">
        <v>455</v>
      </c>
      <c r="B24" s="97" t="s">
        <v>151</v>
      </c>
      <c r="C24" s="61"/>
      <c r="D24" s="61"/>
      <c r="E24" s="61"/>
      <c r="F24" s="95">
        <f t="shared" si="0"/>
        <v>0</v>
      </c>
      <c r="G24" s="58"/>
    </row>
    <row r="25" spans="1:7" ht="14.25" hidden="1" outlineLevel="1">
      <c r="A25" s="61" t="s">
        <v>456</v>
      </c>
      <c r="B25" s="97" t="s">
        <v>151</v>
      </c>
      <c r="C25" s="61"/>
      <c r="D25" s="61"/>
      <c r="E25" s="61"/>
      <c r="F25" s="95">
        <f t="shared" si="0"/>
        <v>0</v>
      </c>
      <c r="G25" s="58"/>
    </row>
    <row r="26" spans="1:7" ht="14.25" hidden="1" outlineLevel="1">
      <c r="A26" s="61" t="s">
        <v>1799</v>
      </c>
      <c r="B26" s="97" t="s">
        <v>151</v>
      </c>
      <c r="C26" s="98"/>
      <c r="D26" s="98"/>
      <c r="E26" s="98"/>
      <c r="F26" s="95">
        <f t="shared" si="0"/>
        <v>0</v>
      </c>
      <c r="G26" s="58"/>
    </row>
    <row r="27" spans="1:7" ht="15" customHeight="1" collapsed="1">
      <c r="A27" s="84"/>
      <c r="B27" s="85" t="s">
        <v>457</v>
      </c>
      <c r="C27" s="84" t="s">
        <v>458</v>
      </c>
      <c r="D27" s="84" t="s">
        <v>459</v>
      </c>
      <c r="E27" s="86"/>
      <c r="F27" s="84" t="s">
        <v>460</v>
      </c>
      <c r="G27" s="87"/>
    </row>
    <row r="28" spans="1:7" ht="14.25">
      <c r="A28" s="61" t="s">
        <v>1800</v>
      </c>
      <c r="B28" s="61" t="s">
        <v>461</v>
      </c>
      <c r="C28" s="83">
        <v>15876</v>
      </c>
      <c r="D28" s="83" t="s">
        <v>86</v>
      </c>
      <c r="E28" s="61"/>
      <c r="F28" s="83">
        <f>D28+C28</f>
        <v>15876</v>
      </c>
      <c r="G28" s="58"/>
    </row>
    <row r="29" spans="1:7" ht="14.25" hidden="1" outlineLevel="1">
      <c r="A29" s="61" t="s">
        <v>462</v>
      </c>
      <c r="B29" s="79" t="s">
        <v>1801</v>
      </c>
      <c r="C29" s="83">
        <v>9811</v>
      </c>
      <c r="D29" s="83" t="s">
        <v>86</v>
      </c>
      <c r="E29" s="61"/>
      <c r="F29" s="83">
        <f>D29+C29</f>
        <v>9811</v>
      </c>
      <c r="G29" s="58"/>
    </row>
    <row r="30" spans="1:7" ht="14.25" hidden="1" outlineLevel="1">
      <c r="A30" s="61" t="s">
        <v>464</v>
      </c>
      <c r="B30" s="79" t="s">
        <v>465</v>
      </c>
      <c r="C30" s="61"/>
      <c r="D30" s="61"/>
      <c r="E30" s="61"/>
      <c r="F30" s="61"/>
      <c r="G30" s="58"/>
    </row>
    <row r="31" spans="1:7" ht="14.25" hidden="1" outlineLevel="1">
      <c r="A31" s="61" t="s">
        <v>466</v>
      </c>
      <c r="B31" s="79"/>
      <c r="C31" s="61"/>
      <c r="D31" s="61"/>
      <c r="E31" s="61"/>
      <c r="F31" s="61"/>
      <c r="G31" s="58"/>
    </row>
    <row r="32" spans="1:7" ht="14.25" hidden="1" outlineLevel="1">
      <c r="A32" s="61" t="s">
        <v>467</v>
      </c>
      <c r="B32" s="79"/>
      <c r="C32" s="61"/>
      <c r="D32" s="61"/>
      <c r="E32" s="61"/>
      <c r="F32" s="61"/>
      <c r="G32" s="58"/>
    </row>
    <row r="33" spans="1:7" ht="14.25" hidden="1" outlineLevel="1">
      <c r="A33" s="61" t="s">
        <v>468</v>
      </c>
      <c r="B33" s="79"/>
      <c r="C33" s="61"/>
      <c r="D33" s="61"/>
      <c r="E33" s="61"/>
      <c r="F33" s="61"/>
      <c r="G33" s="58"/>
    </row>
    <row r="34" spans="1:7" ht="14.25" hidden="1" outlineLevel="1">
      <c r="A34" s="61" t="s">
        <v>469</v>
      </c>
      <c r="B34" s="79"/>
      <c r="C34" s="61"/>
      <c r="D34" s="61"/>
      <c r="E34" s="61"/>
      <c r="F34" s="61"/>
      <c r="G34" s="58"/>
    </row>
    <row r="35" spans="1:7" ht="15" customHeight="1" collapsed="1">
      <c r="A35" s="84"/>
      <c r="B35" s="85" t="s">
        <v>470</v>
      </c>
      <c r="C35" s="84" t="s">
        <v>471</v>
      </c>
      <c r="D35" s="84" t="s">
        <v>472</v>
      </c>
      <c r="E35" s="86"/>
      <c r="F35" s="87" t="s">
        <v>438</v>
      </c>
      <c r="G35" s="87"/>
    </row>
    <row r="36" spans="1:7" ht="14.25">
      <c r="A36" s="61" t="s">
        <v>473</v>
      </c>
      <c r="B36" s="61" t="s">
        <v>474</v>
      </c>
      <c r="C36" s="94">
        <v>0.013624807658686056</v>
      </c>
      <c r="D36" s="94" t="s">
        <v>55</v>
      </c>
      <c r="E36" s="61"/>
      <c r="F36" s="120">
        <f>D36+C36</f>
        <v>0.013624807658686056</v>
      </c>
      <c r="G36" s="58"/>
    </row>
    <row r="37" spans="1:7" ht="14.25" hidden="1" outlineLevel="1">
      <c r="A37" s="61" t="s">
        <v>475</v>
      </c>
      <c r="B37" s="61"/>
      <c r="C37" s="61"/>
      <c r="D37" s="61"/>
      <c r="E37" s="61"/>
      <c r="F37" s="61"/>
      <c r="G37" s="58"/>
    </row>
    <row r="38" spans="1:7" ht="14.25" hidden="1" outlineLevel="1">
      <c r="A38" s="61" t="s">
        <v>476</v>
      </c>
      <c r="B38" s="61"/>
      <c r="C38" s="61"/>
      <c r="D38" s="61"/>
      <c r="E38" s="61"/>
      <c r="F38" s="61"/>
      <c r="G38" s="58"/>
    </row>
    <row r="39" spans="1:7" ht="14.25" hidden="1" outlineLevel="1">
      <c r="A39" s="61" t="s">
        <v>477</v>
      </c>
      <c r="B39" s="61"/>
      <c r="C39" s="61"/>
      <c r="D39" s="61"/>
      <c r="E39" s="61"/>
      <c r="F39" s="61"/>
      <c r="G39" s="58"/>
    </row>
    <row r="40" spans="1:7" ht="14.25" hidden="1" outlineLevel="1">
      <c r="A40" s="61" t="s">
        <v>478</v>
      </c>
      <c r="B40" s="61"/>
      <c r="C40" s="61"/>
      <c r="D40" s="61"/>
      <c r="E40" s="61"/>
      <c r="F40" s="61"/>
      <c r="G40" s="58"/>
    </row>
    <row r="41" spans="1:7" ht="14.25" hidden="1" outlineLevel="1">
      <c r="A41" s="61" t="s">
        <v>479</v>
      </c>
      <c r="B41" s="61"/>
      <c r="C41" s="61"/>
      <c r="D41" s="61"/>
      <c r="E41" s="61"/>
      <c r="F41" s="61"/>
      <c r="G41" s="58"/>
    </row>
    <row r="42" spans="1:7" ht="14.25" hidden="1" outlineLevel="1">
      <c r="A42" s="61" t="s">
        <v>480</v>
      </c>
      <c r="B42" s="61"/>
      <c r="C42" s="61"/>
      <c r="D42" s="61"/>
      <c r="E42" s="61"/>
      <c r="F42" s="61"/>
      <c r="G42" s="58"/>
    </row>
    <row r="43" spans="1:7" ht="15" customHeight="1" collapsed="1">
      <c r="A43" s="84"/>
      <c r="B43" s="85" t="s">
        <v>481</v>
      </c>
      <c r="C43" s="84" t="s">
        <v>471</v>
      </c>
      <c r="D43" s="84" t="s">
        <v>472</v>
      </c>
      <c r="E43" s="86"/>
      <c r="F43" s="87" t="s">
        <v>438</v>
      </c>
      <c r="G43" s="87"/>
    </row>
    <row r="44" spans="1:7" ht="14.25">
      <c r="A44" s="61" t="s">
        <v>482</v>
      </c>
      <c r="B44" s="121" t="s">
        <v>483</v>
      </c>
      <c r="C44" s="121" t="s">
        <v>126</v>
      </c>
      <c r="D44" s="121" t="s">
        <v>55</v>
      </c>
      <c r="E44" s="61"/>
      <c r="F44" s="122">
        <f>D44+C44</f>
        <v>1</v>
      </c>
      <c r="G44" s="61"/>
    </row>
    <row r="45" spans="1:7" ht="14.25">
      <c r="A45" s="61" t="s">
        <v>484</v>
      </c>
      <c r="B45" s="61" t="s">
        <v>485</v>
      </c>
      <c r="C45" s="61">
        <v>0</v>
      </c>
      <c r="D45" s="61">
        <v>0</v>
      </c>
      <c r="E45" s="61"/>
      <c r="F45" s="61">
        <f>D45+C45</f>
        <v>0</v>
      </c>
      <c r="G45" s="61"/>
    </row>
    <row r="46" spans="1:7" ht="14.25">
      <c r="A46" s="61" t="s">
        <v>486</v>
      </c>
      <c r="B46" s="61" t="s">
        <v>8</v>
      </c>
      <c r="C46" s="61" t="s">
        <v>126</v>
      </c>
      <c r="D46" s="61" t="s">
        <v>55</v>
      </c>
      <c r="E46" s="61"/>
      <c r="F46" s="123">
        <f aca="true" t="shared" si="1" ref="F46:F87">D46+C46</f>
        <v>1</v>
      </c>
      <c r="G46" s="61"/>
    </row>
    <row r="47" spans="1:7" ht="14.25">
      <c r="A47" s="61" t="s">
        <v>487</v>
      </c>
      <c r="B47" s="61" t="s">
        <v>488</v>
      </c>
      <c r="C47" s="61">
        <v>0</v>
      </c>
      <c r="D47" s="61">
        <v>0</v>
      </c>
      <c r="E47" s="61"/>
      <c r="F47" s="61">
        <f t="shared" si="1"/>
        <v>0</v>
      </c>
      <c r="G47" s="61"/>
    </row>
    <row r="48" spans="1:7" ht="14.25">
      <c r="A48" s="61" t="s">
        <v>489</v>
      </c>
      <c r="B48" s="61" t="s">
        <v>490</v>
      </c>
      <c r="C48" s="61">
        <v>0</v>
      </c>
      <c r="D48" s="61">
        <v>0</v>
      </c>
      <c r="E48" s="61"/>
      <c r="F48" s="61">
        <f t="shared" si="1"/>
        <v>0</v>
      </c>
      <c r="G48" s="61"/>
    </row>
    <row r="49" spans="1:7" ht="14.25">
      <c r="A49" s="61" t="s">
        <v>491</v>
      </c>
      <c r="B49" s="61" t="s">
        <v>492</v>
      </c>
      <c r="C49" s="61">
        <v>0</v>
      </c>
      <c r="D49" s="61">
        <v>0</v>
      </c>
      <c r="E49" s="61"/>
      <c r="F49" s="61">
        <f t="shared" si="1"/>
        <v>0</v>
      </c>
      <c r="G49" s="61"/>
    </row>
    <row r="50" spans="1:7" ht="14.25">
      <c r="A50" s="61" t="s">
        <v>493</v>
      </c>
      <c r="B50" s="61" t="s">
        <v>494</v>
      </c>
      <c r="C50" s="61">
        <v>0</v>
      </c>
      <c r="D50" s="61">
        <v>0</v>
      </c>
      <c r="E50" s="61"/>
      <c r="F50" s="61">
        <f t="shared" si="1"/>
        <v>0</v>
      </c>
      <c r="G50" s="61"/>
    </row>
    <row r="51" spans="1:7" ht="14.25">
      <c r="A51" s="61" t="s">
        <v>495</v>
      </c>
      <c r="B51" s="61" t="s">
        <v>496</v>
      </c>
      <c r="C51" s="61">
        <v>0</v>
      </c>
      <c r="D51" s="61">
        <v>0</v>
      </c>
      <c r="E51" s="61"/>
      <c r="F51" s="61">
        <f t="shared" si="1"/>
        <v>0</v>
      </c>
      <c r="G51" s="61"/>
    </row>
    <row r="52" spans="1:7" ht="14.25">
      <c r="A52" s="61" t="s">
        <v>497</v>
      </c>
      <c r="B52" s="61" t="s">
        <v>498</v>
      </c>
      <c r="C52" s="61">
        <v>0</v>
      </c>
      <c r="D52" s="61">
        <v>0</v>
      </c>
      <c r="E52" s="61"/>
      <c r="F52" s="61">
        <f t="shared" si="1"/>
        <v>0</v>
      </c>
      <c r="G52" s="61"/>
    </row>
    <row r="53" spans="1:7" ht="14.25">
      <c r="A53" s="61" t="s">
        <v>499</v>
      </c>
      <c r="B53" s="61" t="s">
        <v>500</v>
      </c>
      <c r="C53" s="61">
        <v>0</v>
      </c>
      <c r="D53" s="61">
        <v>0</v>
      </c>
      <c r="E53" s="61"/>
      <c r="F53" s="61">
        <f t="shared" si="1"/>
        <v>0</v>
      </c>
      <c r="G53" s="61"/>
    </row>
    <row r="54" spans="1:7" ht="14.25">
      <c r="A54" s="61" t="s">
        <v>501</v>
      </c>
      <c r="B54" s="61" t="s">
        <v>502</v>
      </c>
      <c r="C54" s="61">
        <v>0</v>
      </c>
      <c r="D54" s="61">
        <v>0</v>
      </c>
      <c r="E54" s="61"/>
      <c r="F54" s="61">
        <f t="shared" si="1"/>
        <v>0</v>
      </c>
      <c r="G54" s="61"/>
    </row>
    <row r="55" spans="1:7" ht="14.25">
      <c r="A55" s="61" t="s">
        <v>503</v>
      </c>
      <c r="B55" s="61" t="s">
        <v>504</v>
      </c>
      <c r="C55" s="61">
        <v>0</v>
      </c>
      <c r="D55" s="61">
        <v>0</v>
      </c>
      <c r="E55" s="61"/>
      <c r="F55" s="61">
        <f t="shared" si="1"/>
        <v>0</v>
      </c>
      <c r="G55" s="61"/>
    </row>
    <row r="56" spans="1:7" ht="14.25">
      <c r="A56" s="61" t="s">
        <v>505</v>
      </c>
      <c r="B56" s="61" t="s">
        <v>506</v>
      </c>
      <c r="C56" s="61">
        <v>0</v>
      </c>
      <c r="D56" s="61">
        <v>0</v>
      </c>
      <c r="E56" s="61"/>
      <c r="F56" s="61">
        <f t="shared" si="1"/>
        <v>0</v>
      </c>
      <c r="G56" s="61"/>
    </row>
    <row r="57" spans="1:7" ht="14.25">
      <c r="A57" s="61" t="s">
        <v>507</v>
      </c>
      <c r="B57" s="61" t="s">
        <v>508</v>
      </c>
      <c r="C57" s="61">
        <v>0</v>
      </c>
      <c r="D57" s="61">
        <v>0</v>
      </c>
      <c r="E57" s="61"/>
      <c r="F57" s="61">
        <f t="shared" si="1"/>
        <v>0</v>
      </c>
      <c r="G57" s="61"/>
    </row>
    <row r="58" spans="1:7" ht="14.25">
      <c r="A58" s="61" t="s">
        <v>509</v>
      </c>
      <c r="B58" s="61" t="s">
        <v>510</v>
      </c>
      <c r="C58" s="61">
        <v>0</v>
      </c>
      <c r="D58" s="61">
        <v>0</v>
      </c>
      <c r="E58" s="61"/>
      <c r="F58" s="61">
        <f t="shared" si="1"/>
        <v>0</v>
      </c>
      <c r="G58" s="61"/>
    </row>
    <row r="59" spans="1:7" ht="14.25">
      <c r="A59" s="61" t="s">
        <v>511</v>
      </c>
      <c r="B59" s="61" t="s">
        <v>512</v>
      </c>
      <c r="C59" s="61">
        <v>0</v>
      </c>
      <c r="D59" s="61">
        <v>0</v>
      </c>
      <c r="E59" s="61"/>
      <c r="F59" s="61">
        <f t="shared" si="1"/>
        <v>0</v>
      </c>
      <c r="G59" s="61"/>
    </row>
    <row r="60" spans="1:7" ht="14.25">
      <c r="A60" s="61" t="s">
        <v>513</v>
      </c>
      <c r="B60" s="61" t="s">
        <v>514</v>
      </c>
      <c r="C60" s="61">
        <v>0</v>
      </c>
      <c r="D60" s="61">
        <v>0</v>
      </c>
      <c r="E60" s="61"/>
      <c r="F60" s="61">
        <f t="shared" si="1"/>
        <v>0</v>
      </c>
      <c r="G60" s="61"/>
    </row>
    <row r="61" spans="1:7" ht="14.25">
      <c r="A61" s="61" t="s">
        <v>515</v>
      </c>
      <c r="B61" s="61" t="s">
        <v>516</v>
      </c>
      <c r="C61" s="61">
        <v>0</v>
      </c>
      <c r="D61" s="61">
        <v>0</v>
      </c>
      <c r="E61" s="61"/>
      <c r="F61" s="61">
        <f t="shared" si="1"/>
        <v>0</v>
      </c>
      <c r="G61" s="61"/>
    </row>
    <row r="62" spans="1:7" ht="14.25">
      <c r="A62" s="61" t="s">
        <v>517</v>
      </c>
      <c r="B62" s="61" t="s">
        <v>518</v>
      </c>
      <c r="C62" s="61">
        <v>0</v>
      </c>
      <c r="D62" s="61">
        <v>0</v>
      </c>
      <c r="E62" s="61"/>
      <c r="F62" s="61">
        <f t="shared" si="1"/>
        <v>0</v>
      </c>
      <c r="G62" s="61"/>
    </row>
    <row r="63" spans="1:7" ht="14.25">
      <c r="A63" s="61" t="s">
        <v>519</v>
      </c>
      <c r="B63" s="61" t="s">
        <v>520</v>
      </c>
      <c r="C63" s="61">
        <v>0</v>
      </c>
      <c r="D63" s="61">
        <v>0</v>
      </c>
      <c r="E63" s="61"/>
      <c r="F63" s="61">
        <f t="shared" si="1"/>
        <v>0</v>
      </c>
      <c r="G63" s="61"/>
    </row>
    <row r="64" spans="1:7" ht="14.25">
      <c r="A64" s="61" t="s">
        <v>521</v>
      </c>
      <c r="B64" s="61" t="s">
        <v>522</v>
      </c>
      <c r="C64" s="61">
        <v>0</v>
      </c>
      <c r="D64" s="61">
        <v>0</v>
      </c>
      <c r="E64" s="61"/>
      <c r="F64" s="61">
        <f t="shared" si="1"/>
        <v>0</v>
      </c>
      <c r="G64" s="61"/>
    </row>
    <row r="65" spans="1:7" ht="14.25">
      <c r="A65" s="61" t="s">
        <v>523</v>
      </c>
      <c r="B65" s="61" t="s">
        <v>524</v>
      </c>
      <c r="C65" s="61">
        <v>0</v>
      </c>
      <c r="D65" s="61">
        <v>0</v>
      </c>
      <c r="E65" s="61"/>
      <c r="F65" s="61">
        <f t="shared" si="1"/>
        <v>0</v>
      </c>
      <c r="G65" s="61"/>
    </row>
    <row r="66" spans="1:7" ht="14.25">
      <c r="A66" s="61" t="s">
        <v>525</v>
      </c>
      <c r="B66" s="61" t="s">
        <v>526</v>
      </c>
      <c r="C66" s="61">
        <v>0</v>
      </c>
      <c r="D66" s="61">
        <v>0</v>
      </c>
      <c r="E66" s="61"/>
      <c r="F66" s="61">
        <f t="shared" si="1"/>
        <v>0</v>
      </c>
      <c r="G66" s="61"/>
    </row>
    <row r="67" spans="1:7" ht="14.25">
      <c r="A67" s="61" t="s">
        <v>527</v>
      </c>
      <c r="B67" s="61" t="s">
        <v>528</v>
      </c>
      <c r="C67" s="61">
        <v>0</v>
      </c>
      <c r="D67" s="61">
        <v>0</v>
      </c>
      <c r="E67" s="61"/>
      <c r="F67" s="61">
        <f t="shared" si="1"/>
        <v>0</v>
      </c>
      <c r="G67" s="61"/>
    </row>
    <row r="68" spans="1:7" ht="14.25">
      <c r="A68" s="61" t="s">
        <v>529</v>
      </c>
      <c r="B68" s="61" t="s">
        <v>530</v>
      </c>
      <c r="C68" s="61">
        <v>0</v>
      </c>
      <c r="D68" s="61">
        <v>0</v>
      </c>
      <c r="E68" s="61"/>
      <c r="F68" s="61">
        <f t="shared" si="1"/>
        <v>0</v>
      </c>
      <c r="G68" s="61"/>
    </row>
    <row r="69" spans="1:7" ht="14.25">
      <c r="A69" s="61" t="s">
        <v>531</v>
      </c>
      <c r="B69" s="61" t="s">
        <v>532</v>
      </c>
      <c r="C69" s="61">
        <v>0</v>
      </c>
      <c r="D69" s="61">
        <v>0</v>
      </c>
      <c r="E69" s="61"/>
      <c r="F69" s="61">
        <f t="shared" si="1"/>
        <v>0</v>
      </c>
      <c r="G69" s="61"/>
    </row>
    <row r="70" spans="1:7" ht="14.25">
      <c r="A70" s="61" t="s">
        <v>533</v>
      </c>
      <c r="B70" s="61" t="s">
        <v>534</v>
      </c>
      <c r="C70" s="61">
        <v>0</v>
      </c>
      <c r="D70" s="61">
        <v>0</v>
      </c>
      <c r="E70" s="61"/>
      <c r="F70" s="61">
        <f t="shared" si="1"/>
        <v>0</v>
      </c>
      <c r="G70" s="61"/>
    </row>
    <row r="71" spans="1:7" ht="14.25">
      <c r="A71" s="61" t="s">
        <v>535</v>
      </c>
      <c r="B71" s="61" t="s">
        <v>536</v>
      </c>
      <c r="C71" s="61">
        <v>0</v>
      </c>
      <c r="D71" s="61">
        <v>0</v>
      </c>
      <c r="E71" s="61"/>
      <c r="F71" s="61">
        <f t="shared" si="1"/>
        <v>0</v>
      </c>
      <c r="G71" s="61"/>
    </row>
    <row r="72" spans="1:7" ht="14.25">
      <c r="A72" s="61" t="s">
        <v>537</v>
      </c>
      <c r="B72" s="61" t="s">
        <v>538</v>
      </c>
      <c r="C72" s="61">
        <v>0</v>
      </c>
      <c r="D72" s="61">
        <v>0</v>
      </c>
      <c r="E72" s="61"/>
      <c r="F72" s="61">
        <f t="shared" si="1"/>
        <v>0</v>
      </c>
      <c r="G72" s="61"/>
    </row>
    <row r="73" spans="1:7" ht="14.25">
      <c r="A73" s="61" t="s">
        <v>539</v>
      </c>
      <c r="B73" s="121" t="s">
        <v>237</v>
      </c>
      <c r="C73" s="61" t="s">
        <v>55</v>
      </c>
      <c r="D73" s="61" t="s">
        <v>55</v>
      </c>
      <c r="E73" s="61"/>
      <c r="F73" s="61">
        <f t="shared" si="1"/>
        <v>0</v>
      </c>
      <c r="G73" s="61"/>
    </row>
    <row r="74" spans="1:7" ht="14.25">
      <c r="A74" s="61" t="s">
        <v>540</v>
      </c>
      <c r="B74" s="61" t="s">
        <v>541</v>
      </c>
      <c r="C74" s="61">
        <v>0</v>
      </c>
      <c r="D74" s="61">
        <v>0</v>
      </c>
      <c r="E74" s="61"/>
      <c r="F74" s="61">
        <f t="shared" si="1"/>
        <v>0</v>
      </c>
      <c r="G74" s="61"/>
    </row>
    <row r="75" spans="1:7" ht="14.25">
      <c r="A75" s="61" t="s">
        <v>542</v>
      </c>
      <c r="B75" s="61" t="s">
        <v>543</v>
      </c>
      <c r="C75" s="61">
        <v>0</v>
      </c>
      <c r="D75" s="61">
        <v>0</v>
      </c>
      <c r="E75" s="61"/>
      <c r="F75" s="61">
        <f t="shared" si="1"/>
        <v>0</v>
      </c>
      <c r="G75" s="61"/>
    </row>
    <row r="76" spans="1:7" ht="14.25">
      <c r="A76" s="61" t="s">
        <v>544</v>
      </c>
      <c r="B76" s="61" t="s">
        <v>545</v>
      </c>
      <c r="C76" s="61">
        <v>0</v>
      </c>
      <c r="D76" s="61">
        <v>0</v>
      </c>
      <c r="E76" s="61"/>
      <c r="F76" s="61">
        <f t="shared" si="1"/>
        <v>0</v>
      </c>
      <c r="G76" s="61"/>
    </row>
    <row r="77" spans="1:7" ht="14.25">
      <c r="A77" s="61" t="s">
        <v>546</v>
      </c>
      <c r="B77" s="121" t="s">
        <v>61</v>
      </c>
      <c r="C77" s="61" t="s">
        <v>55</v>
      </c>
      <c r="D77" s="61" t="s">
        <v>55</v>
      </c>
      <c r="E77" s="61"/>
      <c r="F77" s="61">
        <f t="shared" si="1"/>
        <v>0</v>
      </c>
      <c r="G77" s="61"/>
    </row>
    <row r="78" spans="1:7" ht="14.25">
      <c r="A78" s="61" t="s">
        <v>547</v>
      </c>
      <c r="B78" s="81" t="s">
        <v>239</v>
      </c>
      <c r="C78" s="61">
        <v>0</v>
      </c>
      <c r="D78" s="61">
        <v>0</v>
      </c>
      <c r="E78" s="61"/>
      <c r="F78" s="61">
        <f t="shared" si="1"/>
        <v>0</v>
      </c>
      <c r="G78" s="61"/>
    </row>
    <row r="79" spans="1:7" ht="14.25">
      <c r="A79" s="61" t="s">
        <v>548</v>
      </c>
      <c r="B79" s="81" t="s">
        <v>241</v>
      </c>
      <c r="C79" s="61">
        <v>0</v>
      </c>
      <c r="D79" s="61">
        <v>0</v>
      </c>
      <c r="E79" s="61"/>
      <c r="F79" s="61">
        <f t="shared" si="1"/>
        <v>0</v>
      </c>
      <c r="G79" s="61"/>
    </row>
    <row r="80" spans="1:7" ht="14.25">
      <c r="A80" s="61" t="s">
        <v>549</v>
      </c>
      <c r="B80" s="81" t="s">
        <v>243</v>
      </c>
      <c r="C80" s="61">
        <v>0</v>
      </c>
      <c r="D80" s="61">
        <v>0</v>
      </c>
      <c r="E80" s="61"/>
      <c r="F80" s="61">
        <f t="shared" si="1"/>
        <v>0</v>
      </c>
      <c r="G80" s="61"/>
    </row>
    <row r="81" spans="1:7" ht="14.25">
      <c r="A81" s="61" t="s">
        <v>550</v>
      </c>
      <c r="B81" s="81" t="s">
        <v>245</v>
      </c>
      <c r="C81" s="61">
        <v>0</v>
      </c>
      <c r="D81" s="61">
        <v>0</v>
      </c>
      <c r="E81" s="61"/>
      <c r="F81" s="61">
        <f t="shared" si="1"/>
        <v>0</v>
      </c>
      <c r="G81" s="61"/>
    </row>
    <row r="82" spans="1:7" ht="14.25">
      <c r="A82" s="61" t="s">
        <v>551</v>
      </c>
      <c r="B82" s="81" t="s">
        <v>247</v>
      </c>
      <c r="C82" s="61">
        <v>0</v>
      </c>
      <c r="D82" s="61">
        <v>0</v>
      </c>
      <c r="E82" s="61"/>
      <c r="F82" s="61">
        <f t="shared" si="1"/>
        <v>0</v>
      </c>
      <c r="G82" s="61"/>
    </row>
    <row r="83" spans="1:7" ht="14.25">
      <c r="A83" s="61" t="s">
        <v>552</v>
      </c>
      <c r="B83" s="81" t="s">
        <v>249</v>
      </c>
      <c r="C83" s="61">
        <v>0</v>
      </c>
      <c r="D83" s="61">
        <v>0</v>
      </c>
      <c r="E83" s="61"/>
      <c r="F83" s="61">
        <f t="shared" si="1"/>
        <v>0</v>
      </c>
      <c r="G83" s="61"/>
    </row>
    <row r="84" spans="1:7" ht="14.25">
      <c r="A84" s="61" t="s">
        <v>553</v>
      </c>
      <c r="B84" s="81" t="s">
        <v>251</v>
      </c>
      <c r="C84" s="61">
        <v>0</v>
      </c>
      <c r="D84" s="61">
        <v>0</v>
      </c>
      <c r="E84" s="61"/>
      <c r="F84" s="61">
        <f t="shared" si="1"/>
        <v>0</v>
      </c>
      <c r="G84" s="61"/>
    </row>
    <row r="85" spans="1:7" ht="14.25">
      <c r="A85" s="61" t="s">
        <v>554</v>
      </c>
      <c r="B85" s="81" t="s">
        <v>253</v>
      </c>
      <c r="C85" s="61">
        <v>0</v>
      </c>
      <c r="D85" s="61">
        <v>0</v>
      </c>
      <c r="E85" s="61"/>
      <c r="F85" s="61">
        <f t="shared" si="1"/>
        <v>0</v>
      </c>
      <c r="G85" s="61"/>
    </row>
    <row r="86" spans="1:7" ht="14.25">
      <c r="A86" s="61" t="s">
        <v>555</v>
      </c>
      <c r="B86" s="81" t="s">
        <v>255</v>
      </c>
      <c r="C86" s="61">
        <v>0</v>
      </c>
      <c r="D86" s="61">
        <v>0</v>
      </c>
      <c r="E86" s="61"/>
      <c r="F86" s="61">
        <f t="shared" si="1"/>
        <v>0</v>
      </c>
      <c r="G86" s="61"/>
    </row>
    <row r="87" spans="1:7" ht="14.25">
      <c r="A87" s="61" t="s">
        <v>556</v>
      </c>
      <c r="B87" s="81" t="s">
        <v>61</v>
      </c>
      <c r="C87" s="61">
        <v>0</v>
      </c>
      <c r="D87" s="61">
        <v>0</v>
      </c>
      <c r="E87" s="61"/>
      <c r="F87" s="61">
        <f t="shared" si="1"/>
        <v>0</v>
      </c>
      <c r="G87" s="61"/>
    </row>
    <row r="88" spans="1:7" ht="14.25" hidden="1" outlineLevel="1">
      <c r="A88" s="61" t="s">
        <v>557</v>
      </c>
      <c r="B88" s="97" t="s">
        <v>151</v>
      </c>
      <c r="C88" s="61"/>
      <c r="D88" s="61"/>
      <c r="E88" s="61"/>
      <c r="F88" s="61"/>
      <c r="G88" s="61"/>
    </row>
    <row r="89" spans="1:7" ht="14.25" hidden="1" outlineLevel="1">
      <c r="A89" s="61" t="s">
        <v>558</v>
      </c>
      <c r="B89" s="97" t="s">
        <v>151</v>
      </c>
      <c r="C89" s="61"/>
      <c r="D89" s="61"/>
      <c r="E89" s="61"/>
      <c r="F89" s="61"/>
      <c r="G89" s="61"/>
    </row>
    <row r="90" spans="1:7" ht="14.25" hidden="1" outlineLevel="1">
      <c r="A90" s="61" t="s">
        <v>559</v>
      </c>
      <c r="B90" s="97" t="s">
        <v>151</v>
      </c>
      <c r="C90" s="61"/>
      <c r="D90" s="61"/>
      <c r="E90" s="61"/>
      <c r="F90" s="61"/>
      <c r="G90" s="61"/>
    </row>
    <row r="91" spans="1:7" ht="14.25" hidden="1" outlineLevel="1">
      <c r="A91" s="61" t="s">
        <v>560</v>
      </c>
      <c r="B91" s="97" t="s">
        <v>151</v>
      </c>
      <c r="C91" s="61"/>
      <c r="D91" s="61"/>
      <c r="E91" s="61"/>
      <c r="F91" s="61"/>
      <c r="G91" s="61"/>
    </row>
    <row r="92" spans="1:7" ht="14.25" hidden="1" outlineLevel="1">
      <c r="A92" s="61" t="s">
        <v>561</v>
      </c>
      <c r="B92" s="97" t="s">
        <v>151</v>
      </c>
      <c r="C92" s="61"/>
      <c r="D92" s="61"/>
      <c r="E92" s="61"/>
      <c r="F92" s="61"/>
      <c r="G92" s="61"/>
    </row>
    <row r="93" spans="1:7" ht="14.25" hidden="1" outlineLevel="1">
      <c r="A93" s="61" t="s">
        <v>562</v>
      </c>
      <c r="B93" s="97" t="s">
        <v>151</v>
      </c>
      <c r="C93" s="61"/>
      <c r="D93" s="61"/>
      <c r="E93" s="61"/>
      <c r="F93" s="61"/>
      <c r="G93" s="61"/>
    </row>
    <row r="94" spans="1:7" ht="14.25" hidden="1" outlineLevel="1">
      <c r="A94" s="61" t="s">
        <v>563</v>
      </c>
      <c r="B94" s="97" t="s">
        <v>151</v>
      </c>
      <c r="C94" s="61"/>
      <c r="D94" s="61"/>
      <c r="E94" s="61"/>
      <c r="F94" s="61"/>
      <c r="G94" s="61"/>
    </row>
    <row r="95" spans="1:7" ht="14.25" hidden="1" outlineLevel="1">
      <c r="A95" s="61" t="s">
        <v>564</v>
      </c>
      <c r="B95" s="97" t="s">
        <v>151</v>
      </c>
      <c r="C95" s="61"/>
      <c r="D95" s="61"/>
      <c r="E95" s="61"/>
      <c r="F95" s="61"/>
      <c r="G95" s="61"/>
    </row>
    <row r="96" spans="1:7" ht="14.25" hidden="1" outlineLevel="1">
      <c r="A96" s="61" t="s">
        <v>565</v>
      </c>
      <c r="B96" s="97" t="s">
        <v>151</v>
      </c>
      <c r="C96" s="61"/>
      <c r="D96" s="61"/>
      <c r="E96" s="61"/>
      <c r="F96" s="61"/>
      <c r="G96" s="61"/>
    </row>
    <row r="97" spans="1:7" ht="14.25" hidden="1" outlineLevel="1">
      <c r="A97" s="61" t="s">
        <v>566</v>
      </c>
      <c r="B97" s="97" t="s">
        <v>151</v>
      </c>
      <c r="C97" s="61"/>
      <c r="D97" s="61"/>
      <c r="E97" s="61"/>
      <c r="F97" s="61"/>
      <c r="G97" s="61"/>
    </row>
    <row r="98" spans="1:7" ht="15" customHeight="1" collapsed="1">
      <c r="A98" s="84"/>
      <c r="B98" s="85" t="s">
        <v>567</v>
      </c>
      <c r="C98" s="84" t="s">
        <v>471</v>
      </c>
      <c r="D98" s="84" t="s">
        <v>472</v>
      </c>
      <c r="E98" s="86"/>
      <c r="F98" s="87" t="s">
        <v>438</v>
      </c>
      <c r="G98" s="87"/>
    </row>
    <row r="99" spans="1:7" ht="14.25">
      <c r="A99" s="61" t="s">
        <v>568</v>
      </c>
      <c r="B99" s="81" t="s">
        <v>569</v>
      </c>
      <c r="C99" s="124">
        <v>0.17606012478978564</v>
      </c>
      <c r="D99" s="124">
        <v>0</v>
      </c>
      <c r="E99" s="61"/>
      <c r="F99" s="120">
        <f>D99+C99</f>
        <v>0.17606012478978564</v>
      </c>
      <c r="G99" s="61"/>
    </row>
    <row r="100" spans="1:7" ht="14.25">
      <c r="A100" s="61" t="s">
        <v>570</v>
      </c>
      <c r="B100" s="81" t="s">
        <v>571</v>
      </c>
      <c r="C100" s="124">
        <v>0.14123058775765449</v>
      </c>
      <c r="D100" s="124">
        <v>0</v>
      </c>
      <c r="E100" s="61"/>
      <c r="F100" s="120">
        <f aca="true" t="shared" si="2" ref="F100:F133">D100+C100</f>
        <v>0.14123058775765449</v>
      </c>
      <c r="G100" s="61"/>
    </row>
    <row r="101" spans="1:7" ht="14.25">
      <c r="A101" s="61" t="s">
        <v>572</v>
      </c>
      <c r="B101" s="81" t="s">
        <v>573</v>
      </c>
      <c r="C101" s="124">
        <v>0.15041515244507886</v>
      </c>
      <c r="D101" s="124">
        <v>0</v>
      </c>
      <c r="E101" s="61"/>
      <c r="F101" s="120">
        <f t="shared" si="2"/>
        <v>0.15041515244507886</v>
      </c>
      <c r="G101" s="61"/>
    </row>
    <row r="102" spans="1:7" ht="14.25">
      <c r="A102" s="61" t="s">
        <v>574</v>
      </c>
      <c r="B102" s="81" t="s">
        <v>575</v>
      </c>
      <c r="C102" s="124">
        <v>0.12939626665792398</v>
      </c>
      <c r="D102" s="124">
        <v>0</v>
      </c>
      <c r="E102" s="61"/>
      <c r="F102" s="120">
        <f t="shared" si="2"/>
        <v>0.12939626665792398</v>
      </c>
      <c r="G102" s="61"/>
    </row>
    <row r="103" spans="1:7" ht="14.25">
      <c r="A103" s="61" t="s">
        <v>576</v>
      </c>
      <c r="B103" s="81" t="s">
        <v>577</v>
      </c>
      <c r="C103" s="124">
        <v>0.10349398619359396</v>
      </c>
      <c r="D103" s="124">
        <v>0</v>
      </c>
      <c r="E103" s="61"/>
      <c r="F103" s="120">
        <f t="shared" si="2"/>
        <v>0.10349398619359396</v>
      </c>
      <c r="G103" s="61"/>
    </row>
    <row r="104" spans="1:7" ht="14.25">
      <c r="A104" s="61" t="s">
        <v>578</v>
      </c>
      <c r="B104" s="81" t="s">
        <v>579</v>
      </c>
      <c r="C104" s="124">
        <v>0.0633997359718402</v>
      </c>
      <c r="D104" s="124">
        <v>0</v>
      </c>
      <c r="E104" s="61"/>
      <c r="F104" s="120">
        <f t="shared" si="2"/>
        <v>0.0633997359718402</v>
      </c>
      <c r="G104" s="61"/>
    </row>
    <row r="105" spans="1:7" ht="14.25">
      <c r="A105" s="61" t="s">
        <v>580</v>
      </c>
      <c r="B105" s="81" t="s">
        <v>581</v>
      </c>
      <c r="C105" s="124">
        <v>0.07482266389072241</v>
      </c>
      <c r="D105" s="124">
        <v>0</v>
      </c>
      <c r="E105" s="61"/>
      <c r="F105" s="120">
        <f t="shared" si="2"/>
        <v>0.07482266389072241</v>
      </c>
      <c r="G105" s="61"/>
    </row>
    <row r="106" spans="1:7" ht="14.25">
      <c r="A106" s="61" t="s">
        <v>582</v>
      </c>
      <c r="B106" s="81" t="s">
        <v>583</v>
      </c>
      <c r="C106" s="124">
        <v>0.05687195959763971</v>
      </c>
      <c r="D106" s="124">
        <v>0</v>
      </c>
      <c r="E106" s="61"/>
      <c r="F106" s="120">
        <f t="shared" si="2"/>
        <v>0.05687195959763971</v>
      </c>
      <c r="G106" s="61"/>
    </row>
    <row r="107" spans="1:7" ht="14.25">
      <c r="A107" s="61" t="s">
        <v>584</v>
      </c>
      <c r="B107" s="81" t="s">
        <v>585</v>
      </c>
      <c r="C107" s="124">
        <v>0.05188948733528338</v>
      </c>
      <c r="D107" s="124">
        <v>0</v>
      </c>
      <c r="E107" s="61"/>
      <c r="F107" s="120">
        <f t="shared" si="2"/>
        <v>0.05188948733528338</v>
      </c>
      <c r="G107" s="61"/>
    </row>
    <row r="108" spans="1:7" ht="14.25">
      <c r="A108" s="61" t="s">
        <v>586</v>
      </c>
      <c r="B108" s="81" t="s">
        <v>587</v>
      </c>
      <c r="C108" s="124">
        <v>0.03071562629843037</v>
      </c>
      <c r="D108" s="124">
        <v>0</v>
      </c>
      <c r="E108" s="61"/>
      <c r="F108" s="120">
        <f t="shared" si="2"/>
        <v>0.03071562629843037</v>
      </c>
      <c r="G108" s="61"/>
    </row>
    <row r="109" spans="1:7" ht="14.25">
      <c r="A109" s="61" t="s">
        <v>588</v>
      </c>
      <c r="B109" s="81" t="s">
        <v>520</v>
      </c>
      <c r="C109" s="124">
        <v>0.021536825166743555</v>
      </c>
      <c r="D109" s="124">
        <v>0</v>
      </c>
      <c r="E109" s="61"/>
      <c r="F109" s="120">
        <f t="shared" si="2"/>
        <v>0.021536825166743555</v>
      </c>
      <c r="G109" s="61"/>
    </row>
    <row r="110" spans="1:7" ht="14.25">
      <c r="A110" s="61" t="s">
        <v>589</v>
      </c>
      <c r="B110" s="81" t="s">
        <v>61</v>
      </c>
      <c r="C110" s="124">
        <v>0.00016758389530337344</v>
      </c>
      <c r="D110" s="124">
        <v>0</v>
      </c>
      <c r="E110" s="61"/>
      <c r="F110" s="120">
        <f t="shared" si="2"/>
        <v>0.00016758389530337344</v>
      </c>
      <c r="G110" s="61"/>
    </row>
    <row r="111" spans="1:7" ht="14.25">
      <c r="A111" s="61" t="s">
        <v>590</v>
      </c>
      <c r="B111" s="81" t="s">
        <v>591</v>
      </c>
      <c r="C111" s="124">
        <v>0</v>
      </c>
      <c r="D111" s="124">
        <v>0</v>
      </c>
      <c r="E111" s="61"/>
      <c r="F111" s="120">
        <f t="shared" si="2"/>
        <v>0</v>
      </c>
      <c r="G111" s="61"/>
    </row>
    <row r="112" spans="1:7" ht="14.25">
      <c r="A112" s="61" t="s">
        <v>592</v>
      </c>
      <c r="B112" s="81" t="s">
        <v>591</v>
      </c>
      <c r="C112" s="124">
        <v>0</v>
      </c>
      <c r="D112" s="124">
        <v>0</v>
      </c>
      <c r="E112" s="61"/>
      <c r="F112" s="120">
        <f t="shared" si="2"/>
        <v>0</v>
      </c>
      <c r="G112" s="61"/>
    </row>
    <row r="113" spans="1:7" ht="14.25">
      <c r="A113" s="61" t="s">
        <v>593</v>
      </c>
      <c r="B113" s="81" t="s">
        <v>591</v>
      </c>
      <c r="C113" s="124">
        <v>0</v>
      </c>
      <c r="D113" s="124">
        <v>0</v>
      </c>
      <c r="E113" s="61"/>
      <c r="F113" s="120">
        <f t="shared" si="2"/>
        <v>0</v>
      </c>
      <c r="G113" s="61"/>
    </row>
    <row r="114" spans="1:7" ht="14.25">
      <c r="A114" s="61" t="s">
        <v>594</v>
      </c>
      <c r="B114" s="81" t="s">
        <v>591</v>
      </c>
      <c r="C114" s="124">
        <v>0</v>
      </c>
      <c r="D114" s="124">
        <v>0</v>
      </c>
      <c r="E114" s="61"/>
      <c r="F114" s="120">
        <f t="shared" si="2"/>
        <v>0</v>
      </c>
      <c r="G114" s="61"/>
    </row>
    <row r="115" spans="1:7" ht="14.25">
      <c r="A115" s="61" t="s">
        <v>595</v>
      </c>
      <c r="B115" s="81" t="s">
        <v>591</v>
      </c>
      <c r="C115" s="124">
        <v>0</v>
      </c>
      <c r="D115" s="124">
        <v>0</v>
      </c>
      <c r="E115" s="61"/>
      <c r="F115" s="120">
        <f t="shared" si="2"/>
        <v>0</v>
      </c>
      <c r="G115" s="61"/>
    </row>
    <row r="116" spans="1:7" ht="14.25">
      <c r="A116" s="61" t="s">
        <v>596</v>
      </c>
      <c r="B116" s="81" t="s">
        <v>591</v>
      </c>
      <c r="C116" s="124">
        <v>0</v>
      </c>
      <c r="D116" s="124">
        <v>0</v>
      </c>
      <c r="E116" s="61"/>
      <c r="F116" s="120">
        <f t="shared" si="2"/>
        <v>0</v>
      </c>
      <c r="G116" s="61"/>
    </row>
    <row r="117" spans="1:7" ht="14.25">
      <c r="A117" s="61" t="s">
        <v>597</v>
      </c>
      <c r="B117" s="81" t="s">
        <v>591</v>
      </c>
      <c r="C117" s="124">
        <v>0</v>
      </c>
      <c r="D117" s="124">
        <v>0</v>
      </c>
      <c r="E117" s="61"/>
      <c r="F117" s="120">
        <f t="shared" si="2"/>
        <v>0</v>
      </c>
      <c r="G117" s="61"/>
    </row>
    <row r="118" spans="1:7" ht="14.25">
      <c r="A118" s="61" t="s">
        <v>598</v>
      </c>
      <c r="B118" s="81" t="s">
        <v>591</v>
      </c>
      <c r="C118" s="124">
        <v>0</v>
      </c>
      <c r="D118" s="124">
        <v>0</v>
      </c>
      <c r="E118" s="61"/>
      <c r="F118" s="120">
        <f t="shared" si="2"/>
        <v>0</v>
      </c>
      <c r="G118" s="61"/>
    </row>
    <row r="119" spans="1:7" ht="14.25">
      <c r="A119" s="61" t="s">
        <v>599</v>
      </c>
      <c r="B119" s="81" t="s">
        <v>591</v>
      </c>
      <c r="C119" s="124">
        <v>0</v>
      </c>
      <c r="D119" s="124">
        <v>0</v>
      </c>
      <c r="E119" s="61"/>
      <c r="F119" s="120">
        <f t="shared" si="2"/>
        <v>0</v>
      </c>
      <c r="G119" s="61"/>
    </row>
    <row r="120" spans="1:7" ht="14.25">
      <c r="A120" s="61" t="s">
        <v>600</v>
      </c>
      <c r="B120" s="81" t="s">
        <v>591</v>
      </c>
      <c r="C120" s="124">
        <v>0</v>
      </c>
      <c r="D120" s="124">
        <v>0</v>
      </c>
      <c r="E120" s="61"/>
      <c r="F120" s="120">
        <f t="shared" si="2"/>
        <v>0</v>
      </c>
      <c r="G120" s="61"/>
    </row>
    <row r="121" spans="1:7" ht="14.25">
      <c r="A121" s="61" t="s">
        <v>601</v>
      </c>
      <c r="B121" s="81" t="s">
        <v>591</v>
      </c>
      <c r="C121" s="124">
        <v>0</v>
      </c>
      <c r="D121" s="124">
        <v>0</v>
      </c>
      <c r="E121" s="61"/>
      <c r="F121" s="120">
        <f t="shared" si="2"/>
        <v>0</v>
      </c>
      <c r="G121" s="61"/>
    </row>
    <row r="122" spans="1:7" ht="14.25">
      <c r="A122" s="61" t="s">
        <v>602</v>
      </c>
      <c r="B122" s="81" t="s">
        <v>591</v>
      </c>
      <c r="C122" s="124">
        <v>0</v>
      </c>
      <c r="D122" s="124">
        <v>0</v>
      </c>
      <c r="E122" s="61"/>
      <c r="F122" s="120">
        <f t="shared" si="2"/>
        <v>0</v>
      </c>
      <c r="G122" s="61"/>
    </row>
    <row r="123" spans="1:7" ht="14.25">
      <c r="A123" s="61" t="s">
        <v>603</v>
      </c>
      <c r="B123" s="81" t="s">
        <v>591</v>
      </c>
      <c r="C123" s="124">
        <v>0</v>
      </c>
      <c r="D123" s="124">
        <v>0</v>
      </c>
      <c r="E123" s="61"/>
      <c r="F123" s="120">
        <f t="shared" si="2"/>
        <v>0</v>
      </c>
      <c r="G123" s="61"/>
    </row>
    <row r="124" spans="1:7" ht="14.25">
      <c r="A124" s="61" t="s">
        <v>604</v>
      </c>
      <c r="B124" s="81" t="s">
        <v>591</v>
      </c>
      <c r="C124" s="124">
        <v>0</v>
      </c>
      <c r="D124" s="124">
        <v>0</v>
      </c>
      <c r="E124" s="61"/>
      <c r="F124" s="120">
        <f t="shared" si="2"/>
        <v>0</v>
      </c>
      <c r="G124" s="61"/>
    </row>
    <row r="125" spans="1:7" ht="14.25">
      <c r="A125" s="61" t="s">
        <v>605</v>
      </c>
      <c r="B125" s="81" t="s">
        <v>591</v>
      </c>
      <c r="C125" s="124">
        <v>0</v>
      </c>
      <c r="D125" s="124">
        <v>0</v>
      </c>
      <c r="E125" s="61"/>
      <c r="F125" s="120">
        <f t="shared" si="2"/>
        <v>0</v>
      </c>
      <c r="G125" s="61"/>
    </row>
    <row r="126" spans="1:7" ht="14.25">
      <c r="A126" s="61" t="s">
        <v>606</v>
      </c>
      <c r="B126" s="81" t="s">
        <v>591</v>
      </c>
      <c r="C126" s="124">
        <v>0</v>
      </c>
      <c r="D126" s="124">
        <v>0</v>
      </c>
      <c r="E126" s="61"/>
      <c r="F126" s="120">
        <f t="shared" si="2"/>
        <v>0</v>
      </c>
      <c r="G126" s="61"/>
    </row>
    <row r="127" spans="1:7" ht="14.25">
      <c r="A127" s="61" t="s">
        <v>607</v>
      </c>
      <c r="B127" s="81" t="s">
        <v>591</v>
      </c>
      <c r="C127" s="124">
        <v>0</v>
      </c>
      <c r="D127" s="124">
        <v>0</v>
      </c>
      <c r="E127" s="61"/>
      <c r="F127" s="120">
        <f t="shared" si="2"/>
        <v>0</v>
      </c>
      <c r="G127" s="61"/>
    </row>
    <row r="128" spans="1:7" ht="14.25">
      <c r="A128" s="61" t="s">
        <v>608</v>
      </c>
      <c r="B128" s="81" t="s">
        <v>591</v>
      </c>
      <c r="C128" s="124">
        <v>0</v>
      </c>
      <c r="D128" s="124">
        <v>0</v>
      </c>
      <c r="E128" s="61"/>
      <c r="F128" s="120">
        <f t="shared" si="2"/>
        <v>0</v>
      </c>
      <c r="G128" s="61"/>
    </row>
    <row r="129" spans="1:7" ht="14.25">
      <c r="A129" s="61" t="s">
        <v>609</v>
      </c>
      <c r="B129" s="81"/>
      <c r="C129" s="124"/>
      <c r="D129" s="124"/>
      <c r="E129" s="61"/>
      <c r="F129" s="120"/>
      <c r="G129" s="61"/>
    </row>
    <row r="130" spans="1:7" ht="15" customHeight="1">
      <c r="A130" s="84"/>
      <c r="B130" s="85" t="s">
        <v>610</v>
      </c>
      <c r="C130" s="84" t="s">
        <v>471</v>
      </c>
      <c r="D130" s="84" t="s">
        <v>472</v>
      </c>
      <c r="E130" s="86"/>
      <c r="F130" s="87" t="s">
        <v>438</v>
      </c>
      <c r="G130" s="87"/>
    </row>
    <row r="131" spans="1:7" ht="14.25">
      <c r="A131" s="61" t="s">
        <v>611</v>
      </c>
      <c r="B131" s="61" t="s">
        <v>612</v>
      </c>
      <c r="C131" s="94" t="s">
        <v>471</v>
      </c>
      <c r="D131" s="94" t="s">
        <v>472</v>
      </c>
      <c r="E131" s="58"/>
      <c r="F131" s="120" t="e">
        <f t="shared" si="2"/>
        <v>#VALUE!</v>
      </c>
      <c r="G131" s="58"/>
    </row>
    <row r="132" spans="1:7" ht="14.25">
      <c r="A132" s="61" t="s">
        <v>613</v>
      </c>
      <c r="B132" s="61" t="s">
        <v>614</v>
      </c>
      <c r="C132" s="94">
        <v>0.9393007099868895</v>
      </c>
      <c r="D132" s="94">
        <v>0</v>
      </c>
      <c r="E132" s="58"/>
      <c r="F132" s="120">
        <f t="shared" si="2"/>
        <v>0.9393007099868895</v>
      </c>
      <c r="G132" s="58"/>
    </row>
    <row r="133" spans="1:7" ht="14.25">
      <c r="A133" s="61" t="s">
        <v>615</v>
      </c>
      <c r="B133" s="61" t="s">
        <v>61</v>
      </c>
      <c r="C133" s="94">
        <v>0</v>
      </c>
      <c r="D133" s="94">
        <v>0</v>
      </c>
      <c r="E133" s="58"/>
      <c r="F133" s="120">
        <f t="shared" si="2"/>
        <v>0</v>
      </c>
      <c r="G133" s="58"/>
    </row>
    <row r="134" spans="1:7" ht="14.25" hidden="1" outlineLevel="1">
      <c r="A134" s="61" t="s">
        <v>616</v>
      </c>
      <c r="B134" s="61"/>
      <c r="C134" s="61"/>
      <c r="D134" s="61"/>
      <c r="E134" s="58"/>
      <c r="F134" s="61"/>
      <c r="G134" s="58"/>
    </row>
    <row r="135" spans="1:7" ht="14.25" hidden="1" outlineLevel="1">
      <c r="A135" s="61" t="s">
        <v>617</v>
      </c>
      <c r="B135" s="61"/>
      <c r="C135" s="61"/>
      <c r="D135" s="61"/>
      <c r="E135" s="58"/>
      <c r="F135" s="61"/>
      <c r="G135" s="58"/>
    </row>
    <row r="136" spans="1:7" ht="14.25" hidden="1" outlineLevel="1">
      <c r="A136" s="61" t="s">
        <v>618</v>
      </c>
      <c r="B136" s="61"/>
      <c r="C136" s="61"/>
      <c r="D136" s="61"/>
      <c r="E136" s="58"/>
      <c r="F136" s="61"/>
      <c r="G136" s="58"/>
    </row>
    <row r="137" spans="1:7" ht="14.25" hidden="1" outlineLevel="1">
      <c r="A137" s="61" t="s">
        <v>619</v>
      </c>
      <c r="B137" s="61"/>
      <c r="C137" s="61"/>
      <c r="D137" s="61"/>
      <c r="E137" s="58"/>
      <c r="F137" s="61"/>
      <c r="G137" s="58"/>
    </row>
    <row r="138" spans="1:7" ht="14.25" hidden="1" outlineLevel="1">
      <c r="A138" s="61" t="s">
        <v>620</v>
      </c>
      <c r="B138" s="61"/>
      <c r="C138" s="61"/>
      <c r="D138" s="61"/>
      <c r="E138" s="58"/>
      <c r="F138" s="61"/>
      <c r="G138" s="58"/>
    </row>
    <row r="139" spans="1:7" ht="14.25" hidden="1" outlineLevel="1">
      <c r="A139" s="61" t="s">
        <v>621</v>
      </c>
      <c r="B139" s="61"/>
      <c r="C139" s="61"/>
      <c r="D139" s="61"/>
      <c r="E139" s="58"/>
      <c r="F139" s="61"/>
      <c r="G139" s="58"/>
    </row>
    <row r="140" spans="1:7" ht="15" customHeight="1" collapsed="1">
      <c r="A140" s="84"/>
      <c r="B140" s="85" t="s">
        <v>622</v>
      </c>
      <c r="C140" s="84" t="s">
        <v>471</v>
      </c>
      <c r="D140" s="84" t="s">
        <v>472</v>
      </c>
      <c r="E140" s="86"/>
      <c r="F140" s="87" t="s">
        <v>438</v>
      </c>
      <c r="G140" s="87"/>
    </row>
    <row r="141" spans="1:7" ht="14.25">
      <c r="A141" s="61" t="s">
        <v>623</v>
      </c>
      <c r="B141" s="61" t="s">
        <v>624</v>
      </c>
      <c r="C141" s="94" t="s">
        <v>471</v>
      </c>
      <c r="D141" s="94" t="s">
        <v>472</v>
      </c>
      <c r="E141" s="58"/>
      <c r="F141" s="120" t="e">
        <f>D141+C141</f>
        <v>#VALUE!</v>
      </c>
      <c r="G141" s="58"/>
    </row>
    <row r="142" spans="1:7" ht="14.25">
      <c r="A142" s="61" t="s">
        <v>625</v>
      </c>
      <c r="B142" s="61" t="s">
        <v>626</v>
      </c>
      <c r="C142" s="94">
        <v>0.01706695843825418</v>
      </c>
      <c r="D142" s="94">
        <v>0</v>
      </c>
      <c r="E142" s="58"/>
      <c r="F142" s="120">
        <f>D142+C142</f>
        <v>0.01706695843825418</v>
      </c>
      <c r="G142" s="58"/>
    </row>
    <row r="143" spans="1:7" ht="14.25">
      <c r="A143" s="61" t="s">
        <v>627</v>
      </c>
      <c r="B143" s="61" t="s">
        <v>61</v>
      </c>
      <c r="C143" s="94">
        <v>0.9829330415617459</v>
      </c>
      <c r="D143" s="94">
        <v>0</v>
      </c>
      <c r="E143" s="58"/>
      <c r="F143" s="120">
        <f>D143+C143</f>
        <v>0.9829330415617459</v>
      </c>
      <c r="G143" s="58"/>
    </row>
    <row r="144" spans="1:7" ht="14.25" hidden="1" outlineLevel="1">
      <c r="A144" s="61" t="s">
        <v>1802</v>
      </c>
      <c r="B144" s="61"/>
      <c r="C144" s="61" t="s">
        <v>1794</v>
      </c>
      <c r="D144" s="61" t="s">
        <v>1794</v>
      </c>
      <c r="E144" s="58"/>
      <c r="F144" s="61" t="s">
        <v>1794</v>
      </c>
      <c r="G144" s="58"/>
    </row>
    <row r="145" spans="1:7" ht="14.25" hidden="1" outlineLevel="1">
      <c r="A145" s="61" t="s">
        <v>1803</v>
      </c>
      <c r="B145" s="61"/>
      <c r="C145" s="61"/>
      <c r="D145" s="61"/>
      <c r="E145" s="58"/>
      <c r="F145" s="61"/>
      <c r="G145" s="58"/>
    </row>
    <row r="146" spans="1:7" ht="14.25" hidden="1" outlineLevel="1">
      <c r="A146" s="61" t="s">
        <v>1804</v>
      </c>
      <c r="B146" s="61"/>
      <c r="C146" s="61"/>
      <c r="D146" s="61"/>
      <c r="E146" s="58"/>
      <c r="F146" s="61"/>
      <c r="G146" s="58"/>
    </row>
    <row r="147" spans="1:7" ht="14.25" hidden="1" outlineLevel="1">
      <c r="A147" s="61" t="s">
        <v>1805</v>
      </c>
      <c r="B147" s="61"/>
      <c r="C147" s="61"/>
      <c r="D147" s="61"/>
      <c r="E147" s="58"/>
      <c r="F147" s="61"/>
      <c r="G147" s="58"/>
    </row>
    <row r="148" spans="1:7" ht="14.25" hidden="1" outlineLevel="1">
      <c r="A148" s="61" t="s">
        <v>1806</v>
      </c>
      <c r="B148" s="61"/>
      <c r="C148" s="61"/>
      <c r="D148" s="61"/>
      <c r="E148" s="58"/>
      <c r="F148" s="61"/>
      <c r="G148" s="58"/>
    </row>
    <row r="149" spans="1:7" ht="14.25" hidden="1" outlineLevel="1">
      <c r="A149" s="61" t="s">
        <v>1807</v>
      </c>
      <c r="B149" s="61"/>
      <c r="C149" s="61"/>
      <c r="D149" s="61"/>
      <c r="E149" s="58"/>
      <c r="F149" s="61"/>
      <c r="G149" s="58"/>
    </row>
    <row r="150" spans="1:7" ht="15" customHeight="1" collapsed="1">
      <c r="A150" s="84"/>
      <c r="B150" s="85" t="s">
        <v>628</v>
      </c>
      <c r="C150" s="84" t="s">
        <v>471</v>
      </c>
      <c r="D150" s="84" t="s">
        <v>472</v>
      </c>
      <c r="E150" s="86"/>
      <c r="F150" s="87" t="s">
        <v>438</v>
      </c>
      <c r="G150" s="87"/>
    </row>
    <row r="151" spans="1:7" ht="14.25">
      <c r="A151" s="61" t="s">
        <v>629</v>
      </c>
      <c r="B151" s="103" t="s">
        <v>630</v>
      </c>
      <c r="C151" s="94">
        <v>0.05894956679214574</v>
      </c>
      <c r="D151" s="94">
        <v>0</v>
      </c>
      <c r="E151" s="58"/>
      <c r="F151" s="120">
        <f>D151+C151</f>
        <v>0.05894956679214574</v>
      </c>
      <c r="G151" s="58"/>
    </row>
    <row r="152" spans="1:7" ht="14.25">
      <c r="A152" s="61" t="s">
        <v>631</v>
      </c>
      <c r="B152" s="103" t="s">
        <v>1808</v>
      </c>
      <c r="C152" s="94">
        <v>0.7514289143906772</v>
      </c>
      <c r="D152" s="94">
        <v>0</v>
      </c>
      <c r="E152" s="58"/>
      <c r="F152" s="120">
        <f>D152+C152</f>
        <v>0.7514289143906772</v>
      </c>
      <c r="G152" s="58"/>
    </row>
    <row r="153" spans="1:7" ht="14.25">
      <c r="A153" s="61" t="s">
        <v>632</v>
      </c>
      <c r="B153" s="103" t="s">
        <v>1809</v>
      </c>
      <c r="C153" s="94">
        <v>0.1511123299045872</v>
      </c>
      <c r="D153" s="94">
        <v>0</v>
      </c>
      <c r="E153" s="61"/>
      <c r="F153" s="120">
        <f>D153+C153</f>
        <v>0.1511123299045872</v>
      </c>
      <c r="G153" s="58"/>
    </row>
    <row r="154" spans="1:7" ht="14.25">
      <c r="A154" s="61" t="s">
        <v>633</v>
      </c>
      <c r="B154" s="103" t="s">
        <v>1810</v>
      </c>
      <c r="C154" s="94">
        <v>0.013874555208813378</v>
      </c>
      <c r="D154" s="94">
        <v>0</v>
      </c>
      <c r="E154" s="61"/>
      <c r="F154" s="120">
        <f>D154+C154</f>
        <v>0.013874555208813378</v>
      </c>
      <c r="G154" s="58"/>
    </row>
    <row r="155" spans="1:7" ht="14.25">
      <c r="A155" s="61" t="s">
        <v>634</v>
      </c>
      <c r="B155" s="103" t="s">
        <v>1811</v>
      </c>
      <c r="C155" s="94">
        <v>0.024634633703776575</v>
      </c>
      <c r="D155" s="94">
        <v>0</v>
      </c>
      <c r="E155" s="61"/>
      <c r="F155" s="120">
        <f>D155+C155</f>
        <v>0.024634633703776575</v>
      </c>
      <c r="G155" s="58"/>
    </row>
    <row r="156" spans="1:7" ht="14.25" hidden="1" outlineLevel="1">
      <c r="A156" s="61" t="s">
        <v>635</v>
      </c>
      <c r="B156" s="103"/>
      <c r="C156" s="61"/>
      <c r="D156" s="61"/>
      <c r="E156" s="61"/>
      <c r="F156" s="61"/>
      <c r="G156" s="58"/>
    </row>
    <row r="157" spans="1:7" ht="14.25" hidden="1" outlineLevel="1">
      <c r="A157" s="61" t="s">
        <v>636</v>
      </c>
      <c r="B157" s="103"/>
      <c r="C157" s="61"/>
      <c r="D157" s="61"/>
      <c r="E157" s="61"/>
      <c r="F157" s="61"/>
      <c r="G157" s="58"/>
    </row>
    <row r="158" spans="1:7" ht="14.25" hidden="1" outlineLevel="1">
      <c r="A158" s="61" t="s">
        <v>637</v>
      </c>
      <c r="B158" s="103"/>
      <c r="C158" s="61"/>
      <c r="D158" s="61"/>
      <c r="E158" s="61"/>
      <c r="F158" s="61"/>
      <c r="G158" s="58"/>
    </row>
    <row r="159" spans="1:7" ht="14.25" hidden="1" outlineLevel="1">
      <c r="A159" s="61" t="s">
        <v>638</v>
      </c>
      <c r="B159" s="103"/>
      <c r="C159" s="61"/>
      <c r="D159" s="61"/>
      <c r="E159" s="61"/>
      <c r="F159" s="61"/>
      <c r="G159" s="58"/>
    </row>
    <row r="160" spans="1:7" ht="15" customHeight="1" collapsed="1">
      <c r="A160" s="84"/>
      <c r="B160" s="85" t="s">
        <v>639</v>
      </c>
      <c r="C160" s="84" t="s">
        <v>471</v>
      </c>
      <c r="D160" s="84" t="s">
        <v>472</v>
      </c>
      <c r="E160" s="86"/>
      <c r="F160" s="87" t="s">
        <v>438</v>
      </c>
      <c r="G160" s="87"/>
    </row>
    <row r="161" spans="1:7" ht="14.25">
      <c r="A161" s="61" t="s">
        <v>640</v>
      </c>
      <c r="B161" s="61" t="s">
        <v>1812</v>
      </c>
      <c r="C161" s="125" t="s">
        <v>471</v>
      </c>
      <c r="D161" s="125" t="s">
        <v>472</v>
      </c>
      <c r="E161" s="126"/>
      <c r="F161" s="127" t="e">
        <f>D161+C161</f>
        <v>#VALUE!</v>
      </c>
      <c r="G161" s="58"/>
    </row>
    <row r="162" spans="1:7" ht="14.25" hidden="1" outlineLevel="1">
      <c r="A162" s="61" t="s">
        <v>641</v>
      </c>
      <c r="B162" s="61"/>
      <c r="C162" s="61"/>
      <c r="D162" s="61"/>
      <c r="E162" s="58"/>
      <c r="F162" s="61"/>
      <c r="G162" s="58"/>
    </row>
    <row r="163" spans="1:7" ht="14.25" hidden="1" outlineLevel="1">
      <c r="A163" s="61" t="s">
        <v>642</v>
      </c>
      <c r="B163" s="61"/>
      <c r="C163" s="61"/>
      <c r="D163" s="61"/>
      <c r="E163" s="58"/>
      <c r="F163" s="61"/>
      <c r="G163" s="58"/>
    </row>
    <row r="164" spans="1:7" ht="14.25" hidden="1" outlineLevel="1">
      <c r="A164" s="61" t="s">
        <v>643</v>
      </c>
      <c r="B164" s="61"/>
      <c r="C164" s="61"/>
      <c r="D164" s="61"/>
      <c r="E164" s="58"/>
      <c r="F164" s="61"/>
      <c r="G164" s="58"/>
    </row>
    <row r="165" spans="1:7" ht="14.25" hidden="1" outlineLevel="1">
      <c r="A165" s="61" t="s">
        <v>644</v>
      </c>
      <c r="B165" s="61"/>
      <c r="C165" s="61"/>
      <c r="D165" s="61"/>
      <c r="E165" s="58"/>
      <c r="F165" s="61"/>
      <c r="G165" s="58"/>
    </row>
    <row r="166" spans="1:7" ht="18" collapsed="1">
      <c r="A166" s="128"/>
      <c r="B166" s="129" t="s">
        <v>435</v>
      </c>
      <c r="C166" s="128"/>
      <c r="D166" s="128"/>
      <c r="E166" s="128"/>
      <c r="F166" s="130"/>
      <c r="G166" s="130"/>
    </row>
    <row r="167" spans="1:7" ht="15" customHeight="1">
      <c r="A167" s="84"/>
      <c r="B167" s="85" t="s">
        <v>645</v>
      </c>
      <c r="C167" s="84" t="s">
        <v>646</v>
      </c>
      <c r="D167" s="84" t="s">
        <v>647</v>
      </c>
      <c r="E167" s="86"/>
      <c r="F167" s="84" t="s">
        <v>471</v>
      </c>
      <c r="G167" s="84" t="s">
        <v>648</v>
      </c>
    </row>
    <row r="168" spans="1:7" ht="14.25">
      <c r="A168" s="61" t="s">
        <v>649</v>
      </c>
      <c r="B168" s="81" t="s">
        <v>650</v>
      </c>
      <c r="C168" s="88" t="s">
        <v>646</v>
      </c>
      <c r="D168" s="76"/>
      <c r="E168" s="76"/>
      <c r="F168" s="59"/>
      <c r="G168" s="59"/>
    </row>
    <row r="169" spans="1:7" ht="14.25">
      <c r="A169" s="76"/>
      <c r="B169" s="131"/>
      <c r="C169" s="76"/>
      <c r="D169" s="76"/>
      <c r="E169" s="76"/>
      <c r="F169" s="59"/>
      <c r="G169" s="59"/>
    </row>
    <row r="170" spans="1:7" ht="14.25">
      <c r="A170" s="61"/>
      <c r="B170" s="81" t="s">
        <v>651</v>
      </c>
      <c r="C170" s="76"/>
      <c r="D170" s="76"/>
      <c r="E170" s="76"/>
      <c r="F170" s="59"/>
      <c r="G170" s="59"/>
    </row>
    <row r="171" spans="1:7" ht="14.25">
      <c r="A171" s="61" t="s">
        <v>652</v>
      </c>
      <c r="B171" s="81" t="s">
        <v>651</v>
      </c>
      <c r="C171" s="132">
        <v>0</v>
      </c>
      <c r="D171" s="81">
        <v>0</v>
      </c>
      <c r="E171" s="76"/>
      <c r="F171" s="95">
        <f aca="true" t="shared" si="3" ref="F171:F194">IF($C$195=0,"",IF(C171="[for completion]","",C171/$C$195))</f>
        <v>0</v>
      </c>
      <c r="G171" s="95">
        <f aca="true" t="shared" si="4" ref="G171:G194">IF($D$195=0,"",IF(D171="[for completion]","",D171/$D$195))</f>
        <v>0</v>
      </c>
    </row>
    <row r="172" spans="1:7" ht="14.25">
      <c r="A172" s="61" t="s">
        <v>654</v>
      </c>
      <c r="B172" s="81" t="s">
        <v>653</v>
      </c>
      <c r="C172" s="132">
        <v>570.5101957099963</v>
      </c>
      <c r="D172" s="93">
        <v>10888</v>
      </c>
      <c r="E172" s="76"/>
      <c r="F172" s="95">
        <f t="shared" si="3"/>
        <v>0.4241050859896765</v>
      </c>
      <c r="G172" s="95">
        <f t="shared" si="4"/>
        <v>0.6858150667674477</v>
      </c>
    </row>
    <row r="173" spans="1:7" ht="14.25">
      <c r="A173" s="61" t="s">
        <v>656</v>
      </c>
      <c r="B173" s="81" t="s">
        <v>655</v>
      </c>
      <c r="C173" s="132">
        <v>569.2535152399994</v>
      </c>
      <c r="D173" s="93">
        <v>4283</v>
      </c>
      <c r="E173" s="76"/>
      <c r="F173" s="95">
        <f t="shared" si="3"/>
        <v>0.4231708965872832</v>
      </c>
      <c r="G173" s="95">
        <f t="shared" si="4"/>
        <v>0.2697782816830436</v>
      </c>
    </row>
    <row r="174" spans="1:7" ht="14.25">
      <c r="A174" s="61" t="s">
        <v>658</v>
      </c>
      <c r="B174" s="81" t="s">
        <v>657</v>
      </c>
      <c r="C174" s="132">
        <v>122.43256309000004</v>
      </c>
      <c r="D174" s="93">
        <v>514</v>
      </c>
      <c r="E174" s="76"/>
      <c r="F174" s="95">
        <f t="shared" si="3"/>
        <v>0.09101375065278462</v>
      </c>
      <c r="G174" s="95">
        <f t="shared" si="4"/>
        <v>0.03237591332829428</v>
      </c>
    </row>
    <row r="175" spans="1:7" ht="14.25">
      <c r="A175" s="61" t="s">
        <v>660</v>
      </c>
      <c r="B175" s="81" t="s">
        <v>659</v>
      </c>
      <c r="C175" s="132">
        <v>40.597632899999994</v>
      </c>
      <c r="D175" s="93">
        <v>117</v>
      </c>
      <c r="E175" s="76"/>
      <c r="F175" s="95">
        <f t="shared" si="3"/>
        <v>0.030179412605596898</v>
      </c>
      <c r="G175" s="95">
        <f t="shared" si="4"/>
        <v>0.007369614512471655</v>
      </c>
    </row>
    <row r="176" spans="1:7" ht="14.25">
      <c r="A176" s="61" t="s">
        <v>662</v>
      </c>
      <c r="B176" s="81" t="s">
        <v>661</v>
      </c>
      <c r="C176" s="132">
        <v>42.41560494000001</v>
      </c>
      <c r="D176" s="93">
        <v>74</v>
      </c>
      <c r="E176" s="76"/>
      <c r="F176" s="95">
        <f t="shared" si="3"/>
        <v>0.03153085416465881</v>
      </c>
      <c r="G176" s="95">
        <f t="shared" si="4"/>
        <v>0.004661123708742756</v>
      </c>
    </row>
    <row r="177" spans="1:7" ht="14.25">
      <c r="A177" s="61" t="s">
        <v>663</v>
      </c>
      <c r="B177" s="81" t="s">
        <v>591</v>
      </c>
      <c r="C177" s="132">
        <v>0</v>
      </c>
      <c r="D177" s="81">
        <v>0</v>
      </c>
      <c r="E177" s="76"/>
      <c r="F177" s="95">
        <f t="shared" si="3"/>
        <v>0</v>
      </c>
      <c r="G177" s="95">
        <f t="shared" si="4"/>
        <v>0</v>
      </c>
    </row>
    <row r="178" spans="1:7" ht="14.25">
      <c r="A178" s="61" t="s">
        <v>664</v>
      </c>
      <c r="B178" s="81" t="s">
        <v>591</v>
      </c>
      <c r="C178" s="132">
        <v>0</v>
      </c>
      <c r="D178" s="81">
        <v>0</v>
      </c>
      <c r="E178" s="76"/>
      <c r="F178" s="95">
        <f t="shared" si="3"/>
        <v>0</v>
      </c>
      <c r="G178" s="95">
        <f t="shared" si="4"/>
        <v>0</v>
      </c>
    </row>
    <row r="179" spans="1:7" ht="14.25">
      <c r="A179" s="61" t="s">
        <v>665</v>
      </c>
      <c r="B179" s="81" t="s">
        <v>591</v>
      </c>
      <c r="C179" s="132">
        <v>0</v>
      </c>
      <c r="D179" s="81">
        <v>0</v>
      </c>
      <c r="E179" s="76"/>
      <c r="F179" s="95">
        <f t="shared" si="3"/>
        <v>0</v>
      </c>
      <c r="G179" s="95">
        <f t="shared" si="4"/>
        <v>0</v>
      </c>
    </row>
    <row r="180" spans="1:7" ht="14.25">
      <c r="A180" s="61" t="s">
        <v>666</v>
      </c>
      <c r="B180" s="81" t="s">
        <v>591</v>
      </c>
      <c r="C180" s="132">
        <v>0</v>
      </c>
      <c r="D180" s="81">
        <v>0</v>
      </c>
      <c r="E180" s="81"/>
      <c r="F180" s="95">
        <f t="shared" si="3"/>
        <v>0</v>
      </c>
      <c r="G180" s="95">
        <f t="shared" si="4"/>
        <v>0</v>
      </c>
    </row>
    <row r="181" spans="1:7" ht="14.25">
      <c r="A181" s="61" t="s">
        <v>667</v>
      </c>
      <c r="B181" s="81" t="s">
        <v>591</v>
      </c>
      <c r="C181" s="132">
        <v>0</v>
      </c>
      <c r="D181" s="81">
        <v>0</v>
      </c>
      <c r="E181" s="81"/>
      <c r="F181" s="95">
        <f t="shared" si="3"/>
        <v>0</v>
      </c>
      <c r="G181" s="95">
        <f t="shared" si="4"/>
        <v>0</v>
      </c>
    </row>
    <row r="182" spans="1:7" ht="14.25">
      <c r="A182" s="61" t="s">
        <v>668</v>
      </c>
      <c r="B182" s="81" t="s">
        <v>591</v>
      </c>
      <c r="C182" s="132">
        <v>0</v>
      </c>
      <c r="D182" s="81">
        <v>0</v>
      </c>
      <c r="E182" s="81"/>
      <c r="F182" s="95">
        <f t="shared" si="3"/>
        <v>0</v>
      </c>
      <c r="G182" s="95">
        <f t="shared" si="4"/>
        <v>0</v>
      </c>
    </row>
    <row r="183" spans="1:7" ht="14.25">
      <c r="A183" s="61" t="s">
        <v>669</v>
      </c>
      <c r="B183" s="81" t="s">
        <v>591</v>
      </c>
      <c r="C183" s="132">
        <v>0</v>
      </c>
      <c r="D183" s="81">
        <v>0</v>
      </c>
      <c r="E183" s="81"/>
      <c r="F183" s="95">
        <f t="shared" si="3"/>
        <v>0</v>
      </c>
      <c r="G183" s="95">
        <f t="shared" si="4"/>
        <v>0</v>
      </c>
    </row>
    <row r="184" spans="1:7" ht="14.25">
      <c r="A184" s="61" t="s">
        <v>670</v>
      </c>
      <c r="B184" s="81" t="s">
        <v>591</v>
      </c>
      <c r="C184" s="132">
        <v>0</v>
      </c>
      <c r="D184" s="81">
        <v>0</v>
      </c>
      <c r="E184" s="81"/>
      <c r="F184" s="95">
        <f t="shared" si="3"/>
        <v>0</v>
      </c>
      <c r="G184" s="95">
        <f t="shared" si="4"/>
        <v>0</v>
      </c>
    </row>
    <row r="185" spans="1:7" ht="14.25">
      <c r="A185" s="61" t="s">
        <v>671</v>
      </c>
      <c r="B185" s="81" t="s">
        <v>591</v>
      </c>
      <c r="C185" s="132">
        <v>0</v>
      </c>
      <c r="D185" s="81">
        <v>0</v>
      </c>
      <c r="E185" s="81"/>
      <c r="F185" s="95">
        <f t="shared" si="3"/>
        <v>0</v>
      </c>
      <c r="G185" s="95">
        <f t="shared" si="4"/>
        <v>0</v>
      </c>
    </row>
    <row r="186" spans="1:7" ht="14.25">
      <c r="A186" s="61" t="s">
        <v>672</v>
      </c>
      <c r="B186" s="81" t="s">
        <v>591</v>
      </c>
      <c r="C186" s="132">
        <v>0</v>
      </c>
      <c r="D186" s="81">
        <v>0</v>
      </c>
      <c r="E186" s="61"/>
      <c r="F186" s="95">
        <f t="shared" si="3"/>
        <v>0</v>
      </c>
      <c r="G186" s="95">
        <f t="shared" si="4"/>
        <v>0</v>
      </c>
    </row>
    <row r="187" spans="1:7" ht="14.25">
      <c r="A187" s="61" t="s">
        <v>673</v>
      </c>
      <c r="B187" s="81" t="s">
        <v>591</v>
      </c>
      <c r="C187" s="132">
        <v>0</v>
      </c>
      <c r="D187" s="81">
        <v>0</v>
      </c>
      <c r="E187" s="92"/>
      <c r="F187" s="95">
        <f t="shared" si="3"/>
        <v>0</v>
      </c>
      <c r="G187" s="95">
        <f t="shared" si="4"/>
        <v>0</v>
      </c>
    </row>
    <row r="188" spans="1:7" ht="14.25">
      <c r="A188" s="61" t="s">
        <v>674</v>
      </c>
      <c r="B188" s="81" t="s">
        <v>591</v>
      </c>
      <c r="C188" s="132">
        <v>0</v>
      </c>
      <c r="D188" s="81">
        <v>0</v>
      </c>
      <c r="E188" s="92"/>
      <c r="F188" s="95">
        <f t="shared" si="3"/>
        <v>0</v>
      </c>
      <c r="G188" s="95">
        <f t="shared" si="4"/>
        <v>0</v>
      </c>
    </row>
    <row r="189" spans="1:7" ht="14.25">
      <c r="A189" s="61" t="s">
        <v>675</v>
      </c>
      <c r="B189" s="81" t="s">
        <v>591</v>
      </c>
      <c r="C189" s="132">
        <v>0</v>
      </c>
      <c r="D189" s="81">
        <v>0</v>
      </c>
      <c r="E189" s="92"/>
      <c r="F189" s="95">
        <f t="shared" si="3"/>
        <v>0</v>
      </c>
      <c r="G189" s="95">
        <f t="shared" si="4"/>
        <v>0</v>
      </c>
    </row>
    <row r="190" spans="1:7" ht="14.25">
      <c r="A190" s="61" t="s">
        <v>676</v>
      </c>
      <c r="B190" s="81" t="s">
        <v>591</v>
      </c>
      <c r="C190" s="132">
        <v>0</v>
      </c>
      <c r="D190" s="81">
        <v>0</v>
      </c>
      <c r="E190" s="92"/>
      <c r="F190" s="95">
        <f t="shared" si="3"/>
        <v>0</v>
      </c>
      <c r="G190" s="95">
        <f t="shared" si="4"/>
        <v>0</v>
      </c>
    </row>
    <row r="191" spans="1:7" ht="14.25">
      <c r="A191" s="61" t="s">
        <v>677</v>
      </c>
      <c r="B191" s="81" t="s">
        <v>591</v>
      </c>
      <c r="C191" s="132">
        <v>0</v>
      </c>
      <c r="D191" s="81">
        <v>0</v>
      </c>
      <c r="E191" s="92"/>
      <c r="F191" s="95">
        <f t="shared" si="3"/>
        <v>0</v>
      </c>
      <c r="G191" s="95">
        <f t="shared" si="4"/>
        <v>0</v>
      </c>
    </row>
    <row r="192" spans="1:7" ht="14.25">
      <c r="A192" s="61" t="s">
        <v>678</v>
      </c>
      <c r="B192" s="81" t="s">
        <v>591</v>
      </c>
      <c r="C192" s="132">
        <v>0</v>
      </c>
      <c r="D192" s="81">
        <v>0</v>
      </c>
      <c r="E192" s="92"/>
      <c r="F192" s="95">
        <f t="shared" si="3"/>
        <v>0</v>
      </c>
      <c r="G192" s="95">
        <f t="shared" si="4"/>
        <v>0</v>
      </c>
    </row>
    <row r="193" spans="1:7" ht="14.25">
      <c r="A193" s="61" t="s">
        <v>679</v>
      </c>
      <c r="B193" s="81" t="s">
        <v>591</v>
      </c>
      <c r="C193" s="132">
        <v>0</v>
      </c>
      <c r="D193" s="81">
        <v>0</v>
      </c>
      <c r="E193" s="92"/>
      <c r="F193" s="95">
        <f t="shared" si="3"/>
        <v>0</v>
      </c>
      <c r="G193" s="95">
        <f t="shared" si="4"/>
        <v>0</v>
      </c>
    </row>
    <row r="194" spans="1:7" ht="14.25">
      <c r="A194" s="61" t="s">
        <v>680</v>
      </c>
      <c r="B194" s="81" t="s">
        <v>591</v>
      </c>
      <c r="C194" s="132">
        <v>0</v>
      </c>
      <c r="D194" s="81">
        <v>0</v>
      </c>
      <c r="E194" s="92"/>
      <c r="F194" s="95">
        <f t="shared" si="3"/>
        <v>0</v>
      </c>
      <c r="G194" s="95">
        <f t="shared" si="4"/>
        <v>0</v>
      </c>
    </row>
    <row r="195" spans="1:7" ht="14.25">
      <c r="A195" s="61" t="s">
        <v>681</v>
      </c>
      <c r="B195" s="96" t="s">
        <v>63</v>
      </c>
      <c r="C195" s="132">
        <f>SUM(C171:C194)</f>
        <v>1345.2095118799957</v>
      </c>
      <c r="D195" s="81">
        <f>SUM(D171:D194)</f>
        <v>15876</v>
      </c>
      <c r="E195" s="92"/>
      <c r="F195" s="99">
        <f>SUM(F171:F194)</f>
        <v>1</v>
      </c>
      <c r="G195" s="99">
        <f>SUM(G171:G194)</f>
        <v>0.9999999999999999</v>
      </c>
    </row>
    <row r="196" spans="1:7" ht="15" customHeight="1">
      <c r="A196" s="84"/>
      <c r="B196" s="85" t="s">
        <v>682</v>
      </c>
      <c r="C196" s="84" t="s">
        <v>646</v>
      </c>
      <c r="D196" s="84" t="s">
        <v>647</v>
      </c>
      <c r="E196" s="86"/>
      <c r="F196" s="84" t="s">
        <v>471</v>
      </c>
      <c r="G196" s="84" t="s">
        <v>648</v>
      </c>
    </row>
    <row r="197" spans="1:7" ht="14.25">
      <c r="A197" s="61" t="s">
        <v>683</v>
      </c>
      <c r="B197" s="61" t="s">
        <v>684</v>
      </c>
      <c r="C197" s="120" t="s">
        <v>646</v>
      </c>
      <c r="D197" s="61"/>
      <c r="E197" s="61"/>
      <c r="F197" s="61"/>
      <c r="G197" s="61"/>
    </row>
    <row r="198" spans="1:7" ht="14.25">
      <c r="A198" s="61"/>
      <c r="B198" s="61"/>
      <c r="C198" s="61"/>
      <c r="D198" s="61"/>
      <c r="E198" s="61"/>
      <c r="F198" s="61"/>
      <c r="G198" s="61"/>
    </row>
    <row r="199" spans="1:7" ht="14.25">
      <c r="A199" s="61"/>
      <c r="B199" s="81" t="s">
        <v>685</v>
      </c>
      <c r="C199" s="61"/>
      <c r="D199" s="61"/>
      <c r="E199" s="61"/>
      <c r="F199" s="61"/>
      <c r="G199" s="61"/>
    </row>
    <row r="200" spans="1:7" ht="14.25">
      <c r="A200" s="61" t="s">
        <v>686</v>
      </c>
      <c r="B200" s="61" t="s">
        <v>687</v>
      </c>
      <c r="C200" s="88">
        <v>0</v>
      </c>
      <c r="D200" s="88">
        <v>0</v>
      </c>
      <c r="E200" s="61"/>
      <c r="F200" s="95">
        <f aca="true" t="shared" si="5" ref="F200:F214">IF($C$208=0,"",IF(C200="[for completion]","",C200/$C$208))</f>
        <v>0</v>
      </c>
      <c r="G200" s="95">
        <f aca="true" t="shared" si="6" ref="G200:G214">IF($D$208=0,"",IF(D200="[for completion]","",D200/$D$208))</f>
        <v>0</v>
      </c>
    </row>
    <row r="201" spans="1:7" ht="14.25">
      <c r="A201" s="61" t="s">
        <v>688</v>
      </c>
      <c r="B201" s="61" t="s">
        <v>689</v>
      </c>
      <c r="C201" s="88">
        <v>225.71789570999934</v>
      </c>
      <c r="D201" s="88">
        <v>4082</v>
      </c>
      <c r="E201" s="61"/>
      <c r="F201" s="95">
        <f t="shared" si="5"/>
        <v>0.17124093069585963</v>
      </c>
      <c r="G201" s="95">
        <f t="shared" si="6"/>
        <v>0.26108090821874</v>
      </c>
    </row>
    <row r="202" spans="1:7" ht="14.25">
      <c r="A202" s="61" t="s">
        <v>690</v>
      </c>
      <c r="B202" s="61" t="s">
        <v>691</v>
      </c>
      <c r="C202" s="88">
        <v>137.88884416000022</v>
      </c>
      <c r="D202" s="88">
        <v>1830</v>
      </c>
      <c r="E202" s="61"/>
      <c r="F202" s="95">
        <f t="shared" si="5"/>
        <v>0.10460940162614125</v>
      </c>
      <c r="G202" s="95">
        <f t="shared" si="6"/>
        <v>0.11704509114166933</v>
      </c>
    </row>
    <row r="203" spans="1:7" ht="14.25">
      <c r="A203" s="61" t="s">
        <v>692</v>
      </c>
      <c r="B203" s="61" t="s">
        <v>693</v>
      </c>
      <c r="C203" s="88">
        <v>164.60978508999983</v>
      </c>
      <c r="D203" s="88">
        <v>2025</v>
      </c>
      <c r="E203" s="61"/>
      <c r="F203" s="95">
        <f t="shared" si="5"/>
        <v>0.12488124927707396</v>
      </c>
      <c r="G203" s="95">
        <f t="shared" si="6"/>
        <v>0.12951710905020786</v>
      </c>
    </row>
    <row r="204" spans="1:7" ht="14.25">
      <c r="A204" s="61" t="s">
        <v>694</v>
      </c>
      <c r="B204" s="61" t="s">
        <v>695</v>
      </c>
      <c r="C204" s="88">
        <v>176.2935329200003</v>
      </c>
      <c r="D204" s="88">
        <v>1930</v>
      </c>
      <c r="E204" s="61"/>
      <c r="F204" s="95">
        <f t="shared" si="5"/>
        <v>0.13374512711064876</v>
      </c>
      <c r="G204" s="95">
        <f t="shared" si="6"/>
        <v>0.12344099776143268</v>
      </c>
    </row>
    <row r="205" spans="1:7" ht="14.25">
      <c r="A205" s="61" t="s">
        <v>696</v>
      </c>
      <c r="B205" s="61" t="s">
        <v>697</v>
      </c>
      <c r="C205" s="88">
        <v>193.3424661699996</v>
      </c>
      <c r="D205" s="88">
        <v>1950</v>
      </c>
      <c r="E205" s="61"/>
      <c r="F205" s="95">
        <f t="shared" si="5"/>
        <v>0.1466793040305523</v>
      </c>
      <c r="G205" s="95">
        <f t="shared" si="6"/>
        <v>0.12472017908538535</v>
      </c>
    </row>
    <row r="206" spans="1:7" ht="14.25">
      <c r="A206" s="61" t="s">
        <v>698</v>
      </c>
      <c r="B206" s="61" t="s">
        <v>699</v>
      </c>
      <c r="C206" s="88">
        <v>181.77705746</v>
      </c>
      <c r="D206" s="88">
        <v>1732</v>
      </c>
      <c r="E206" s="61"/>
      <c r="F206" s="95">
        <f t="shared" si="5"/>
        <v>0.13790520419611635</v>
      </c>
      <c r="G206" s="95">
        <f t="shared" si="6"/>
        <v>0.11077710265430124</v>
      </c>
    </row>
    <row r="207" spans="1:7" ht="14.25">
      <c r="A207" s="61" t="s">
        <v>700</v>
      </c>
      <c r="B207" s="61" t="s">
        <v>701</v>
      </c>
      <c r="C207" s="88">
        <v>238.50093081999998</v>
      </c>
      <c r="D207" s="88">
        <v>2086</v>
      </c>
      <c r="E207" s="61"/>
      <c r="F207" s="95">
        <f t="shared" si="5"/>
        <v>0.18093878306360783</v>
      </c>
      <c r="G207" s="95">
        <f t="shared" si="6"/>
        <v>0.1334186120882635</v>
      </c>
    </row>
    <row r="208" spans="1:7" ht="14.25">
      <c r="A208" s="61" t="s">
        <v>702</v>
      </c>
      <c r="B208" s="96" t="s">
        <v>63</v>
      </c>
      <c r="C208" s="101">
        <f>SUM(C200:C207)</f>
        <v>1318.1305123299992</v>
      </c>
      <c r="D208" s="61">
        <f>SUM(D200:D207)</f>
        <v>15635</v>
      </c>
      <c r="E208" s="61"/>
      <c r="F208" s="92">
        <f>SUM(F200:F207)</f>
        <v>1</v>
      </c>
      <c r="G208" s="92">
        <f>SUM(G200:G207)</f>
        <v>1</v>
      </c>
    </row>
    <row r="209" spans="1:7" ht="14.25" hidden="1" outlineLevel="1">
      <c r="A209" s="61" t="s">
        <v>703</v>
      </c>
      <c r="B209" s="97" t="s">
        <v>704</v>
      </c>
      <c r="C209" s="61"/>
      <c r="D209" s="61"/>
      <c r="E209" s="61"/>
      <c r="F209" s="95">
        <f t="shared" si="5"/>
        <v>0</v>
      </c>
      <c r="G209" s="95">
        <f t="shared" si="6"/>
        <v>0</v>
      </c>
    </row>
    <row r="210" spans="1:7" ht="14.25" hidden="1" outlineLevel="1">
      <c r="A210" s="61" t="s">
        <v>705</v>
      </c>
      <c r="B210" s="97" t="s">
        <v>706</v>
      </c>
      <c r="C210" s="61"/>
      <c r="D210" s="61"/>
      <c r="E210" s="61"/>
      <c r="F210" s="95">
        <f t="shared" si="5"/>
        <v>0</v>
      </c>
      <c r="G210" s="95">
        <f t="shared" si="6"/>
        <v>0</v>
      </c>
    </row>
    <row r="211" spans="1:7" ht="14.25" hidden="1" outlineLevel="1">
      <c r="A211" s="61" t="s">
        <v>707</v>
      </c>
      <c r="B211" s="97" t="s">
        <v>708</v>
      </c>
      <c r="C211" s="61"/>
      <c r="D211" s="61"/>
      <c r="E211" s="61"/>
      <c r="F211" s="95">
        <f t="shared" si="5"/>
        <v>0</v>
      </c>
      <c r="G211" s="95">
        <f t="shared" si="6"/>
        <v>0</v>
      </c>
    </row>
    <row r="212" spans="1:7" ht="14.25" hidden="1" outlineLevel="1">
      <c r="A212" s="61" t="s">
        <v>709</v>
      </c>
      <c r="B212" s="97" t="s">
        <v>710</v>
      </c>
      <c r="C212" s="61"/>
      <c r="D212" s="61"/>
      <c r="E212" s="61"/>
      <c r="F212" s="95">
        <f t="shared" si="5"/>
        <v>0</v>
      </c>
      <c r="G212" s="95">
        <f t="shared" si="6"/>
        <v>0</v>
      </c>
    </row>
    <row r="213" spans="1:7" ht="14.25" hidden="1" outlineLevel="1">
      <c r="A213" s="61" t="s">
        <v>711</v>
      </c>
      <c r="B213" s="97" t="s">
        <v>712</v>
      </c>
      <c r="C213" s="61"/>
      <c r="D213" s="61"/>
      <c r="E213" s="61"/>
      <c r="F213" s="95">
        <f t="shared" si="5"/>
        <v>0</v>
      </c>
      <c r="G213" s="95">
        <f t="shared" si="6"/>
        <v>0</v>
      </c>
    </row>
    <row r="214" spans="1:7" ht="14.25" hidden="1" outlineLevel="1">
      <c r="A214" s="61" t="s">
        <v>713</v>
      </c>
      <c r="B214" s="97" t="s">
        <v>714</v>
      </c>
      <c r="C214" s="61"/>
      <c r="D214" s="61"/>
      <c r="E214" s="61"/>
      <c r="F214" s="95">
        <f t="shared" si="5"/>
        <v>0</v>
      </c>
      <c r="G214" s="95">
        <f t="shared" si="6"/>
        <v>0</v>
      </c>
    </row>
    <row r="215" spans="1:7" ht="14.25" hidden="1" outlineLevel="1">
      <c r="A215" s="61" t="s">
        <v>715</v>
      </c>
      <c r="B215" s="97"/>
      <c r="C215" s="61"/>
      <c r="D215" s="61"/>
      <c r="E215" s="61"/>
      <c r="F215" s="95"/>
      <c r="G215" s="95"/>
    </row>
    <row r="216" spans="1:7" ht="14.25" hidden="1" outlineLevel="1">
      <c r="A216" s="61" t="s">
        <v>716</v>
      </c>
      <c r="B216" s="97"/>
      <c r="C216" s="61"/>
      <c r="D216" s="61"/>
      <c r="E216" s="61"/>
      <c r="F216" s="95"/>
      <c r="G216" s="95"/>
    </row>
    <row r="217" spans="1:7" ht="14.25" hidden="1" outlineLevel="1">
      <c r="A217" s="61" t="s">
        <v>717</v>
      </c>
      <c r="B217" s="97"/>
      <c r="C217" s="61"/>
      <c r="D217" s="61"/>
      <c r="E217" s="61"/>
      <c r="F217" s="95"/>
      <c r="G217" s="95"/>
    </row>
    <row r="218" spans="1:7" ht="15" customHeight="1" collapsed="1">
      <c r="A218" s="84"/>
      <c r="B218" s="85" t="s">
        <v>718</v>
      </c>
      <c r="C218" s="84" t="s">
        <v>646</v>
      </c>
      <c r="D218" s="84" t="s">
        <v>647</v>
      </c>
      <c r="E218" s="86"/>
      <c r="F218" s="84" t="s">
        <v>471</v>
      </c>
      <c r="G218" s="84" t="s">
        <v>648</v>
      </c>
    </row>
    <row r="219" spans="1:7" ht="14.25">
      <c r="A219" s="61" t="s">
        <v>1813</v>
      </c>
      <c r="B219" s="61" t="s">
        <v>684</v>
      </c>
      <c r="C219" s="120" t="s">
        <v>646</v>
      </c>
      <c r="D219" s="61"/>
      <c r="E219" s="61"/>
      <c r="F219" s="61"/>
      <c r="G219" s="61"/>
    </row>
    <row r="220" spans="1:7" ht="14.25">
      <c r="A220" s="61"/>
      <c r="B220" s="61"/>
      <c r="C220" s="61"/>
      <c r="D220" s="61"/>
      <c r="E220" s="61"/>
      <c r="F220" s="61"/>
      <c r="G220" s="61"/>
    </row>
    <row r="221" spans="1:7" ht="14.25">
      <c r="A221" s="61"/>
      <c r="B221" s="81" t="s">
        <v>685</v>
      </c>
      <c r="C221" s="61"/>
      <c r="D221" s="61"/>
      <c r="E221" s="61"/>
      <c r="F221" s="61"/>
      <c r="G221" s="61"/>
    </row>
    <row r="222" spans="1:7" ht="14.25">
      <c r="A222" s="61" t="s">
        <v>719</v>
      </c>
      <c r="B222" s="61" t="s">
        <v>687</v>
      </c>
      <c r="C222" s="88">
        <v>0</v>
      </c>
      <c r="D222" s="88">
        <v>0</v>
      </c>
      <c r="E222" s="61"/>
      <c r="F222" s="95">
        <f>IF($C$230=0,"",IF(C222="[Mark as ND1 if not relevant]","",C222/$C$230))</f>
        <v>0</v>
      </c>
      <c r="G222" s="95">
        <f>IF($D$230=0,"",IF(D222="[Mark as ND1 if not relevant]","",D222/$D$230))</f>
        <v>0</v>
      </c>
    </row>
    <row r="223" spans="1:7" ht="14.25">
      <c r="A223" s="61" t="s">
        <v>720</v>
      </c>
      <c r="B223" s="61" t="s">
        <v>689</v>
      </c>
      <c r="C223" s="88">
        <v>301.6087959299996</v>
      </c>
      <c r="D223" s="88">
        <v>5422</v>
      </c>
      <c r="E223" s="61"/>
      <c r="F223" s="95">
        <f aca="true" t="shared" si="7" ref="F223:F229">IF($C$230=0,"",IF(C223="[Mark as ND1 if not relevant]","",C223/$C$230))</f>
        <v>0.22738355216429665</v>
      </c>
      <c r="G223" s="95">
        <f aca="true" t="shared" si="8" ref="G223:G229">IF($D$230=0,"",IF(D223="[Mark as ND1 if not relevant]","",D223/$D$230))</f>
        <v>0.34528434057186524</v>
      </c>
    </row>
    <row r="224" spans="1:7" ht="14.25">
      <c r="A224" s="61" t="s">
        <v>721</v>
      </c>
      <c r="B224" s="61" t="s">
        <v>691</v>
      </c>
      <c r="C224" s="88">
        <v>142.62390534000002</v>
      </c>
      <c r="D224" s="88">
        <v>1769</v>
      </c>
      <c r="E224" s="61"/>
      <c r="F224" s="95">
        <f t="shared" si="7"/>
        <v>0.10752448422386315</v>
      </c>
      <c r="G224" s="95">
        <f t="shared" si="8"/>
        <v>0.11265363306374578</v>
      </c>
    </row>
    <row r="225" spans="1:7" ht="14.25">
      <c r="A225" s="61" t="s">
        <v>722</v>
      </c>
      <c r="B225" s="61" t="s">
        <v>693</v>
      </c>
      <c r="C225" s="88">
        <v>155.43561970999986</v>
      </c>
      <c r="D225" s="88">
        <v>1798</v>
      </c>
      <c r="E225" s="61"/>
      <c r="F225" s="95">
        <f t="shared" si="7"/>
        <v>0.1171832646111601</v>
      </c>
      <c r="G225" s="95">
        <f t="shared" si="8"/>
        <v>0.11450041393364326</v>
      </c>
    </row>
    <row r="226" spans="1:7" ht="14.25">
      <c r="A226" s="61" t="s">
        <v>723</v>
      </c>
      <c r="B226" s="61" t="s">
        <v>695</v>
      </c>
      <c r="C226" s="88">
        <v>163.72110694000014</v>
      </c>
      <c r="D226" s="88">
        <v>1689</v>
      </c>
      <c r="E226" s="61"/>
      <c r="F226" s="95">
        <f t="shared" si="7"/>
        <v>0.12342971213919121</v>
      </c>
      <c r="G226" s="95">
        <f t="shared" si="8"/>
        <v>0.10755906514678724</v>
      </c>
    </row>
    <row r="227" spans="1:7" ht="14.25">
      <c r="A227" s="61" t="s">
        <v>724</v>
      </c>
      <c r="B227" s="61" t="s">
        <v>697</v>
      </c>
      <c r="C227" s="88">
        <v>176.12297690999986</v>
      </c>
      <c r="D227" s="88">
        <v>1673</v>
      </c>
      <c r="E227" s="61"/>
      <c r="F227" s="95">
        <f t="shared" si="7"/>
        <v>0.13277950990806248</v>
      </c>
      <c r="G227" s="95">
        <f t="shared" si="8"/>
        <v>0.10654015156339552</v>
      </c>
    </row>
    <row r="228" spans="1:7" ht="14.25">
      <c r="A228" s="61" t="s">
        <v>725</v>
      </c>
      <c r="B228" s="61" t="s">
        <v>699</v>
      </c>
      <c r="C228" s="88">
        <v>167.40975196000016</v>
      </c>
      <c r="D228" s="88">
        <v>1564</v>
      </c>
      <c r="E228" s="61"/>
      <c r="F228" s="95">
        <f t="shared" si="7"/>
        <v>0.1262105899472622</v>
      </c>
      <c r="G228" s="95">
        <f t="shared" si="8"/>
        <v>0.09959880277653951</v>
      </c>
    </row>
    <row r="229" spans="1:7" ht="14.25">
      <c r="A229" s="61" t="s">
        <v>726</v>
      </c>
      <c r="B229" s="61" t="s">
        <v>701</v>
      </c>
      <c r="C229" s="88">
        <v>219.50973794999993</v>
      </c>
      <c r="D229" s="88">
        <v>1788</v>
      </c>
      <c r="E229" s="61"/>
      <c r="F229" s="95">
        <f t="shared" si="7"/>
        <v>0.16548888700616407</v>
      </c>
      <c r="G229" s="95">
        <f t="shared" si="8"/>
        <v>0.11386359294402343</v>
      </c>
    </row>
    <row r="230" spans="1:7" ht="14.25">
      <c r="A230" s="61" t="s">
        <v>727</v>
      </c>
      <c r="B230" s="96" t="s">
        <v>63</v>
      </c>
      <c r="C230" s="101">
        <f>SUM(C222:C229)</f>
        <v>1326.4318947399997</v>
      </c>
      <c r="D230" s="61">
        <f>SUM(D222:D229)</f>
        <v>15703</v>
      </c>
      <c r="E230" s="61"/>
      <c r="F230" s="92">
        <f>SUM(F222:F229)</f>
        <v>0.9999999999999998</v>
      </c>
      <c r="G230" s="92">
        <f>SUM(G222:G229)</f>
        <v>1</v>
      </c>
    </row>
    <row r="231" spans="1:7" ht="14.25" hidden="1" outlineLevel="1">
      <c r="A231" s="61" t="s">
        <v>728</v>
      </c>
      <c r="B231" s="97" t="s">
        <v>704</v>
      </c>
      <c r="C231" s="61"/>
      <c r="D231" s="61"/>
      <c r="E231" s="61"/>
      <c r="F231" s="95">
        <f aca="true" t="shared" si="9" ref="F231:F236">IF($C$230=0,"",IF(C231="[for completion]","",C231/$C$230))</f>
        <v>0</v>
      </c>
      <c r="G231" s="95">
        <f aca="true" t="shared" si="10" ref="G231:G236">IF($D$230=0,"",IF(D231="[for completion]","",D231/$D$230))</f>
        <v>0</v>
      </c>
    </row>
    <row r="232" spans="1:7" ht="14.25" hidden="1" outlineLevel="1">
      <c r="A232" s="61" t="s">
        <v>729</v>
      </c>
      <c r="B232" s="97" t="s">
        <v>706</v>
      </c>
      <c r="C232" s="61"/>
      <c r="D232" s="61"/>
      <c r="E232" s="61"/>
      <c r="F232" s="95">
        <f t="shared" si="9"/>
        <v>0</v>
      </c>
      <c r="G232" s="95">
        <f t="shared" si="10"/>
        <v>0</v>
      </c>
    </row>
    <row r="233" spans="1:7" ht="14.25" hidden="1" outlineLevel="1">
      <c r="A233" s="61" t="s">
        <v>730</v>
      </c>
      <c r="B233" s="97" t="s">
        <v>708</v>
      </c>
      <c r="C233" s="61"/>
      <c r="D233" s="61"/>
      <c r="E233" s="61"/>
      <c r="F233" s="95">
        <f t="shared" si="9"/>
        <v>0</v>
      </c>
      <c r="G233" s="95">
        <f t="shared" si="10"/>
        <v>0</v>
      </c>
    </row>
    <row r="234" spans="1:7" ht="14.25" hidden="1" outlineLevel="1">
      <c r="A234" s="61" t="s">
        <v>731</v>
      </c>
      <c r="B234" s="97" t="s">
        <v>710</v>
      </c>
      <c r="C234" s="61"/>
      <c r="D234" s="61"/>
      <c r="E234" s="61"/>
      <c r="F234" s="95">
        <f t="shared" si="9"/>
        <v>0</v>
      </c>
      <c r="G234" s="95">
        <f t="shared" si="10"/>
        <v>0</v>
      </c>
    </row>
    <row r="235" spans="1:7" ht="14.25" hidden="1" outlineLevel="1">
      <c r="A235" s="61" t="s">
        <v>732</v>
      </c>
      <c r="B235" s="97" t="s">
        <v>712</v>
      </c>
      <c r="C235" s="61"/>
      <c r="D235" s="61"/>
      <c r="E235" s="61"/>
      <c r="F235" s="95">
        <f t="shared" si="9"/>
        <v>0</v>
      </c>
      <c r="G235" s="95">
        <f t="shared" si="10"/>
        <v>0</v>
      </c>
    </row>
    <row r="236" spans="1:7" ht="14.25" hidden="1" outlineLevel="1">
      <c r="A236" s="61" t="s">
        <v>733</v>
      </c>
      <c r="B236" s="97" t="s">
        <v>714</v>
      </c>
      <c r="C236" s="61"/>
      <c r="D236" s="61"/>
      <c r="E236" s="61"/>
      <c r="F236" s="95">
        <f t="shared" si="9"/>
        <v>0</v>
      </c>
      <c r="G236" s="95">
        <f t="shared" si="10"/>
        <v>0</v>
      </c>
    </row>
    <row r="237" spans="1:7" ht="14.25" hidden="1" outlineLevel="1">
      <c r="A237" s="61" t="s">
        <v>734</v>
      </c>
      <c r="B237" s="97"/>
      <c r="C237" s="61"/>
      <c r="D237" s="61"/>
      <c r="E237" s="61"/>
      <c r="F237" s="95"/>
      <c r="G237" s="95"/>
    </row>
    <row r="238" spans="1:7" ht="14.25" hidden="1" outlineLevel="1">
      <c r="A238" s="61" t="s">
        <v>735</v>
      </c>
      <c r="B238" s="97"/>
      <c r="C238" s="61"/>
      <c r="D238" s="61"/>
      <c r="E238" s="61"/>
      <c r="F238" s="95"/>
      <c r="G238" s="95"/>
    </row>
    <row r="239" spans="1:7" ht="14.25" hidden="1" outlineLevel="1">
      <c r="A239" s="61" t="s">
        <v>736</v>
      </c>
      <c r="B239" s="97"/>
      <c r="C239" s="61"/>
      <c r="D239" s="61"/>
      <c r="E239" s="61"/>
      <c r="F239" s="95"/>
      <c r="G239" s="95"/>
    </row>
    <row r="240" spans="1:7" ht="15" customHeight="1" collapsed="1">
      <c r="A240" s="84"/>
      <c r="B240" s="85" t="s">
        <v>737</v>
      </c>
      <c r="C240" s="84" t="s">
        <v>471</v>
      </c>
      <c r="D240" s="84"/>
      <c r="E240" s="86"/>
      <c r="F240" s="84"/>
      <c r="G240" s="84"/>
    </row>
    <row r="241" spans="1:14" ht="14.25">
      <c r="A241" s="61" t="s">
        <v>738</v>
      </c>
      <c r="B241" s="61" t="s">
        <v>1814</v>
      </c>
      <c r="C241" s="92" t="s">
        <v>471</v>
      </c>
      <c r="D241" s="61"/>
      <c r="E241" s="92"/>
      <c r="F241" s="92"/>
      <c r="G241" s="92"/>
      <c r="H241" s="98"/>
      <c r="I241" s="98"/>
      <c r="J241" s="98"/>
      <c r="K241" s="98"/>
      <c r="L241" s="98"/>
      <c r="M241" s="98"/>
      <c r="N241" s="98"/>
    </row>
    <row r="242" spans="1:14" ht="14.25">
      <c r="A242" s="61" t="s">
        <v>739</v>
      </c>
      <c r="B242" s="61" t="s">
        <v>740</v>
      </c>
      <c r="C242" s="92">
        <v>0</v>
      </c>
      <c r="D242" s="61"/>
      <c r="E242" s="92"/>
      <c r="F242" s="92"/>
      <c r="G242" s="58"/>
      <c r="H242" s="98"/>
      <c r="I242" s="98"/>
      <c r="J242" s="98"/>
      <c r="K242" s="98"/>
      <c r="L242" s="98"/>
      <c r="M242" s="98"/>
      <c r="N242" s="98"/>
    </row>
    <row r="243" spans="1:14" ht="14.25">
      <c r="A243" s="61" t="s">
        <v>741</v>
      </c>
      <c r="B243" s="61" t="s">
        <v>742</v>
      </c>
      <c r="C243" s="92">
        <v>0</v>
      </c>
      <c r="D243" s="61"/>
      <c r="E243" s="92"/>
      <c r="F243" s="92"/>
      <c r="G243" s="58"/>
      <c r="H243" s="98"/>
      <c r="I243" s="98"/>
      <c r="J243" s="98"/>
      <c r="K243" s="98"/>
      <c r="L243" s="98"/>
      <c r="M243" s="98"/>
      <c r="N243" s="98"/>
    </row>
    <row r="244" spans="1:14" ht="14.25">
      <c r="A244" s="61" t="s">
        <v>743</v>
      </c>
      <c r="B244" s="81" t="s">
        <v>744</v>
      </c>
      <c r="C244" s="92">
        <v>0</v>
      </c>
      <c r="D244" s="76"/>
      <c r="E244" s="76"/>
      <c r="F244" s="59"/>
      <c r="G244" s="59"/>
      <c r="H244" s="58"/>
      <c r="I244" s="61"/>
      <c r="J244" s="61"/>
      <c r="K244" s="61"/>
      <c r="L244" s="58"/>
      <c r="M244" s="58"/>
      <c r="N244" s="58"/>
    </row>
    <row r="245" spans="1:14" ht="14.25">
      <c r="A245" s="61" t="s">
        <v>745</v>
      </c>
      <c r="B245" s="61" t="s">
        <v>61</v>
      </c>
      <c r="C245" s="92">
        <v>0</v>
      </c>
      <c r="D245" s="61"/>
      <c r="E245" s="92"/>
      <c r="F245" s="92"/>
      <c r="G245" s="58"/>
      <c r="H245" s="98"/>
      <c r="I245" s="98"/>
      <c r="J245" s="98"/>
      <c r="K245" s="98"/>
      <c r="L245" s="98"/>
      <c r="M245" s="98"/>
      <c r="N245" s="98"/>
    </row>
    <row r="246" spans="1:14" ht="14.25" hidden="1" outlineLevel="1">
      <c r="A246" s="61" t="s">
        <v>746</v>
      </c>
      <c r="B246" s="97" t="s">
        <v>747</v>
      </c>
      <c r="C246" s="61"/>
      <c r="D246" s="61"/>
      <c r="E246" s="92"/>
      <c r="F246" s="92"/>
      <c r="G246" s="58"/>
      <c r="H246" s="98"/>
      <c r="I246" s="98"/>
      <c r="J246" s="98"/>
      <c r="K246" s="98"/>
      <c r="L246" s="98"/>
      <c r="M246" s="98"/>
      <c r="N246" s="98"/>
    </row>
    <row r="247" spans="1:14" ht="14.25" hidden="1" outlineLevel="1">
      <c r="A247" s="61" t="s">
        <v>748</v>
      </c>
      <c r="B247" s="97" t="s">
        <v>749</v>
      </c>
      <c r="C247" s="98"/>
      <c r="D247" s="61"/>
      <c r="E247" s="92"/>
      <c r="F247" s="92"/>
      <c r="G247" s="58"/>
      <c r="H247" s="98"/>
      <c r="I247" s="98"/>
      <c r="J247" s="98"/>
      <c r="K247" s="98"/>
      <c r="L247" s="98"/>
      <c r="M247" s="98"/>
      <c r="N247" s="98"/>
    </row>
    <row r="248" spans="1:14" ht="14.25" hidden="1" outlineLevel="1">
      <c r="A248" s="61" t="s">
        <v>750</v>
      </c>
      <c r="B248" s="97" t="s">
        <v>751</v>
      </c>
      <c r="C248" s="61"/>
      <c r="D248" s="61"/>
      <c r="E248" s="92"/>
      <c r="F248" s="92"/>
      <c r="G248" s="58"/>
      <c r="H248" s="98"/>
      <c r="I248" s="98"/>
      <c r="J248" s="98"/>
      <c r="K248" s="98"/>
      <c r="L248" s="98"/>
      <c r="M248" s="98"/>
      <c r="N248" s="98"/>
    </row>
    <row r="249" spans="1:14" ht="14.25" hidden="1" outlineLevel="1">
      <c r="A249" s="61" t="s">
        <v>752</v>
      </c>
      <c r="B249" s="97" t="s">
        <v>753</v>
      </c>
      <c r="C249" s="61"/>
      <c r="D249" s="61"/>
      <c r="E249" s="92"/>
      <c r="F249" s="92"/>
      <c r="G249" s="58"/>
      <c r="H249" s="98"/>
      <c r="I249" s="98"/>
      <c r="J249" s="98"/>
      <c r="K249" s="98"/>
      <c r="L249" s="98"/>
      <c r="M249" s="98"/>
      <c r="N249" s="98"/>
    </row>
    <row r="250" spans="1:14" ht="14.25" hidden="1" outlineLevel="1">
      <c r="A250" s="61" t="s">
        <v>754</v>
      </c>
      <c r="B250" s="97" t="s">
        <v>755</v>
      </c>
      <c r="C250" s="61"/>
      <c r="D250" s="61"/>
      <c r="E250" s="92"/>
      <c r="F250" s="92"/>
      <c r="G250" s="58"/>
      <c r="H250" s="98"/>
      <c r="I250" s="98"/>
      <c r="J250" s="98"/>
      <c r="K250" s="98"/>
      <c r="L250" s="98"/>
      <c r="M250" s="98"/>
      <c r="N250" s="98"/>
    </row>
    <row r="251" spans="1:14" ht="14.25" hidden="1" outlineLevel="1">
      <c r="A251" s="61" t="s">
        <v>756</v>
      </c>
      <c r="B251" s="97" t="s">
        <v>151</v>
      </c>
      <c r="C251" s="61"/>
      <c r="D251" s="61"/>
      <c r="E251" s="92"/>
      <c r="F251" s="92"/>
      <c r="G251" s="58"/>
      <c r="H251" s="98"/>
      <c r="I251" s="98"/>
      <c r="J251" s="98"/>
      <c r="K251" s="98"/>
      <c r="L251" s="98"/>
      <c r="M251" s="98"/>
      <c r="N251" s="98"/>
    </row>
    <row r="252" spans="1:14" ht="14.25" hidden="1" outlineLevel="1">
      <c r="A252" s="61" t="s">
        <v>757</v>
      </c>
      <c r="B252" s="97" t="s">
        <v>151</v>
      </c>
      <c r="C252" s="61"/>
      <c r="D252" s="61"/>
      <c r="E252" s="92"/>
      <c r="F252" s="92"/>
      <c r="G252" s="58"/>
      <c r="H252" s="98"/>
      <c r="I252" s="98"/>
      <c r="J252" s="98"/>
      <c r="K252" s="98"/>
      <c r="L252" s="98"/>
      <c r="M252" s="98"/>
      <c r="N252" s="98"/>
    </row>
    <row r="253" spans="1:14" ht="14.25" hidden="1" outlineLevel="1">
      <c r="A253" s="61" t="s">
        <v>758</v>
      </c>
      <c r="B253" s="97" t="s">
        <v>151</v>
      </c>
      <c r="C253" s="61"/>
      <c r="D253" s="61"/>
      <c r="E253" s="92"/>
      <c r="F253" s="92"/>
      <c r="G253" s="58"/>
      <c r="H253" s="98"/>
      <c r="I253" s="98"/>
      <c r="J253" s="98"/>
      <c r="K253" s="98"/>
      <c r="L253" s="98"/>
      <c r="M253" s="98"/>
      <c r="N253" s="98"/>
    </row>
    <row r="254" spans="1:14" ht="14.25" hidden="1" outlineLevel="1">
      <c r="A254" s="61" t="s">
        <v>759</v>
      </c>
      <c r="B254" s="97" t="s">
        <v>151</v>
      </c>
      <c r="C254" s="61"/>
      <c r="D254" s="61"/>
      <c r="E254" s="92"/>
      <c r="F254" s="92"/>
      <c r="G254" s="58"/>
      <c r="H254" s="98"/>
      <c r="I254" s="98"/>
      <c r="J254" s="98"/>
      <c r="K254" s="98"/>
      <c r="L254" s="98"/>
      <c r="M254" s="98"/>
      <c r="N254" s="98"/>
    </row>
    <row r="255" spans="1:14" ht="14.25" hidden="1" outlineLevel="1">
      <c r="A255" s="61" t="s">
        <v>760</v>
      </c>
      <c r="B255" s="97" t="s">
        <v>151</v>
      </c>
      <c r="C255" s="61"/>
      <c r="D255" s="61"/>
      <c r="E255" s="92"/>
      <c r="F255" s="92"/>
      <c r="G255" s="58"/>
      <c r="H255" s="98"/>
      <c r="I255" s="98"/>
      <c r="J255" s="98"/>
      <c r="K255" s="98"/>
      <c r="L255" s="98"/>
      <c r="M255" s="98"/>
      <c r="N255" s="98"/>
    </row>
    <row r="256" spans="1:14" ht="14.25" hidden="1" outlineLevel="1">
      <c r="A256" s="61" t="s">
        <v>761</v>
      </c>
      <c r="B256" s="97" t="s">
        <v>151</v>
      </c>
      <c r="C256" s="61"/>
      <c r="D256" s="61"/>
      <c r="E256" s="92"/>
      <c r="F256" s="92"/>
      <c r="G256" s="58"/>
      <c r="H256" s="98"/>
      <c r="I256" s="98"/>
      <c r="J256" s="98"/>
      <c r="K256" s="98"/>
      <c r="L256" s="98"/>
      <c r="M256" s="98"/>
      <c r="N256" s="98"/>
    </row>
    <row r="257" spans="1:7" ht="15" customHeight="1" collapsed="1">
      <c r="A257" s="84"/>
      <c r="B257" s="85" t="s">
        <v>762</v>
      </c>
      <c r="C257" s="84" t="s">
        <v>471</v>
      </c>
      <c r="D257" s="84"/>
      <c r="E257" s="86"/>
      <c r="F257" s="84"/>
      <c r="G257" s="87"/>
    </row>
    <row r="258" spans="1:7" ht="14.25">
      <c r="A258" s="61" t="s">
        <v>763</v>
      </c>
      <c r="B258" s="61" t="s">
        <v>764</v>
      </c>
      <c r="C258" s="92" t="s">
        <v>471</v>
      </c>
      <c r="D258" s="61"/>
      <c r="E258" s="58"/>
      <c r="F258" s="58"/>
      <c r="G258" s="58"/>
    </row>
    <row r="259" spans="1:7" ht="14.25">
      <c r="A259" s="61" t="s">
        <v>765</v>
      </c>
      <c r="B259" s="61" t="s">
        <v>766</v>
      </c>
      <c r="C259" s="92">
        <v>1</v>
      </c>
      <c r="D259" s="61"/>
      <c r="E259" s="58"/>
      <c r="F259" s="58"/>
      <c r="G259" s="58"/>
    </row>
    <row r="260" spans="1:7" ht="14.25">
      <c r="A260" s="61" t="s">
        <v>767</v>
      </c>
      <c r="B260" s="61" t="s">
        <v>61</v>
      </c>
      <c r="C260" s="92">
        <v>0</v>
      </c>
      <c r="D260" s="61"/>
      <c r="E260" s="58"/>
      <c r="F260" s="58"/>
      <c r="G260" s="58"/>
    </row>
    <row r="261" spans="1:7" ht="14.25" hidden="1" outlineLevel="1">
      <c r="A261" s="61" t="s">
        <v>768</v>
      </c>
      <c r="B261" s="61"/>
      <c r="C261" s="61"/>
      <c r="D261" s="61"/>
      <c r="E261" s="58"/>
      <c r="F261" s="58"/>
      <c r="G261" s="58"/>
    </row>
    <row r="262" spans="1:7" ht="14.25" hidden="1" outlineLevel="1">
      <c r="A262" s="61" t="s">
        <v>769</v>
      </c>
      <c r="B262" s="61"/>
      <c r="C262" s="61"/>
      <c r="D262" s="61"/>
      <c r="E262" s="58"/>
      <c r="F262" s="58"/>
      <c r="G262" s="58"/>
    </row>
    <row r="263" spans="1:7" ht="14.25" hidden="1" outlineLevel="1">
      <c r="A263" s="61" t="s">
        <v>770</v>
      </c>
      <c r="B263" s="61"/>
      <c r="C263" s="61"/>
      <c r="D263" s="61"/>
      <c r="E263" s="58"/>
      <c r="F263" s="58"/>
      <c r="G263" s="58"/>
    </row>
    <row r="264" spans="1:7" ht="14.25" hidden="1" outlineLevel="1">
      <c r="A264" s="61" t="s">
        <v>771</v>
      </c>
      <c r="B264" s="61"/>
      <c r="C264" s="61"/>
      <c r="D264" s="61"/>
      <c r="E264" s="58"/>
      <c r="F264" s="58"/>
      <c r="G264" s="58"/>
    </row>
    <row r="265" spans="1:7" ht="14.25" hidden="1" outlineLevel="1">
      <c r="A265" s="61" t="s">
        <v>772</v>
      </c>
      <c r="B265" s="61"/>
      <c r="C265" s="61"/>
      <c r="D265" s="61"/>
      <c r="E265" s="58"/>
      <c r="F265" s="58"/>
      <c r="G265" s="58"/>
    </row>
    <row r="266" spans="1:7" ht="14.25" hidden="1" outlineLevel="1">
      <c r="A266" s="61" t="s">
        <v>773</v>
      </c>
      <c r="B266" s="61"/>
      <c r="C266" s="61"/>
      <c r="D266" s="61"/>
      <c r="E266" s="58"/>
      <c r="F266" s="58"/>
      <c r="G266" s="58"/>
    </row>
    <row r="267" spans="1:7" ht="18" collapsed="1">
      <c r="A267" s="128"/>
      <c r="B267" s="129" t="s">
        <v>1815</v>
      </c>
      <c r="C267" s="128"/>
      <c r="D267" s="128"/>
      <c r="E267" s="128"/>
      <c r="F267" s="130"/>
      <c r="G267" s="130"/>
    </row>
    <row r="268" spans="1:7" ht="15" customHeight="1">
      <c r="A268" s="84"/>
      <c r="B268" s="85" t="s">
        <v>774</v>
      </c>
      <c r="C268" s="84" t="s">
        <v>646</v>
      </c>
      <c r="D268" s="84" t="s">
        <v>647</v>
      </c>
      <c r="E268" s="84"/>
      <c r="F268" s="84" t="s">
        <v>472</v>
      </c>
      <c r="G268" s="84" t="s">
        <v>648</v>
      </c>
    </row>
    <row r="269" spans="1:7" ht="14.25">
      <c r="A269" s="61" t="s">
        <v>775</v>
      </c>
      <c r="B269" s="61" t="s">
        <v>650</v>
      </c>
      <c r="C269" s="61"/>
      <c r="D269" s="76"/>
      <c r="E269" s="76"/>
      <c r="F269" s="59"/>
      <c r="G269" s="59"/>
    </row>
    <row r="270" spans="1:7" ht="14.25">
      <c r="A270" s="76"/>
      <c r="B270" s="61"/>
      <c r="C270" s="61"/>
      <c r="D270" s="76"/>
      <c r="E270" s="76"/>
      <c r="F270" s="59"/>
      <c r="G270" s="59"/>
    </row>
    <row r="271" spans="1:7" ht="14.25">
      <c r="A271" s="61"/>
      <c r="B271" s="61" t="s">
        <v>651</v>
      </c>
      <c r="C271" s="61"/>
      <c r="D271" s="76"/>
      <c r="E271" s="76"/>
      <c r="F271" s="59"/>
      <c r="G271" s="59"/>
    </row>
    <row r="272" spans="1:7" ht="14.25">
      <c r="A272" s="61" t="s">
        <v>776</v>
      </c>
      <c r="B272" s="81" t="s">
        <v>591</v>
      </c>
      <c r="C272" s="61"/>
      <c r="D272" s="61"/>
      <c r="E272" s="76"/>
      <c r="F272" s="95">
        <f aca="true" t="shared" si="11" ref="F272:F295">IF($C$296=0,"",IF(C272="[for completion]","",C272/$C$296))</f>
      </c>
      <c r="G272" s="95">
        <f aca="true" t="shared" si="12" ref="G272:G295">IF($D$296=0,"",IF(D272="[for completion]","",D272/$D$296))</f>
      </c>
    </row>
    <row r="273" spans="1:7" ht="14.25">
      <c r="A273" s="61" t="s">
        <v>777</v>
      </c>
      <c r="B273" s="81" t="s">
        <v>591</v>
      </c>
      <c r="C273" s="61"/>
      <c r="D273" s="61"/>
      <c r="E273" s="76"/>
      <c r="F273" s="95">
        <f t="shared" si="11"/>
      </c>
      <c r="G273" s="95">
        <f t="shared" si="12"/>
      </c>
    </row>
    <row r="274" spans="1:7" ht="14.25">
      <c r="A274" s="61" t="s">
        <v>778</v>
      </c>
      <c r="B274" s="81" t="s">
        <v>591</v>
      </c>
      <c r="C274" s="61"/>
      <c r="D274" s="61"/>
      <c r="E274" s="76"/>
      <c r="F274" s="95">
        <f t="shared" si="11"/>
      </c>
      <c r="G274" s="95">
        <f t="shared" si="12"/>
      </c>
    </row>
    <row r="275" spans="1:7" ht="14.25">
      <c r="A275" s="61" t="s">
        <v>779</v>
      </c>
      <c r="B275" s="81" t="s">
        <v>591</v>
      </c>
      <c r="C275" s="61"/>
      <c r="D275" s="61"/>
      <c r="E275" s="76"/>
      <c r="F275" s="95">
        <f t="shared" si="11"/>
      </c>
      <c r="G275" s="95">
        <f t="shared" si="12"/>
      </c>
    </row>
    <row r="276" spans="1:7" ht="14.25">
      <c r="A276" s="61" t="s">
        <v>780</v>
      </c>
      <c r="B276" s="81" t="s">
        <v>591</v>
      </c>
      <c r="C276" s="61"/>
      <c r="D276" s="61"/>
      <c r="E276" s="76"/>
      <c r="F276" s="95">
        <f t="shared" si="11"/>
      </c>
      <c r="G276" s="95">
        <f t="shared" si="12"/>
      </c>
    </row>
    <row r="277" spans="1:7" ht="14.25">
      <c r="A277" s="61" t="s">
        <v>781</v>
      </c>
      <c r="B277" s="81" t="s">
        <v>591</v>
      </c>
      <c r="C277" s="61"/>
      <c r="D277" s="61"/>
      <c r="E277" s="76"/>
      <c r="F277" s="95">
        <f t="shared" si="11"/>
      </c>
      <c r="G277" s="95">
        <f t="shared" si="12"/>
      </c>
    </row>
    <row r="278" spans="1:7" ht="14.25">
      <c r="A278" s="61" t="s">
        <v>782</v>
      </c>
      <c r="B278" s="81" t="s">
        <v>591</v>
      </c>
      <c r="C278" s="61"/>
      <c r="D278" s="61"/>
      <c r="E278" s="76"/>
      <c r="F278" s="95">
        <f t="shared" si="11"/>
      </c>
      <c r="G278" s="95">
        <f t="shared" si="12"/>
      </c>
    </row>
    <row r="279" spans="1:7" ht="14.25">
      <c r="A279" s="61" t="s">
        <v>783</v>
      </c>
      <c r="B279" s="81" t="s">
        <v>591</v>
      </c>
      <c r="C279" s="61"/>
      <c r="D279" s="61"/>
      <c r="E279" s="76"/>
      <c r="F279" s="95">
        <f t="shared" si="11"/>
      </c>
      <c r="G279" s="95">
        <f t="shared" si="12"/>
      </c>
    </row>
    <row r="280" spans="1:7" ht="14.25">
      <c r="A280" s="61" t="s">
        <v>784</v>
      </c>
      <c r="B280" s="81" t="s">
        <v>591</v>
      </c>
      <c r="C280" s="61"/>
      <c r="D280" s="61"/>
      <c r="E280" s="76"/>
      <c r="F280" s="95">
        <f t="shared" si="11"/>
      </c>
      <c r="G280" s="95">
        <f t="shared" si="12"/>
      </c>
    </row>
    <row r="281" spans="1:7" ht="14.25">
      <c r="A281" s="61" t="s">
        <v>785</v>
      </c>
      <c r="B281" s="81" t="s">
        <v>591</v>
      </c>
      <c r="C281" s="61"/>
      <c r="D281" s="61"/>
      <c r="E281" s="81"/>
      <c r="F281" s="95">
        <f t="shared" si="11"/>
      </c>
      <c r="G281" s="95">
        <f t="shared" si="12"/>
      </c>
    </row>
    <row r="282" spans="1:7" ht="14.25">
      <c r="A282" s="61" t="s">
        <v>786</v>
      </c>
      <c r="B282" s="81" t="s">
        <v>591</v>
      </c>
      <c r="C282" s="61"/>
      <c r="D282" s="61"/>
      <c r="E282" s="81"/>
      <c r="F282" s="95">
        <f t="shared" si="11"/>
      </c>
      <c r="G282" s="95">
        <f t="shared" si="12"/>
      </c>
    </row>
    <row r="283" spans="1:7" ht="14.25">
      <c r="A283" s="61" t="s">
        <v>787</v>
      </c>
      <c r="B283" s="81" t="s">
        <v>591</v>
      </c>
      <c r="C283" s="61"/>
      <c r="D283" s="61"/>
      <c r="E283" s="81"/>
      <c r="F283" s="95">
        <f t="shared" si="11"/>
      </c>
      <c r="G283" s="95">
        <f t="shared" si="12"/>
      </c>
    </row>
    <row r="284" spans="1:7" ht="14.25">
      <c r="A284" s="61" t="s">
        <v>788</v>
      </c>
      <c r="B284" s="81" t="s">
        <v>591</v>
      </c>
      <c r="C284" s="61"/>
      <c r="D284" s="61"/>
      <c r="E284" s="81"/>
      <c r="F284" s="95">
        <f t="shared" si="11"/>
      </c>
      <c r="G284" s="95">
        <f t="shared" si="12"/>
      </c>
    </row>
    <row r="285" spans="1:7" ht="14.25">
      <c r="A285" s="61" t="s">
        <v>789</v>
      </c>
      <c r="B285" s="81" t="s">
        <v>591</v>
      </c>
      <c r="C285" s="61"/>
      <c r="D285" s="61"/>
      <c r="E285" s="81"/>
      <c r="F285" s="95">
        <f t="shared" si="11"/>
      </c>
      <c r="G285" s="95">
        <f t="shared" si="12"/>
      </c>
    </row>
    <row r="286" spans="1:7" ht="14.25">
      <c r="A286" s="61" t="s">
        <v>790</v>
      </c>
      <c r="B286" s="81" t="s">
        <v>591</v>
      </c>
      <c r="C286" s="61"/>
      <c r="D286" s="61"/>
      <c r="E286" s="81"/>
      <c r="F286" s="95">
        <f t="shared" si="11"/>
      </c>
      <c r="G286" s="95">
        <f t="shared" si="12"/>
      </c>
    </row>
    <row r="287" spans="1:7" ht="14.25">
      <c r="A287" s="61" t="s">
        <v>791</v>
      </c>
      <c r="B287" s="81" t="s">
        <v>591</v>
      </c>
      <c r="C287" s="61"/>
      <c r="D287" s="61"/>
      <c r="E287" s="61"/>
      <c r="F287" s="95">
        <f t="shared" si="11"/>
      </c>
      <c r="G287" s="95">
        <f t="shared" si="12"/>
      </c>
    </row>
    <row r="288" spans="1:7" ht="14.25">
      <c r="A288" s="61" t="s">
        <v>792</v>
      </c>
      <c r="B288" s="81" t="s">
        <v>591</v>
      </c>
      <c r="C288" s="61"/>
      <c r="D288" s="61"/>
      <c r="E288" s="92"/>
      <c r="F288" s="95">
        <f t="shared" si="11"/>
      </c>
      <c r="G288" s="95">
        <f t="shared" si="12"/>
      </c>
    </row>
    <row r="289" spans="1:7" ht="14.25">
      <c r="A289" s="61" t="s">
        <v>793</v>
      </c>
      <c r="B289" s="81" t="s">
        <v>591</v>
      </c>
      <c r="C289" s="61"/>
      <c r="D289" s="61"/>
      <c r="E289" s="92"/>
      <c r="F289" s="95">
        <f t="shared" si="11"/>
      </c>
      <c r="G289" s="95">
        <f t="shared" si="12"/>
      </c>
    </row>
    <row r="290" spans="1:7" ht="14.25">
      <c r="A290" s="61" t="s">
        <v>794</v>
      </c>
      <c r="B290" s="81" t="s">
        <v>591</v>
      </c>
      <c r="C290" s="61"/>
      <c r="D290" s="61"/>
      <c r="E290" s="92"/>
      <c r="F290" s="95">
        <f t="shared" si="11"/>
      </c>
      <c r="G290" s="95">
        <f t="shared" si="12"/>
      </c>
    </row>
    <row r="291" spans="1:7" ht="14.25">
      <c r="A291" s="61" t="s">
        <v>795</v>
      </c>
      <c r="B291" s="81" t="s">
        <v>591</v>
      </c>
      <c r="C291" s="61"/>
      <c r="D291" s="61"/>
      <c r="E291" s="92"/>
      <c r="F291" s="95">
        <f t="shared" si="11"/>
      </c>
      <c r="G291" s="95">
        <f t="shared" si="12"/>
      </c>
    </row>
    <row r="292" spans="1:7" ht="14.25">
      <c r="A292" s="61" t="s">
        <v>1816</v>
      </c>
      <c r="B292" s="81" t="s">
        <v>591</v>
      </c>
      <c r="C292" s="61"/>
      <c r="D292" s="61"/>
      <c r="E292" s="92"/>
      <c r="F292" s="95">
        <f t="shared" si="11"/>
      </c>
      <c r="G292" s="95">
        <f t="shared" si="12"/>
      </c>
    </row>
    <row r="293" spans="1:7" ht="14.25">
      <c r="A293" s="61" t="s">
        <v>796</v>
      </c>
      <c r="B293" s="81" t="s">
        <v>591</v>
      </c>
      <c r="C293" s="61"/>
      <c r="D293" s="61"/>
      <c r="E293" s="92"/>
      <c r="F293" s="95">
        <f t="shared" si="11"/>
      </c>
      <c r="G293" s="95">
        <f t="shared" si="12"/>
      </c>
    </row>
    <row r="294" spans="1:7" ht="14.25">
      <c r="A294" s="61" t="s">
        <v>797</v>
      </c>
      <c r="B294" s="81" t="s">
        <v>591</v>
      </c>
      <c r="C294" s="61"/>
      <c r="D294" s="61"/>
      <c r="E294" s="92"/>
      <c r="F294" s="95">
        <f t="shared" si="11"/>
      </c>
      <c r="G294" s="95">
        <f t="shared" si="12"/>
      </c>
    </row>
    <row r="295" spans="1:7" ht="14.25">
      <c r="A295" s="61" t="s">
        <v>798</v>
      </c>
      <c r="B295" s="81" t="s">
        <v>591</v>
      </c>
      <c r="C295" s="61"/>
      <c r="D295" s="61"/>
      <c r="E295" s="92"/>
      <c r="F295" s="95">
        <f t="shared" si="11"/>
      </c>
      <c r="G295" s="95">
        <f t="shared" si="12"/>
      </c>
    </row>
    <row r="296" spans="1:7" ht="14.25">
      <c r="A296" s="61" t="s">
        <v>799</v>
      </c>
      <c r="B296" s="96" t="s">
        <v>63</v>
      </c>
      <c r="C296" s="81">
        <f>SUM(C272:C295)</f>
        <v>0</v>
      </c>
      <c r="D296" s="81">
        <f>SUM(D272:D295)</f>
        <v>0</v>
      </c>
      <c r="E296" s="92"/>
      <c r="F296" s="99">
        <f>SUM(F272:F295)</f>
        <v>0</v>
      </c>
      <c r="G296" s="99">
        <f>SUM(G272:G295)</f>
        <v>0</v>
      </c>
    </row>
    <row r="297" spans="1:7" ht="15" customHeight="1">
      <c r="A297" s="84"/>
      <c r="B297" s="85" t="s">
        <v>1817</v>
      </c>
      <c r="C297" s="84" t="s">
        <v>646</v>
      </c>
      <c r="D297" s="84" t="s">
        <v>647</v>
      </c>
      <c r="E297" s="84"/>
      <c r="F297" s="84" t="s">
        <v>472</v>
      </c>
      <c r="G297" s="84" t="s">
        <v>648</v>
      </c>
    </row>
    <row r="298" spans="1:7" ht="14.25">
      <c r="A298" s="61" t="s">
        <v>800</v>
      </c>
      <c r="B298" s="61" t="s">
        <v>684</v>
      </c>
      <c r="C298" s="120"/>
      <c r="D298" s="61"/>
      <c r="E298" s="61"/>
      <c r="F298" s="61"/>
      <c r="G298" s="61"/>
    </row>
    <row r="299" spans="1:7" ht="14.25">
      <c r="A299" s="61"/>
      <c r="B299" s="61"/>
      <c r="C299" s="61"/>
      <c r="D299" s="61"/>
      <c r="E299" s="61"/>
      <c r="F299" s="61"/>
      <c r="G299" s="61"/>
    </row>
    <row r="300" spans="1:7" ht="14.25">
      <c r="A300" s="61"/>
      <c r="B300" s="81" t="s">
        <v>685</v>
      </c>
      <c r="C300" s="61"/>
      <c r="D300" s="61"/>
      <c r="E300" s="61"/>
      <c r="F300" s="61"/>
      <c r="G300" s="61"/>
    </row>
    <row r="301" spans="1:7" ht="14.25">
      <c r="A301" s="61" t="s">
        <v>801</v>
      </c>
      <c r="B301" s="61" t="s">
        <v>687</v>
      </c>
      <c r="C301" s="61"/>
      <c r="D301" s="61"/>
      <c r="E301" s="61"/>
      <c r="F301" s="95">
        <f>IF($C$309=0,"",IF(C301="[for completion]","",C301/$C$309))</f>
      </c>
      <c r="G301" s="95">
        <f>IF($D$309=0,"",IF(D301="[for completion]","",D301/$D$309))</f>
      </c>
    </row>
    <row r="302" spans="1:7" ht="14.25">
      <c r="A302" s="61" t="s">
        <v>802</v>
      </c>
      <c r="B302" s="61" t="s">
        <v>689</v>
      </c>
      <c r="C302" s="61"/>
      <c r="D302" s="61"/>
      <c r="E302" s="61"/>
      <c r="F302" s="95">
        <f aca="true" t="shared" si="13" ref="F302:F315">IF($C$309=0,"",IF(C302="[for completion]","",C302/$C$309))</f>
      </c>
      <c r="G302" s="95">
        <f aca="true" t="shared" si="14" ref="G302:G315">IF($D$309=0,"",IF(D302="[for completion]","",D302/$D$309))</f>
      </c>
    </row>
    <row r="303" spans="1:7" ht="14.25">
      <c r="A303" s="61" t="s">
        <v>803</v>
      </c>
      <c r="B303" s="61" t="s">
        <v>691</v>
      </c>
      <c r="C303" s="61"/>
      <c r="D303" s="61"/>
      <c r="E303" s="61"/>
      <c r="F303" s="95">
        <f t="shared" si="13"/>
      </c>
      <c r="G303" s="95">
        <f t="shared" si="14"/>
      </c>
    </row>
    <row r="304" spans="1:7" ht="14.25">
      <c r="A304" s="61" t="s">
        <v>804</v>
      </c>
      <c r="B304" s="61" t="s">
        <v>693</v>
      </c>
      <c r="C304" s="61"/>
      <c r="D304" s="61"/>
      <c r="E304" s="61"/>
      <c r="F304" s="95">
        <f t="shared" si="13"/>
      </c>
      <c r="G304" s="95">
        <f t="shared" si="14"/>
      </c>
    </row>
    <row r="305" spans="1:7" ht="14.25">
      <c r="A305" s="61" t="s">
        <v>805</v>
      </c>
      <c r="B305" s="61" t="s">
        <v>695</v>
      </c>
      <c r="C305" s="61"/>
      <c r="D305" s="61"/>
      <c r="E305" s="61"/>
      <c r="F305" s="95">
        <f t="shared" si="13"/>
      </c>
      <c r="G305" s="95">
        <f t="shared" si="14"/>
      </c>
    </row>
    <row r="306" spans="1:7" ht="14.25">
      <c r="A306" s="61" t="s">
        <v>806</v>
      </c>
      <c r="B306" s="61" t="s">
        <v>697</v>
      </c>
      <c r="C306" s="61"/>
      <c r="D306" s="61"/>
      <c r="E306" s="61"/>
      <c r="F306" s="95">
        <f t="shared" si="13"/>
      </c>
      <c r="G306" s="95">
        <f t="shared" si="14"/>
      </c>
    </row>
    <row r="307" spans="1:7" ht="14.25">
      <c r="A307" s="61" t="s">
        <v>807</v>
      </c>
      <c r="B307" s="61" t="s">
        <v>699</v>
      </c>
      <c r="C307" s="61"/>
      <c r="D307" s="61"/>
      <c r="E307" s="61"/>
      <c r="F307" s="95">
        <f t="shared" si="13"/>
      </c>
      <c r="G307" s="95">
        <f t="shared" si="14"/>
      </c>
    </row>
    <row r="308" spans="1:7" ht="14.25">
      <c r="A308" s="61" t="s">
        <v>808</v>
      </c>
      <c r="B308" s="61" t="s">
        <v>701</v>
      </c>
      <c r="C308" s="61"/>
      <c r="D308" s="61"/>
      <c r="E308" s="61"/>
      <c r="F308" s="95">
        <f t="shared" si="13"/>
      </c>
      <c r="G308" s="95">
        <f t="shared" si="14"/>
      </c>
    </row>
    <row r="309" spans="1:7" ht="14.25">
      <c r="A309" s="61" t="s">
        <v>809</v>
      </c>
      <c r="B309" s="96" t="s">
        <v>63</v>
      </c>
      <c r="C309" s="61">
        <f>SUM(C301:C308)</f>
        <v>0</v>
      </c>
      <c r="D309" s="61">
        <f>SUM(D301:D308)</f>
        <v>0</v>
      </c>
      <c r="E309" s="61"/>
      <c r="F309" s="92">
        <f>SUM(F301:F308)</f>
        <v>0</v>
      </c>
      <c r="G309" s="92">
        <f>SUM(G301:G308)</f>
        <v>0</v>
      </c>
    </row>
    <row r="310" spans="1:7" ht="14.25" hidden="1" outlineLevel="1">
      <c r="A310" s="61" t="s">
        <v>810</v>
      </c>
      <c r="B310" s="97" t="s">
        <v>704</v>
      </c>
      <c r="C310" s="61"/>
      <c r="D310" s="61"/>
      <c r="E310" s="61"/>
      <c r="F310" s="95">
        <f t="shared" si="13"/>
      </c>
      <c r="G310" s="95">
        <f t="shared" si="14"/>
      </c>
    </row>
    <row r="311" spans="1:7" ht="14.25" hidden="1" outlineLevel="1">
      <c r="A311" s="61" t="s">
        <v>811</v>
      </c>
      <c r="B311" s="97" t="s">
        <v>706</v>
      </c>
      <c r="C311" s="61"/>
      <c r="D311" s="61"/>
      <c r="E311" s="61"/>
      <c r="F311" s="95">
        <f t="shared" si="13"/>
      </c>
      <c r="G311" s="95">
        <f t="shared" si="14"/>
      </c>
    </row>
    <row r="312" spans="1:7" ht="14.25" hidden="1" outlineLevel="1">
      <c r="A312" s="61" t="s">
        <v>812</v>
      </c>
      <c r="B312" s="97" t="s">
        <v>708</v>
      </c>
      <c r="C312" s="61"/>
      <c r="D312" s="61"/>
      <c r="E312" s="61"/>
      <c r="F312" s="95">
        <f t="shared" si="13"/>
      </c>
      <c r="G312" s="95">
        <f t="shared" si="14"/>
      </c>
    </row>
    <row r="313" spans="1:7" ht="14.25" hidden="1" outlineLevel="1">
      <c r="A313" s="61" t="s">
        <v>813</v>
      </c>
      <c r="B313" s="97" t="s">
        <v>710</v>
      </c>
      <c r="C313" s="61"/>
      <c r="D313" s="61"/>
      <c r="E313" s="61"/>
      <c r="F313" s="95">
        <f t="shared" si="13"/>
      </c>
      <c r="G313" s="95">
        <f t="shared" si="14"/>
      </c>
    </row>
    <row r="314" spans="1:7" ht="14.25" hidden="1" outlineLevel="1">
      <c r="A314" s="61" t="s">
        <v>814</v>
      </c>
      <c r="B314" s="97" t="s">
        <v>712</v>
      </c>
      <c r="C314" s="61"/>
      <c r="D314" s="61"/>
      <c r="E314" s="61"/>
      <c r="F314" s="95">
        <f t="shared" si="13"/>
      </c>
      <c r="G314" s="95">
        <f t="shared" si="14"/>
      </c>
    </row>
    <row r="315" spans="1:7" ht="14.25" hidden="1" outlineLevel="1">
      <c r="A315" s="61" t="s">
        <v>815</v>
      </c>
      <c r="B315" s="97" t="s">
        <v>714</v>
      </c>
      <c r="C315" s="61"/>
      <c r="D315" s="61"/>
      <c r="E315" s="61"/>
      <c r="F315" s="95">
        <f t="shared" si="13"/>
      </c>
      <c r="G315" s="95">
        <f t="shared" si="14"/>
      </c>
    </row>
    <row r="316" spans="1:7" ht="14.25" hidden="1" outlineLevel="1">
      <c r="A316" s="61" t="s">
        <v>816</v>
      </c>
      <c r="B316" s="97"/>
      <c r="C316" s="61"/>
      <c r="D316" s="61"/>
      <c r="E316" s="61"/>
      <c r="F316" s="95"/>
      <c r="G316" s="95"/>
    </row>
    <row r="317" spans="1:7" ht="14.25" hidden="1" outlineLevel="1">
      <c r="A317" s="61" t="s">
        <v>817</v>
      </c>
      <c r="B317" s="97"/>
      <c r="C317" s="61"/>
      <c r="D317" s="61"/>
      <c r="E317" s="61"/>
      <c r="F317" s="95"/>
      <c r="G317" s="95"/>
    </row>
    <row r="318" spans="1:7" ht="14.25" hidden="1" outlineLevel="1">
      <c r="A318" s="61" t="s">
        <v>818</v>
      </c>
      <c r="B318" s="97"/>
      <c r="C318" s="61"/>
      <c r="D318" s="61"/>
      <c r="E318" s="61"/>
      <c r="F318" s="92"/>
      <c r="G318" s="92"/>
    </row>
    <row r="319" spans="1:7" ht="15" customHeight="1" collapsed="1">
      <c r="A319" s="84"/>
      <c r="B319" s="85" t="s">
        <v>1818</v>
      </c>
      <c r="C319" s="84" t="s">
        <v>646</v>
      </c>
      <c r="D319" s="84" t="s">
        <v>647</v>
      </c>
      <c r="E319" s="84"/>
      <c r="F319" s="84" t="s">
        <v>472</v>
      </c>
      <c r="G319" s="84" t="s">
        <v>648</v>
      </c>
    </row>
    <row r="320" spans="1:7" ht="14.25">
      <c r="A320" s="61" t="s">
        <v>1819</v>
      </c>
      <c r="B320" s="61" t="s">
        <v>684</v>
      </c>
      <c r="C320" s="120"/>
      <c r="D320" s="61"/>
      <c r="E320" s="61"/>
      <c r="F320" s="61"/>
      <c r="G320" s="61"/>
    </row>
    <row r="321" spans="1:7" ht="14.25">
      <c r="A321" s="61"/>
      <c r="B321" s="61"/>
      <c r="C321" s="61"/>
      <c r="D321" s="61"/>
      <c r="E321" s="61"/>
      <c r="F321" s="61"/>
      <c r="G321" s="61"/>
    </row>
    <row r="322" spans="1:7" ht="14.25">
      <c r="A322" s="61"/>
      <c r="B322" s="81" t="s">
        <v>685</v>
      </c>
      <c r="C322" s="61"/>
      <c r="D322" s="61"/>
      <c r="E322" s="61"/>
      <c r="F322" s="61"/>
      <c r="G322" s="61"/>
    </row>
    <row r="323" spans="1:7" ht="14.25">
      <c r="A323" s="61" t="s">
        <v>1820</v>
      </c>
      <c r="B323" s="61" t="s">
        <v>687</v>
      </c>
      <c r="C323" s="61"/>
      <c r="D323" s="61"/>
      <c r="E323" s="61"/>
      <c r="F323" s="95">
        <f>IF($C$331=0,"",IF(C323="[Mark as ND1 if not relevant]","",C323/$C$331))</f>
      </c>
      <c r="G323" s="95">
        <f>IF($D$331=0,"",IF(D323="[Mark as ND1 if not relevant]","",D323/$D$331))</f>
      </c>
    </row>
    <row r="324" spans="1:7" ht="14.25">
      <c r="A324" s="61" t="s">
        <v>1821</v>
      </c>
      <c r="B324" s="61" t="s">
        <v>689</v>
      </c>
      <c r="C324" s="61"/>
      <c r="D324" s="61"/>
      <c r="E324" s="61"/>
      <c r="F324" s="95">
        <f aca="true" t="shared" si="15" ref="F324:F330">IF($C$331=0,"",IF(C324="[Mark as ND1 if not relevant]","",C324/$C$331))</f>
      </c>
      <c r="G324" s="95">
        <f aca="true" t="shared" si="16" ref="G324:G330">IF($D$331=0,"",IF(D324="[Mark as ND1 if not relevant]","",D324/$D$331))</f>
      </c>
    </row>
    <row r="325" spans="1:7" ht="14.25">
      <c r="A325" s="61" t="s">
        <v>1822</v>
      </c>
      <c r="B325" s="61" t="s">
        <v>691</v>
      </c>
      <c r="C325" s="61"/>
      <c r="D325" s="61"/>
      <c r="E325" s="61"/>
      <c r="F325" s="95">
        <f t="shared" si="15"/>
      </c>
      <c r="G325" s="95">
        <f t="shared" si="16"/>
      </c>
    </row>
    <row r="326" spans="1:7" ht="14.25">
      <c r="A326" s="61" t="s">
        <v>1823</v>
      </c>
      <c r="B326" s="61" t="s">
        <v>693</v>
      </c>
      <c r="C326" s="61"/>
      <c r="D326" s="61"/>
      <c r="E326" s="61"/>
      <c r="F326" s="95">
        <f t="shared" si="15"/>
      </c>
      <c r="G326" s="95">
        <f t="shared" si="16"/>
      </c>
    </row>
    <row r="327" spans="1:7" ht="14.25">
      <c r="A327" s="61" t="s">
        <v>1824</v>
      </c>
      <c r="B327" s="61" t="s">
        <v>695</v>
      </c>
      <c r="C327" s="61"/>
      <c r="D327" s="61"/>
      <c r="E327" s="61"/>
      <c r="F327" s="95">
        <f t="shared" si="15"/>
      </c>
      <c r="G327" s="95">
        <f t="shared" si="16"/>
      </c>
    </row>
    <row r="328" spans="1:7" ht="14.25">
      <c r="A328" s="61" t="s">
        <v>1825</v>
      </c>
      <c r="B328" s="61" t="s">
        <v>697</v>
      </c>
      <c r="C328" s="61"/>
      <c r="D328" s="61"/>
      <c r="E328" s="61"/>
      <c r="F328" s="95">
        <f t="shared" si="15"/>
      </c>
      <c r="G328" s="95">
        <f t="shared" si="16"/>
      </c>
    </row>
    <row r="329" spans="1:7" ht="14.25">
      <c r="A329" s="61" t="s">
        <v>1826</v>
      </c>
      <c r="B329" s="61" t="s">
        <v>699</v>
      </c>
      <c r="C329" s="61"/>
      <c r="D329" s="61"/>
      <c r="E329" s="61"/>
      <c r="F329" s="95">
        <f t="shared" si="15"/>
      </c>
      <c r="G329" s="95">
        <f t="shared" si="16"/>
      </c>
    </row>
    <row r="330" spans="1:7" ht="14.25">
      <c r="A330" s="61" t="s">
        <v>1827</v>
      </c>
      <c r="B330" s="61" t="s">
        <v>701</v>
      </c>
      <c r="C330" s="61"/>
      <c r="D330" s="61"/>
      <c r="E330" s="61"/>
      <c r="F330" s="95">
        <f t="shared" si="15"/>
      </c>
      <c r="G330" s="95">
        <f t="shared" si="16"/>
      </c>
    </row>
    <row r="331" spans="1:7" ht="14.25">
      <c r="A331" s="61" t="s">
        <v>1828</v>
      </c>
      <c r="B331" s="96" t="s">
        <v>63</v>
      </c>
      <c r="C331" s="61">
        <f>SUM(C323:C330)</f>
        <v>0</v>
      </c>
      <c r="D331" s="61">
        <f>SUM(D323:D330)</f>
        <v>0</v>
      </c>
      <c r="E331" s="61"/>
      <c r="F331" s="92">
        <f>SUM(F323:F330)</f>
        <v>0</v>
      </c>
      <c r="G331" s="92">
        <f>SUM(G323:G330)</f>
        <v>0</v>
      </c>
    </row>
    <row r="332" spans="1:7" ht="14.25" hidden="1" outlineLevel="1">
      <c r="A332" s="61" t="s">
        <v>1829</v>
      </c>
      <c r="B332" s="97" t="s">
        <v>704</v>
      </c>
      <c r="C332" s="61"/>
      <c r="D332" s="61"/>
      <c r="E332" s="61"/>
      <c r="F332" s="95">
        <f aca="true" t="shared" si="17" ref="F332:F337">IF($C$331=0,"",IF(C332="[for completion]","",C332/$C$331))</f>
      </c>
      <c r="G332" s="95">
        <f aca="true" t="shared" si="18" ref="G332:G337">IF($D$331=0,"",IF(D332="[for completion]","",D332/$D$331))</f>
      </c>
    </row>
    <row r="333" spans="1:7" ht="14.25" hidden="1" outlineLevel="1">
      <c r="A333" s="61" t="s">
        <v>1830</v>
      </c>
      <c r="B333" s="97" t="s">
        <v>706</v>
      </c>
      <c r="C333" s="61"/>
      <c r="D333" s="61"/>
      <c r="E333" s="61"/>
      <c r="F333" s="95">
        <f t="shared" si="17"/>
      </c>
      <c r="G333" s="95">
        <f t="shared" si="18"/>
      </c>
    </row>
    <row r="334" spans="1:7" ht="14.25" hidden="1" outlineLevel="1">
      <c r="A334" s="61" t="s">
        <v>1831</v>
      </c>
      <c r="B334" s="97" t="s">
        <v>708</v>
      </c>
      <c r="C334" s="61"/>
      <c r="D334" s="61"/>
      <c r="E334" s="61"/>
      <c r="F334" s="95">
        <f t="shared" si="17"/>
      </c>
      <c r="G334" s="95">
        <f t="shared" si="18"/>
      </c>
    </row>
    <row r="335" spans="1:7" ht="14.25" hidden="1" outlineLevel="1">
      <c r="A335" s="61" t="s">
        <v>1832</v>
      </c>
      <c r="B335" s="97" t="s">
        <v>710</v>
      </c>
      <c r="C335" s="61"/>
      <c r="D335" s="61"/>
      <c r="E335" s="61"/>
      <c r="F335" s="95">
        <f t="shared" si="17"/>
      </c>
      <c r="G335" s="95">
        <f t="shared" si="18"/>
      </c>
    </row>
    <row r="336" spans="1:7" ht="14.25" hidden="1" outlineLevel="1">
      <c r="A336" s="61" t="s">
        <v>1833</v>
      </c>
      <c r="B336" s="97" t="s">
        <v>712</v>
      </c>
      <c r="C336" s="61"/>
      <c r="D336" s="61"/>
      <c r="E336" s="61"/>
      <c r="F336" s="95">
        <f t="shared" si="17"/>
      </c>
      <c r="G336" s="95">
        <f t="shared" si="18"/>
      </c>
    </row>
    <row r="337" spans="1:7" ht="14.25" hidden="1" outlineLevel="1">
      <c r="A337" s="61" t="s">
        <v>1834</v>
      </c>
      <c r="B337" s="97" t="s">
        <v>714</v>
      </c>
      <c r="C337" s="61"/>
      <c r="D337" s="61"/>
      <c r="E337" s="61"/>
      <c r="F337" s="95">
        <f t="shared" si="17"/>
      </c>
      <c r="G337" s="95">
        <f t="shared" si="18"/>
      </c>
    </row>
    <row r="338" spans="1:7" ht="14.25" hidden="1" outlineLevel="1">
      <c r="A338" s="61" t="s">
        <v>1835</v>
      </c>
      <c r="B338" s="97"/>
      <c r="C338" s="61"/>
      <c r="D338" s="61"/>
      <c r="E338" s="61"/>
      <c r="F338" s="95"/>
      <c r="G338" s="95"/>
    </row>
    <row r="339" spans="1:7" ht="14.25" hidden="1" outlineLevel="1">
      <c r="A339" s="61" t="s">
        <v>1836</v>
      </c>
      <c r="B339" s="97"/>
      <c r="C339" s="61"/>
      <c r="D339" s="61"/>
      <c r="E339" s="61"/>
      <c r="F339" s="95"/>
      <c r="G339" s="95"/>
    </row>
    <row r="340" spans="1:7" ht="14.25" hidden="1" outlineLevel="1">
      <c r="A340" s="61" t="s">
        <v>1837</v>
      </c>
      <c r="B340" s="97"/>
      <c r="C340" s="61"/>
      <c r="D340" s="61"/>
      <c r="E340" s="61"/>
      <c r="F340" s="95"/>
      <c r="G340" s="92"/>
    </row>
    <row r="341" spans="1:7" ht="15" customHeight="1" collapsed="1">
      <c r="A341" s="84"/>
      <c r="B341" s="85" t="s">
        <v>1838</v>
      </c>
      <c r="C341" s="84" t="s">
        <v>819</v>
      </c>
      <c r="D341" s="84"/>
      <c r="E341" s="84"/>
      <c r="F341" s="84"/>
      <c r="G341" s="87"/>
    </row>
    <row r="342" spans="1:7" ht="14.25">
      <c r="A342" s="61" t="s">
        <v>820</v>
      </c>
      <c r="B342" s="81" t="s">
        <v>821</v>
      </c>
      <c r="C342" s="61"/>
      <c r="D342" s="61"/>
      <c r="E342" s="61"/>
      <c r="F342" s="61"/>
      <c r="G342" s="61"/>
    </row>
    <row r="343" spans="1:7" ht="14.25">
      <c r="A343" s="61" t="s">
        <v>822</v>
      </c>
      <c r="B343" s="81" t="s">
        <v>823</v>
      </c>
      <c r="C343" s="61"/>
      <c r="D343" s="61"/>
      <c r="E343" s="61"/>
      <c r="F343" s="61"/>
      <c r="G343" s="61"/>
    </row>
    <row r="344" spans="1:7" ht="14.25">
      <c r="A344" s="61" t="s">
        <v>824</v>
      </c>
      <c r="B344" s="81" t="s">
        <v>825</v>
      </c>
      <c r="C344" s="61"/>
      <c r="D344" s="61"/>
      <c r="E344" s="61"/>
      <c r="F344" s="61"/>
      <c r="G344" s="61"/>
    </row>
    <row r="345" spans="1:7" ht="14.25">
      <c r="A345" s="61" t="s">
        <v>826</v>
      </c>
      <c r="B345" s="81" t="s">
        <v>827</v>
      </c>
      <c r="C345" s="61"/>
      <c r="D345" s="61"/>
      <c r="E345" s="61"/>
      <c r="F345" s="61"/>
      <c r="G345" s="61"/>
    </row>
    <row r="346" spans="1:7" ht="14.25">
      <c r="A346" s="61" t="s">
        <v>828</v>
      </c>
      <c r="B346" s="81" t="s">
        <v>829</v>
      </c>
      <c r="C346" s="61"/>
      <c r="D346" s="61"/>
      <c r="E346" s="61"/>
      <c r="F346" s="61"/>
      <c r="G346" s="61"/>
    </row>
    <row r="347" spans="1:7" ht="14.25">
      <c r="A347" s="61" t="s">
        <v>830</v>
      </c>
      <c r="B347" s="81" t="s">
        <v>831</v>
      </c>
      <c r="C347" s="61"/>
      <c r="D347" s="61"/>
      <c r="E347" s="61"/>
      <c r="F347" s="61"/>
      <c r="G347" s="61"/>
    </row>
    <row r="348" spans="1:7" ht="14.25">
      <c r="A348" s="61" t="s">
        <v>832</v>
      </c>
      <c r="B348" s="81" t="s">
        <v>833</v>
      </c>
      <c r="C348" s="61"/>
      <c r="D348" s="61"/>
      <c r="E348" s="61"/>
      <c r="F348" s="61"/>
      <c r="G348" s="61"/>
    </row>
    <row r="349" spans="1:7" ht="14.25">
      <c r="A349" s="61" t="s">
        <v>834</v>
      </c>
      <c r="B349" s="81" t="s">
        <v>835</v>
      </c>
      <c r="C349" s="61"/>
      <c r="D349" s="61"/>
      <c r="E349" s="61"/>
      <c r="F349" s="61"/>
      <c r="G349" s="61"/>
    </row>
    <row r="350" spans="1:7" ht="14.25">
      <c r="A350" s="61" t="s">
        <v>836</v>
      </c>
      <c r="B350" s="81" t="s">
        <v>837</v>
      </c>
      <c r="C350" s="61"/>
      <c r="D350" s="61"/>
      <c r="E350" s="61"/>
      <c r="F350" s="61"/>
      <c r="G350" s="61"/>
    </row>
    <row r="351" spans="1:7" ht="14.25">
      <c r="A351" s="61" t="s">
        <v>838</v>
      </c>
      <c r="B351" s="81" t="s">
        <v>61</v>
      </c>
      <c r="C351" s="61"/>
      <c r="D351" s="61"/>
      <c r="E351" s="61"/>
      <c r="F351" s="61"/>
      <c r="G351" s="61"/>
    </row>
    <row r="352" spans="1:7" ht="14.25" hidden="1" outlineLevel="1">
      <c r="A352" s="61" t="s">
        <v>839</v>
      </c>
      <c r="B352" s="97" t="s">
        <v>840</v>
      </c>
      <c r="C352" s="61"/>
      <c r="D352" s="61"/>
      <c r="E352" s="61"/>
      <c r="F352" s="61"/>
      <c r="G352" s="61"/>
    </row>
    <row r="353" spans="1:7" ht="14.25" hidden="1" outlineLevel="1">
      <c r="A353" s="61" t="s">
        <v>841</v>
      </c>
      <c r="B353" s="97" t="s">
        <v>151</v>
      </c>
      <c r="C353" s="61"/>
      <c r="D353" s="61"/>
      <c r="E353" s="61"/>
      <c r="F353" s="61"/>
      <c r="G353" s="61"/>
    </row>
    <row r="354" spans="1:7" ht="14.25" hidden="1" outlineLevel="1">
      <c r="A354" s="61" t="s">
        <v>842</v>
      </c>
      <c r="B354" s="97" t="s">
        <v>151</v>
      </c>
      <c r="C354" s="61"/>
      <c r="D354" s="61"/>
      <c r="E354" s="61"/>
      <c r="F354" s="61"/>
      <c r="G354" s="61"/>
    </row>
    <row r="355" spans="1:7" ht="14.25" hidden="1" outlineLevel="1">
      <c r="A355" s="61" t="s">
        <v>843</v>
      </c>
      <c r="B355" s="97" t="s">
        <v>151</v>
      </c>
      <c r="C355" s="61"/>
      <c r="D355" s="61"/>
      <c r="E355" s="61"/>
      <c r="F355" s="61"/>
      <c r="G355" s="61"/>
    </row>
    <row r="356" spans="1:7" ht="14.25" hidden="1" outlineLevel="1">
      <c r="A356" s="61" t="s">
        <v>844</v>
      </c>
      <c r="B356" s="97" t="s">
        <v>151</v>
      </c>
      <c r="C356" s="61"/>
      <c r="D356" s="61"/>
      <c r="E356" s="61"/>
      <c r="F356" s="61"/>
      <c r="G356" s="61"/>
    </row>
    <row r="357" spans="1:7" ht="14.25" hidden="1" outlineLevel="1">
      <c r="A357" s="61" t="s">
        <v>845</v>
      </c>
      <c r="B357" s="97" t="s">
        <v>151</v>
      </c>
      <c r="C357" s="61"/>
      <c r="D357" s="61"/>
      <c r="E357" s="61"/>
      <c r="F357" s="61"/>
      <c r="G357" s="61"/>
    </row>
    <row r="358" spans="1:7" ht="14.25" hidden="1" outlineLevel="1">
      <c r="A358" s="61" t="s">
        <v>846</v>
      </c>
      <c r="B358" s="97" t="s">
        <v>151</v>
      </c>
      <c r="C358" s="61"/>
      <c r="D358" s="61"/>
      <c r="E358" s="61"/>
      <c r="F358" s="61"/>
      <c r="G358" s="61"/>
    </row>
    <row r="359" spans="1:7" ht="14.25" hidden="1" outlineLevel="1">
      <c r="A359" s="61" t="s">
        <v>847</v>
      </c>
      <c r="B359" s="97" t="s">
        <v>151</v>
      </c>
      <c r="C359" s="61"/>
      <c r="D359" s="61"/>
      <c r="E359" s="61"/>
      <c r="F359" s="61"/>
      <c r="G359" s="61"/>
    </row>
    <row r="360" spans="1:7" ht="14.25" hidden="1" outlineLevel="1">
      <c r="A360" s="61" t="s">
        <v>848</v>
      </c>
      <c r="B360" s="97" t="s">
        <v>151</v>
      </c>
      <c r="C360" s="61"/>
      <c r="D360" s="61"/>
      <c r="E360" s="61"/>
      <c r="F360" s="61"/>
      <c r="G360" s="61"/>
    </row>
    <row r="361" spans="1:7" ht="14.25" hidden="1" outlineLevel="1">
      <c r="A361" s="61" t="s">
        <v>849</v>
      </c>
      <c r="B361" s="97" t="s">
        <v>151</v>
      </c>
      <c r="C361" s="61"/>
      <c r="D361" s="61"/>
      <c r="E361" s="61"/>
      <c r="F361" s="61"/>
      <c r="G361" s="61"/>
    </row>
    <row r="362" spans="1:7" ht="14.25" hidden="1" outlineLevel="1">
      <c r="A362" s="61" t="s">
        <v>850</v>
      </c>
      <c r="B362" s="97" t="s">
        <v>151</v>
      </c>
      <c r="C362" s="61"/>
      <c r="D362" s="61"/>
      <c r="E362" s="61"/>
      <c r="F362" s="61"/>
      <c r="G362" s="61"/>
    </row>
    <row r="363" spans="1:7" ht="14.25" hidden="1" outlineLevel="1">
      <c r="A363" s="61" t="s">
        <v>851</v>
      </c>
      <c r="B363" s="97" t="s">
        <v>151</v>
      </c>
      <c r="C363" s="61"/>
      <c r="D363" s="61"/>
      <c r="E363" s="61"/>
      <c r="F363" s="61"/>
      <c r="G363" s="58"/>
    </row>
    <row r="364" spans="1:7" ht="14.25" hidden="1" outlineLevel="1">
      <c r="A364" s="61" t="s">
        <v>852</v>
      </c>
      <c r="B364" s="97" t="s">
        <v>151</v>
      </c>
      <c r="C364" s="61"/>
      <c r="D364" s="61"/>
      <c r="E364" s="61"/>
      <c r="F364" s="61"/>
      <c r="G364" s="58"/>
    </row>
    <row r="365" spans="1:7" ht="14.25" hidden="1" outlineLevel="1">
      <c r="A365" s="61" t="s">
        <v>853</v>
      </c>
      <c r="B365" s="97" t="s">
        <v>151</v>
      </c>
      <c r="C365" s="61"/>
      <c r="D365" s="61"/>
      <c r="E365" s="61"/>
      <c r="F365" s="61"/>
      <c r="G365" s="58"/>
    </row>
    <row r="366" spans="1:7" ht="14.25" hidden="1" outlineLevel="1">
      <c r="A366" s="61" t="s">
        <v>854</v>
      </c>
      <c r="B366" s="97" t="s">
        <v>151</v>
      </c>
      <c r="C366" s="61"/>
      <c r="D366" s="61"/>
      <c r="E366" s="61"/>
      <c r="F366" s="61"/>
      <c r="G366" s="58"/>
    </row>
    <row r="367" spans="1:7" ht="14.25" hidden="1" outlineLevel="1">
      <c r="A367" s="61" t="s">
        <v>855</v>
      </c>
      <c r="B367" s="97" t="s">
        <v>151</v>
      </c>
      <c r="C367" s="61"/>
      <c r="D367" s="61"/>
      <c r="E367" s="61"/>
      <c r="F367" s="61"/>
      <c r="G367" s="58"/>
    </row>
    <row r="368" spans="1:7" ht="14.25" hidden="1" outlineLevel="1">
      <c r="A368" s="61" t="s">
        <v>856</v>
      </c>
      <c r="B368" s="97" t="s">
        <v>151</v>
      </c>
      <c r="C368" s="61"/>
      <c r="D368" s="61"/>
      <c r="E368" s="61"/>
      <c r="F368" s="61"/>
      <c r="G368" s="58"/>
    </row>
    <row r="369" spans="2:7" ht="14.25" collapsed="1">
      <c r="B369" s="61"/>
      <c r="C369" s="61"/>
      <c r="D369" s="61"/>
      <c r="E369" s="61"/>
      <c r="F369" s="61"/>
      <c r="G369" s="58"/>
    </row>
    <row r="370" spans="1:7" ht="14.25">
      <c r="A370" s="61"/>
      <c r="B370" s="61"/>
      <c r="C370" s="61"/>
      <c r="D370" s="61"/>
      <c r="E370" s="61"/>
      <c r="F370" s="61"/>
      <c r="G370" s="58"/>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30.xml><?xml version="1.0" encoding="utf-8"?>
<worksheet xmlns="http://schemas.openxmlformats.org/spreadsheetml/2006/main" xmlns:r="http://schemas.openxmlformats.org/officeDocument/2006/relationships">
  <dimension ref="B1:N572"/>
  <sheetViews>
    <sheetView showGridLines="0" view="pageBreakPreview" zoomScale="60" zoomScalePageLayoutView="0" workbookViewId="0" topLeftCell="B100">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0.9921875" style="0" customWidth="1"/>
    <col min="12" max="12" width="15.00390625" style="0" customWidth="1"/>
    <col min="13" max="13" width="14.00390625" style="0" customWidth="1"/>
    <col min="14" max="14" width="15.00390625" style="0" customWidth="1"/>
  </cols>
  <sheetData>
    <row r="1" spans="2:14" ht="37.5" customHeight="1">
      <c r="B1" s="1"/>
      <c r="C1" s="1"/>
      <c r="D1" s="1"/>
      <c r="E1" s="1"/>
      <c r="F1" s="1"/>
      <c r="G1" s="1"/>
      <c r="H1" s="1"/>
      <c r="I1" s="1"/>
      <c r="J1" s="1"/>
      <c r="K1" s="1"/>
      <c r="L1" s="1"/>
      <c r="M1" s="1"/>
      <c r="N1" s="1"/>
    </row>
    <row r="2" spans="2:14" ht="33" customHeight="1">
      <c r="B2" s="188" t="s">
        <v>1128</v>
      </c>
      <c r="C2" s="189"/>
      <c r="D2" s="189"/>
      <c r="E2" s="189"/>
      <c r="F2" s="189"/>
      <c r="G2" s="189"/>
      <c r="H2" s="189"/>
      <c r="I2" s="189"/>
      <c r="J2" s="189"/>
      <c r="K2" s="189"/>
      <c r="L2" s="189"/>
      <c r="M2" s="189"/>
      <c r="N2" s="189"/>
    </row>
    <row r="3" spans="2:14" ht="4.5" customHeight="1">
      <c r="B3" s="1"/>
      <c r="C3" s="1"/>
      <c r="D3" s="1"/>
      <c r="E3" s="1"/>
      <c r="F3" s="1"/>
      <c r="G3" s="1"/>
      <c r="H3" s="1"/>
      <c r="I3" s="1"/>
      <c r="J3" s="1"/>
      <c r="K3" s="1"/>
      <c r="L3" s="1"/>
      <c r="M3" s="1"/>
      <c r="N3" s="1"/>
    </row>
    <row r="4" spans="2:14" ht="20.25" customHeight="1">
      <c r="B4" s="284" t="s">
        <v>962</v>
      </c>
      <c r="C4" s="285"/>
      <c r="D4" s="285"/>
      <c r="E4" s="285"/>
      <c r="F4" s="285"/>
      <c r="G4" s="1"/>
      <c r="H4" s="315">
        <v>42767</v>
      </c>
      <c r="I4" s="209"/>
      <c r="J4" s="209"/>
      <c r="K4" s="1"/>
      <c r="L4" s="1"/>
      <c r="M4" s="1"/>
      <c r="N4" s="1"/>
    </row>
    <row r="5" spans="2:14" ht="5.25" customHeight="1">
      <c r="B5" s="1"/>
      <c r="C5" s="1"/>
      <c r="D5" s="1"/>
      <c r="E5" s="1"/>
      <c r="F5" s="1"/>
      <c r="G5" s="1"/>
      <c r="H5" s="1"/>
      <c r="I5" s="1"/>
      <c r="J5" s="1"/>
      <c r="K5" s="1"/>
      <c r="L5" s="1"/>
      <c r="M5" s="1"/>
      <c r="N5" s="1"/>
    </row>
    <row r="6" spans="2:14" ht="17.25" customHeight="1">
      <c r="B6" s="306" t="s">
        <v>1129</v>
      </c>
      <c r="C6" s="307"/>
      <c r="D6" s="308"/>
      <c r="E6" s="309" t="s">
        <v>1130</v>
      </c>
      <c r="F6" s="310"/>
      <c r="G6" s="310"/>
      <c r="H6" s="311"/>
      <c r="I6" s="312" t="s">
        <v>1131</v>
      </c>
      <c r="J6" s="313"/>
      <c r="K6" s="313"/>
      <c r="L6" s="313"/>
      <c r="M6" s="313"/>
      <c r="N6" s="314"/>
    </row>
    <row r="7" spans="2:14" ht="22.5" customHeight="1">
      <c r="B7" s="27" t="s">
        <v>1132</v>
      </c>
      <c r="C7" s="16" t="s">
        <v>1133</v>
      </c>
      <c r="D7" s="16" t="s">
        <v>1134</v>
      </c>
      <c r="E7" s="27" t="s">
        <v>1135</v>
      </c>
      <c r="F7" s="305" t="s">
        <v>1136</v>
      </c>
      <c r="G7" s="211"/>
      <c r="H7" s="211"/>
      <c r="I7" s="210" t="s">
        <v>1137</v>
      </c>
      <c r="J7" s="211"/>
      <c r="K7" s="211"/>
      <c r="L7" s="16" t="s">
        <v>1138</v>
      </c>
      <c r="M7" s="16" t="s">
        <v>1139</v>
      </c>
      <c r="N7" s="16" t="s">
        <v>1140</v>
      </c>
    </row>
    <row r="8" spans="2:14" ht="11.25" customHeight="1">
      <c r="B8" s="28">
        <v>42767</v>
      </c>
      <c r="C8" s="29">
        <v>42795</v>
      </c>
      <c r="D8" s="7">
        <v>1</v>
      </c>
      <c r="E8" s="30">
        <v>28</v>
      </c>
      <c r="F8" s="301">
        <v>500000000</v>
      </c>
      <c r="G8" s="205"/>
      <c r="H8" s="205"/>
      <c r="I8" s="204">
        <v>1337844884.677326</v>
      </c>
      <c r="J8" s="205"/>
      <c r="K8" s="205"/>
      <c r="L8" s="7">
        <v>1335795221.2144492</v>
      </c>
      <c r="M8" s="7">
        <v>1332726402.6047246</v>
      </c>
      <c r="N8" s="7">
        <v>1327626806.6070752</v>
      </c>
    </row>
    <row r="9" spans="2:14" ht="11.25" customHeight="1">
      <c r="B9" s="28">
        <v>42767</v>
      </c>
      <c r="C9" s="29">
        <v>42826</v>
      </c>
      <c r="D9" s="7">
        <v>2</v>
      </c>
      <c r="E9" s="30">
        <v>59</v>
      </c>
      <c r="F9" s="301">
        <v>500000000</v>
      </c>
      <c r="G9" s="205"/>
      <c r="H9" s="205"/>
      <c r="I9" s="204">
        <v>1330662191.238774</v>
      </c>
      <c r="J9" s="205"/>
      <c r="K9" s="205"/>
      <c r="L9" s="7">
        <v>1326370088.2879696</v>
      </c>
      <c r="M9" s="7">
        <v>1319957440.1768334</v>
      </c>
      <c r="N9" s="7">
        <v>1309337357.3622408</v>
      </c>
    </row>
    <row r="10" spans="2:14" ht="11.25" customHeight="1">
      <c r="B10" s="28">
        <v>42767</v>
      </c>
      <c r="C10" s="29">
        <v>42856</v>
      </c>
      <c r="D10" s="7">
        <v>3</v>
      </c>
      <c r="E10" s="30">
        <v>89</v>
      </c>
      <c r="F10" s="301">
        <v>500000000</v>
      </c>
      <c r="G10" s="205"/>
      <c r="H10" s="205"/>
      <c r="I10" s="204">
        <v>1323617783.598535</v>
      </c>
      <c r="J10" s="205"/>
      <c r="K10" s="205"/>
      <c r="L10" s="7">
        <v>1317182815.1350594</v>
      </c>
      <c r="M10" s="7">
        <v>1307588319.1275356</v>
      </c>
      <c r="N10" s="7">
        <v>1291750821.957036</v>
      </c>
    </row>
    <row r="11" spans="2:14" ht="11.25" customHeight="1">
      <c r="B11" s="28">
        <v>42767</v>
      </c>
      <c r="C11" s="29">
        <v>42887</v>
      </c>
      <c r="D11" s="7">
        <v>4</v>
      </c>
      <c r="E11" s="30">
        <v>120</v>
      </c>
      <c r="F11" s="301">
        <v>500000000</v>
      </c>
      <c r="G11" s="205"/>
      <c r="H11" s="205"/>
      <c r="I11" s="204">
        <v>1316660239.82619</v>
      </c>
      <c r="J11" s="205"/>
      <c r="K11" s="205"/>
      <c r="L11" s="7">
        <v>1308036800.1268773</v>
      </c>
      <c r="M11" s="7">
        <v>1295206549.2052069</v>
      </c>
      <c r="N11" s="7">
        <v>1274099559.5696087</v>
      </c>
    </row>
    <row r="12" spans="2:14" ht="11.25" customHeight="1">
      <c r="B12" s="28">
        <v>42767</v>
      </c>
      <c r="C12" s="29">
        <v>42917</v>
      </c>
      <c r="D12" s="7">
        <v>5</v>
      </c>
      <c r="E12" s="30">
        <v>150</v>
      </c>
      <c r="F12" s="301">
        <v>500000000</v>
      </c>
      <c r="G12" s="205"/>
      <c r="H12" s="205"/>
      <c r="I12" s="204">
        <v>1309674387.927834</v>
      </c>
      <c r="J12" s="205"/>
      <c r="K12" s="205"/>
      <c r="L12" s="7">
        <v>1298961072.866509</v>
      </c>
      <c r="M12" s="7">
        <v>1283054112.115997</v>
      </c>
      <c r="N12" s="7">
        <v>1256971382.422784</v>
      </c>
    </row>
    <row r="13" spans="2:14" ht="11.25" customHeight="1">
      <c r="B13" s="28">
        <v>42767</v>
      </c>
      <c r="C13" s="29">
        <v>42948</v>
      </c>
      <c r="D13" s="7">
        <v>6</v>
      </c>
      <c r="E13" s="30">
        <v>181</v>
      </c>
      <c r="F13" s="301">
        <v>500000000</v>
      </c>
      <c r="G13" s="205"/>
      <c r="H13" s="205"/>
      <c r="I13" s="204">
        <v>1302524161.993188</v>
      </c>
      <c r="J13" s="205"/>
      <c r="K13" s="205"/>
      <c r="L13" s="7">
        <v>1289678230.7589645</v>
      </c>
      <c r="M13" s="7">
        <v>1270645195.2687788</v>
      </c>
      <c r="N13" s="7">
        <v>1239542253.1009862</v>
      </c>
    </row>
    <row r="14" spans="2:14" ht="11.25" customHeight="1">
      <c r="B14" s="28">
        <v>42767</v>
      </c>
      <c r="C14" s="29">
        <v>42979</v>
      </c>
      <c r="D14" s="7">
        <v>7</v>
      </c>
      <c r="E14" s="30">
        <v>212</v>
      </c>
      <c r="F14" s="301">
        <v>500000000</v>
      </c>
      <c r="G14" s="205"/>
      <c r="H14" s="205"/>
      <c r="I14" s="204">
        <v>1295707097.765213</v>
      </c>
      <c r="J14" s="205"/>
      <c r="K14" s="205"/>
      <c r="L14" s="7">
        <v>1280752457.207138</v>
      </c>
      <c r="M14" s="7">
        <v>1258642000.8707812</v>
      </c>
      <c r="N14" s="7">
        <v>1222632332.389632</v>
      </c>
    </row>
    <row r="15" spans="2:14" ht="11.25" customHeight="1">
      <c r="B15" s="28">
        <v>42767</v>
      </c>
      <c r="C15" s="29">
        <v>43009</v>
      </c>
      <c r="D15" s="7">
        <v>8</v>
      </c>
      <c r="E15" s="30">
        <v>242</v>
      </c>
      <c r="F15" s="301">
        <v>500000000</v>
      </c>
      <c r="G15" s="205"/>
      <c r="H15" s="205"/>
      <c r="I15" s="204">
        <v>1288555196.198453</v>
      </c>
      <c r="J15" s="205"/>
      <c r="K15" s="205"/>
      <c r="L15" s="7">
        <v>1271592468.4361374</v>
      </c>
      <c r="M15" s="7">
        <v>1246564447.6534073</v>
      </c>
      <c r="N15" s="7">
        <v>1205936600.792832</v>
      </c>
    </row>
    <row r="16" spans="2:14" ht="11.25" customHeight="1">
      <c r="B16" s="28">
        <v>42767</v>
      </c>
      <c r="C16" s="29">
        <v>43040</v>
      </c>
      <c r="D16" s="7">
        <v>9</v>
      </c>
      <c r="E16" s="30">
        <v>273</v>
      </c>
      <c r="F16" s="301">
        <v>500000000</v>
      </c>
      <c r="G16" s="205"/>
      <c r="H16" s="205"/>
      <c r="I16" s="204">
        <v>1281438579.769156</v>
      </c>
      <c r="J16" s="205"/>
      <c r="K16" s="205"/>
      <c r="L16" s="7">
        <v>1262424732.6652572</v>
      </c>
      <c r="M16" s="7">
        <v>1234429741.730891</v>
      </c>
      <c r="N16" s="7">
        <v>1189139310.705145</v>
      </c>
    </row>
    <row r="17" spans="2:14" ht="11.25" customHeight="1">
      <c r="B17" s="28">
        <v>42767</v>
      </c>
      <c r="C17" s="29">
        <v>43070</v>
      </c>
      <c r="D17" s="7">
        <v>10</v>
      </c>
      <c r="E17" s="30">
        <v>303</v>
      </c>
      <c r="F17" s="301">
        <v>500000000</v>
      </c>
      <c r="G17" s="205"/>
      <c r="H17" s="205"/>
      <c r="I17" s="204">
        <v>1274185134.694918</v>
      </c>
      <c r="J17" s="205"/>
      <c r="K17" s="205"/>
      <c r="L17" s="7">
        <v>1253218489.9991956</v>
      </c>
      <c r="M17" s="7">
        <v>1222411546.955656</v>
      </c>
      <c r="N17" s="7">
        <v>1172734999.358943</v>
      </c>
    </row>
    <row r="18" spans="2:14" ht="11.25" customHeight="1">
      <c r="B18" s="28">
        <v>42767</v>
      </c>
      <c r="C18" s="29">
        <v>43101</v>
      </c>
      <c r="D18" s="7">
        <v>11</v>
      </c>
      <c r="E18" s="30">
        <v>334</v>
      </c>
      <c r="F18" s="301">
        <v>500000000</v>
      </c>
      <c r="G18" s="205"/>
      <c r="H18" s="205"/>
      <c r="I18" s="204">
        <v>1267017644.629346</v>
      </c>
      <c r="J18" s="205"/>
      <c r="K18" s="205"/>
      <c r="L18" s="7">
        <v>1244055345.8372397</v>
      </c>
      <c r="M18" s="7">
        <v>1210387540.3484766</v>
      </c>
      <c r="N18" s="7">
        <v>1156281312.9421148</v>
      </c>
    </row>
    <row r="19" spans="2:14" ht="11.25" customHeight="1">
      <c r="B19" s="28">
        <v>42767</v>
      </c>
      <c r="C19" s="29">
        <v>43132</v>
      </c>
      <c r="D19" s="7">
        <v>12</v>
      </c>
      <c r="E19" s="30">
        <v>365</v>
      </c>
      <c r="F19" s="301">
        <v>500000000</v>
      </c>
      <c r="G19" s="205"/>
      <c r="H19" s="205"/>
      <c r="I19" s="204">
        <v>1259830328.041881</v>
      </c>
      <c r="J19" s="205"/>
      <c r="K19" s="205"/>
      <c r="L19" s="7">
        <v>1234900245.138304</v>
      </c>
      <c r="M19" s="7">
        <v>1198424592.2382448</v>
      </c>
      <c r="N19" s="7">
        <v>1140004050.5336251</v>
      </c>
    </row>
    <row r="20" spans="2:14" ht="11.25" customHeight="1">
      <c r="B20" s="28">
        <v>42767</v>
      </c>
      <c r="C20" s="29">
        <v>43160</v>
      </c>
      <c r="D20" s="7">
        <v>13</v>
      </c>
      <c r="E20" s="30">
        <v>393</v>
      </c>
      <c r="F20" s="301">
        <v>500000000</v>
      </c>
      <c r="G20" s="205"/>
      <c r="H20" s="205"/>
      <c r="I20" s="204">
        <v>1252303508.943477</v>
      </c>
      <c r="J20" s="205"/>
      <c r="K20" s="205"/>
      <c r="L20" s="7">
        <v>1225641727.7311792</v>
      </c>
      <c r="M20" s="7">
        <v>1186706961.5181303</v>
      </c>
      <c r="N20" s="7">
        <v>1124538123.7180157</v>
      </c>
    </row>
    <row r="21" spans="2:14" ht="11.25" customHeight="1">
      <c r="B21" s="28">
        <v>42767</v>
      </c>
      <c r="C21" s="29">
        <v>43191</v>
      </c>
      <c r="D21" s="7">
        <v>14</v>
      </c>
      <c r="E21" s="30">
        <v>424</v>
      </c>
      <c r="F21" s="301">
        <v>500000000</v>
      </c>
      <c r="G21" s="205"/>
      <c r="H21" s="205"/>
      <c r="I21" s="204">
        <v>1244998385.440076</v>
      </c>
      <c r="J21" s="205"/>
      <c r="K21" s="205"/>
      <c r="L21" s="7">
        <v>1216425478.8781686</v>
      </c>
      <c r="M21" s="7">
        <v>1174788137.987001</v>
      </c>
      <c r="N21" s="7">
        <v>1108528506.084417</v>
      </c>
    </row>
    <row r="22" spans="2:14" ht="11.25" customHeight="1">
      <c r="B22" s="28">
        <v>42767</v>
      </c>
      <c r="C22" s="29">
        <v>43221</v>
      </c>
      <c r="D22" s="7">
        <v>15</v>
      </c>
      <c r="E22" s="30">
        <v>454</v>
      </c>
      <c r="F22" s="301">
        <v>500000000</v>
      </c>
      <c r="G22" s="205"/>
      <c r="H22" s="205"/>
      <c r="I22" s="204">
        <v>1237339119.845402</v>
      </c>
      <c r="J22" s="205"/>
      <c r="K22" s="205"/>
      <c r="L22" s="7">
        <v>1206957628.9310107</v>
      </c>
      <c r="M22" s="7">
        <v>1162775402.3931563</v>
      </c>
      <c r="N22" s="7">
        <v>1092695695.7323022</v>
      </c>
    </row>
    <row r="23" spans="2:14" ht="11.25" customHeight="1">
      <c r="B23" s="28">
        <v>42767</v>
      </c>
      <c r="C23" s="29">
        <v>43252</v>
      </c>
      <c r="D23" s="7">
        <v>16</v>
      </c>
      <c r="E23" s="30">
        <v>485</v>
      </c>
      <c r="F23" s="301">
        <v>500000000</v>
      </c>
      <c r="G23" s="205"/>
      <c r="H23" s="205"/>
      <c r="I23" s="204">
        <v>1230179283.012571</v>
      </c>
      <c r="J23" s="205"/>
      <c r="K23" s="205"/>
      <c r="L23" s="7">
        <v>1197938349.9416456</v>
      </c>
      <c r="M23" s="7">
        <v>1151151206.6974978</v>
      </c>
      <c r="N23" s="7">
        <v>1077190188.3462667</v>
      </c>
    </row>
    <row r="24" spans="2:14" ht="11.25" customHeight="1">
      <c r="B24" s="28">
        <v>42767</v>
      </c>
      <c r="C24" s="29">
        <v>43282</v>
      </c>
      <c r="D24" s="7">
        <v>17</v>
      </c>
      <c r="E24" s="30">
        <v>515</v>
      </c>
      <c r="F24" s="301">
        <v>500000000</v>
      </c>
      <c r="G24" s="205"/>
      <c r="H24" s="205"/>
      <c r="I24" s="204">
        <v>1222510770.010135</v>
      </c>
      <c r="J24" s="205"/>
      <c r="K24" s="205"/>
      <c r="L24" s="7">
        <v>1188516768.8173897</v>
      </c>
      <c r="M24" s="7">
        <v>1139286590.2704086</v>
      </c>
      <c r="N24" s="7">
        <v>1061717766.9544642</v>
      </c>
    </row>
    <row r="25" spans="2:14" ht="11.25" customHeight="1">
      <c r="B25" s="28">
        <v>42767</v>
      </c>
      <c r="C25" s="29">
        <v>43313</v>
      </c>
      <c r="D25" s="7">
        <v>18</v>
      </c>
      <c r="E25" s="30">
        <v>546</v>
      </c>
      <c r="F25" s="301">
        <v>500000000</v>
      </c>
      <c r="G25" s="205"/>
      <c r="H25" s="205"/>
      <c r="I25" s="204">
        <v>1215069930.258152</v>
      </c>
      <c r="J25" s="205"/>
      <c r="K25" s="205"/>
      <c r="L25" s="7">
        <v>1179279291.226653</v>
      </c>
      <c r="M25" s="7">
        <v>1127556822.5295074</v>
      </c>
      <c r="N25" s="7">
        <v>1046335971.5529027</v>
      </c>
    </row>
    <row r="26" spans="2:14" ht="11.25" customHeight="1">
      <c r="B26" s="28">
        <v>42767</v>
      </c>
      <c r="C26" s="29">
        <v>43344</v>
      </c>
      <c r="D26" s="7">
        <v>19</v>
      </c>
      <c r="E26" s="30">
        <v>577</v>
      </c>
      <c r="F26" s="301">
        <v>500000000</v>
      </c>
      <c r="G26" s="205"/>
      <c r="H26" s="205"/>
      <c r="I26" s="204">
        <v>1207506846.681549</v>
      </c>
      <c r="J26" s="205"/>
      <c r="K26" s="205"/>
      <c r="L26" s="7">
        <v>1169951287.730614</v>
      </c>
      <c r="M26" s="7">
        <v>1115793013.062497</v>
      </c>
      <c r="N26" s="7">
        <v>1031033973.8626015</v>
      </c>
    </row>
    <row r="27" spans="2:14" ht="11.25" customHeight="1">
      <c r="B27" s="28">
        <v>42767</v>
      </c>
      <c r="C27" s="29">
        <v>43374</v>
      </c>
      <c r="D27" s="7">
        <v>20</v>
      </c>
      <c r="E27" s="30">
        <v>607</v>
      </c>
      <c r="F27" s="301">
        <v>500000000</v>
      </c>
      <c r="G27" s="205"/>
      <c r="H27" s="205"/>
      <c r="I27" s="204">
        <v>1200137154.510054</v>
      </c>
      <c r="J27" s="205"/>
      <c r="K27" s="205"/>
      <c r="L27" s="7">
        <v>1160902160.1391692</v>
      </c>
      <c r="M27" s="7">
        <v>1104437754.8317766</v>
      </c>
      <c r="N27" s="7">
        <v>1016357897.9829113</v>
      </c>
    </row>
    <row r="28" spans="2:14" ht="11.25" customHeight="1">
      <c r="B28" s="28">
        <v>42767</v>
      </c>
      <c r="C28" s="29">
        <v>43405</v>
      </c>
      <c r="D28" s="7">
        <v>21</v>
      </c>
      <c r="E28" s="30">
        <v>638</v>
      </c>
      <c r="F28" s="301">
        <v>500000000</v>
      </c>
      <c r="G28" s="205"/>
      <c r="H28" s="205"/>
      <c r="I28" s="204">
        <v>1192684724.070227</v>
      </c>
      <c r="J28" s="205"/>
      <c r="K28" s="205"/>
      <c r="L28" s="7">
        <v>1151736615.9185736</v>
      </c>
      <c r="M28" s="7">
        <v>1092931371.4747615</v>
      </c>
      <c r="N28" s="7">
        <v>1001509178.0569587</v>
      </c>
    </row>
    <row r="29" spans="2:14" ht="11.25" customHeight="1">
      <c r="B29" s="28">
        <v>42767</v>
      </c>
      <c r="C29" s="29">
        <v>43435</v>
      </c>
      <c r="D29" s="7">
        <v>22</v>
      </c>
      <c r="E29" s="30">
        <v>668</v>
      </c>
      <c r="F29" s="301">
        <v>500000000</v>
      </c>
      <c r="G29" s="205"/>
      <c r="H29" s="205"/>
      <c r="I29" s="204">
        <v>1185173926.767467</v>
      </c>
      <c r="J29" s="205"/>
      <c r="K29" s="205"/>
      <c r="L29" s="7">
        <v>1142605121.3240423</v>
      </c>
      <c r="M29" s="7">
        <v>1081597442.3184428</v>
      </c>
      <c r="N29" s="7">
        <v>987060508.7013273</v>
      </c>
    </row>
    <row r="30" spans="2:14" ht="11.25" customHeight="1">
      <c r="B30" s="28">
        <v>42767</v>
      </c>
      <c r="C30" s="29">
        <v>43466</v>
      </c>
      <c r="D30" s="7">
        <v>23</v>
      </c>
      <c r="E30" s="30">
        <v>699</v>
      </c>
      <c r="F30" s="301">
        <v>500000000</v>
      </c>
      <c r="G30" s="205"/>
      <c r="H30" s="205"/>
      <c r="I30" s="204">
        <v>1177778902.831614</v>
      </c>
      <c r="J30" s="205"/>
      <c r="K30" s="205"/>
      <c r="L30" s="7">
        <v>1133549859.33106</v>
      </c>
      <c r="M30" s="7">
        <v>1070296747.2784184</v>
      </c>
      <c r="N30" s="7">
        <v>972610491.7940965</v>
      </c>
    </row>
    <row r="31" spans="2:14" ht="11.25" customHeight="1">
      <c r="B31" s="28">
        <v>42767</v>
      </c>
      <c r="C31" s="29">
        <v>43497</v>
      </c>
      <c r="D31" s="7">
        <v>24</v>
      </c>
      <c r="E31" s="30">
        <v>730</v>
      </c>
      <c r="F31" s="301">
        <v>500000000</v>
      </c>
      <c r="G31" s="205"/>
      <c r="H31" s="205"/>
      <c r="I31" s="204">
        <v>1170373064.738806</v>
      </c>
      <c r="J31" s="205"/>
      <c r="K31" s="205"/>
      <c r="L31" s="7">
        <v>1124511636.8316078</v>
      </c>
      <c r="M31" s="7">
        <v>1059062584.3228209</v>
      </c>
      <c r="N31" s="7">
        <v>958325378.1753652</v>
      </c>
    </row>
    <row r="32" spans="2:14" ht="11.25" customHeight="1">
      <c r="B32" s="28">
        <v>42767</v>
      </c>
      <c r="C32" s="29">
        <v>43525</v>
      </c>
      <c r="D32" s="7">
        <v>25</v>
      </c>
      <c r="E32" s="30">
        <v>758</v>
      </c>
      <c r="F32" s="301">
        <v>500000000</v>
      </c>
      <c r="G32" s="205"/>
      <c r="H32" s="205"/>
      <c r="I32" s="204">
        <v>1162848952.955262</v>
      </c>
      <c r="J32" s="205"/>
      <c r="K32" s="205"/>
      <c r="L32" s="7">
        <v>1115570612.0338736</v>
      </c>
      <c r="M32" s="7">
        <v>1048228231.4026802</v>
      </c>
      <c r="N32" s="7">
        <v>944892120.6814733</v>
      </c>
    </row>
    <row r="33" spans="2:14" ht="11.25" customHeight="1">
      <c r="B33" s="28">
        <v>42767</v>
      </c>
      <c r="C33" s="29">
        <v>43556</v>
      </c>
      <c r="D33" s="7">
        <v>26</v>
      </c>
      <c r="E33" s="30">
        <v>789</v>
      </c>
      <c r="F33" s="301">
        <v>500000000</v>
      </c>
      <c r="G33" s="205"/>
      <c r="H33" s="205"/>
      <c r="I33" s="204">
        <v>1155424192.541916</v>
      </c>
      <c r="J33" s="205"/>
      <c r="K33" s="205"/>
      <c r="L33" s="7">
        <v>1106567713.2366514</v>
      </c>
      <c r="M33" s="7">
        <v>1037124454.29543</v>
      </c>
      <c r="N33" s="7">
        <v>930923233.819908</v>
      </c>
    </row>
    <row r="34" spans="2:14" ht="11.25" customHeight="1">
      <c r="B34" s="28">
        <v>42767</v>
      </c>
      <c r="C34" s="29">
        <v>43586</v>
      </c>
      <c r="D34" s="7">
        <v>27</v>
      </c>
      <c r="E34" s="30">
        <v>819</v>
      </c>
      <c r="F34" s="301">
        <v>500000000</v>
      </c>
      <c r="G34" s="205"/>
      <c r="H34" s="205"/>
      <c r="I34" s="204">
        <v>1147990812.615539</v>
      </c>
      <c r="J34" s="205"/>
      <c r="K34" s="205"/>
      <c r="L34" s="7">
        <v>1097644007.1491234</v>
      </c>
      <c r="M34" s="7">
        <v>1026228704.3496438</v>
      </c>
      <c r="N34" s="7">
        <v>917367259.7296389</v>
      </c>
    </row>
    <row r="35" spans="2:14" ht="11.25" customHeight="1">
      <c r="B35" s="28">
        <v>42767</v>
      </c>
      <c r="C35" s="29">
        <v>43617</v>
      </c>
      <c r="D35" s="7">
        <v>28</v>
      </c>
      <c r="E35" s="30">
        <v>850</v>
      </c>
      <c r="F35" s="301">
        <v>500000000</v>
      </c>
      <c r="G35" s="205"/>
      <c r="H35" s="205"/>
      <c r="I35" s="204">
        <v>1140408017.721148</v>
      </c>
      <c r="J35" s="205"/>
      <c r="K35" s="205"/>
      <c r="L35" s="7">
        <v>1088544378.2253003</v>
      </c>
      <c r="M35" s="7">
        <v>1015132844.4462718</v>
      </c>
      <c r="N35" s="7">
        <v>903604900.2859634</v>
      </c>
    </row>
    <row r="36" spans="2:14" ht="11.25" customHeight="1">
      <c r="B36" s="28">
        <v>42767</v>
      </c>
      <c r="C36" s="29">
        <v>43647</v>
      </c>
      <c r="D36" s="7">
        <v>29</v>
      </c>
      <c r="E36" s="30">
        <v>880</v>
      </c>
      <c r="F36" s="301">
        <v>500000000</v>
      </c>
      <c r="G36" s="205"/>
      <c r="H36" s="205"/>
      <c r="I36" s="204">
        <v>1132916637.847892</v>
      </c>
      <c r="J36" s="205"/>
      <c r="K36" s="205"/>
      <c r="L36" s="7">
        <v>1079618685.3708797</v>
      </c>
      <c r="M36" s="7">
        <v>1004331074.1711307</v>
      </c>
      <c r="N36" s="7">
        <v>890325231.7568617</v>
      </c>
    </row>
    <row r="37" spans="2:14" ht="11.25" customHeight="1">
      <c r="B37" s="28">
        <v>42767</v>
      </c>
      <c r="C37" s="29">
        <v>43678</v>
      </c>
      <c r="D37" s="7">
        <v>30</v>
      </c>
      <c r="E37" s="30">
        <v>911</v>
      </c>
      <c r="F37" s="301">
        <v>500000000</v>
      </c>
      <c r="G37" s="205"/>
      <c r="H37" s="205"/>
      <c r="I37" s="204">
        <v>1124704613.720291</v>
      </c>
      <c r="J37" s="205"/>
      <c r="K37" s="205"/>
      <c r="L37" s="7">
        <v>1069975154.8811258</v>
      </c>
      <c r="M37" s="7">
        <v>992828633.4439366</v>
      </c>
      <c r="N37" s="7">
        <v>876400657.6737444</v>
      </c>
    </row>
    <row r="38" spans="2:14" ht="11.25" customHeight="1">
      <c r="B38" s="28">
        <v>42767</v>
      </c>
      <c r="C38" s="29">
        <v>43709</v>
      </c>
      <c r="D38" s="7">
        <v>31</v>
      </c>
      <c r="E38" s="30">
        <v>942</v>
      </c>
      <c r="F38" s="301">
        <v>500000000</v>
      </c>
      <c r="G38" s="205"/>
      <c r="H38" s="205"/>
      <c r="I38" s="204">
        <v>1117349408.946365</v>
      </c>
      <c r="J38" s="205"/>
      <c r="K38" s="205"/>
      <c r="L38" s="7">
        <v>1061174973.966352</v>
      </c>
      <c r="M38" s="7">
        <v>982158755.8240033</v>
      </c>
      <c r="N38" s="7">
        <v>863309884.0927812</v>
      </c>
    </row>
    <row r="39" spans="2:14" ht="11.25" customHeight="1">
      <c r="B39" s="28">
        <v>42767</v>
      </c>
      <c r="C39" s="29">
        <v>43739</v>
      </c>
      <c r="D39" s="7">
        <v>32</v>
      </c>
      <c r="E39" s="30">
        <v>972</v>
      </c>
      <c r="F39" s="301">
        <v>500000000</v>
      </c>
      <c r="G39" s="205"/>
      <c r="H39" s="205"/>
      <c r="I39" s="204">
        <v>1109717964.389869</v>
      </c>
      <c r="J39" s="205"/>
      <c r="K39" s="205"/>
      <c r="L39" s="7">
        <v>1052197274.8531567</v>
      </c>
      <c r="M39" s="7">
        <v>971452641.0663549</v>
      </c>
      <c r="N39" s="7">
        <v>850398993.1093462</v>
      </c>
    </row>
    <row r="40" spans="2:14" ht="11.25" customHeight="1">
      <c r="B40" s="28">
        <v>42767</v>
      </c>
      <c r="C40" s="29">
        <v>43770</v>
      </c>
      <c r="D40" s="7">
        <v>33</v>
      </c>
      <c r="E40" s="30">
        <v>1003</v>
      </c>
      <c r="F40" s="301">
        <v>500000000</v>
      </c>
      <c r="G40" s="205"/>
      <c r="H40" s="205"/>
      <c r="I40" s="204">
        <v>1102225816.097638</v>
      </c>
      <c r="J40" s="205"/>
      <c r="K40" s="205"/>
      <c r="L40" s="7">
        <v>1043320915.7958922</v>
      </c>
      <c r="M40" s="7">
        <v>960807683.5662535</v>
      </c>
      <c r="N40" s="7">
        <v>837518079.664781</v>
      </c>
    </row>
    <row r="41" spans="2:14" ht="11.25" customHeight="1">
      <c r="B41" s="28">
        <v>42767</v>
      </c>
      <c r="C41" s="29">
        <v>43800</v>
      </c>
      <c r="D41" s="7">
        <v>34</v>
      </c>
      <c r="E41" s="30">
        <v>1033</v>
      </c>
      <c r="F41" s="301">
        <v>500000000</v>
      </c>
      <c r="G41" s="205"/>
      <c r="H41" s="205"/>
      <c r="I41" s="204">
        <v>1094396018.096573</v>
      </c>
      <c r="J41" s="205"/>
      <c r="K41" s="205"/>
      <c r="L41" s="7">
        <v>1034209207.0146164</v>
      </c>
      <c r="M41" s="7">
        <v>950072441.0281429</v>
      </c>
      <c r="N41" s="7">
        <v>824765578.8440595</v>
      </c>
    </row>
    <row r="42" spans="2:14" ht="11.25" customHeight="1">
      <c r="B42" s="28">
        <v>42767</v>
      </c>
      <c r="C42" s="29">
        <v>43831</v>
      </c>
      <c r="D42" s="7">
        <v>35</v>
      </c>
      <c r="E42" s="30">
        <v>1064</v>
      </c>
      <c r="F42" s="301">
        <v>500000000</v>
      </c>
      <c r="G42" s="205"/>
      <c r="H42" s="205"/>
      <c r="I42" s="204">
        <v>1086683839.640572</v>
      </c>
      <c r="J42" s="205"/>
      <c r="K42" s="205"/>
      <c r="L42" s="7">
        <v>1025179429.0636755</v>
      </c>
      <c r="M42" s="7">
        <v>939382135.6845856</v>
      </c>
      <c r="N42" s="7">
        <v>812031213.8198617</v>
      </c>
    </row>
    <row r="43" spans="2:14" ht="11.25" customHeight="1">
      <c r="B43" s="28">
        <v>42767</v>
      </c>
      <c r="C43" s="29">
        <v>43862</v>
      </c>
      <c r="D43" s="7">
        <v>36</v>
      </c>
      <c r="E43" s="30">
        <v>1095</v>
      </c>
      <c r="F43" s="301">
        <v>500000000</v>
      </c>
      <c r="G43" s="205"/>
      <c r="H43" s="205"/>
      <c r="I43" s="204">
        <v>1078820939.067852</v>
      </c>
      <c r="J43" s="205"/>
      <c r="K43" s="205"/>
      <c r="L43" s="7">
        <v>1016035356.0400754</v>
      </c>
      <c r="M43" s="7">
        <v>928635597.2989128</v>
      </c>
      <c r="N43" s="7">
        <v>799341522.8763595</v>
      </c>
    </row>
    <row r="44" spans="2:14" ht="11.25" customHeight="1">
      <c r="B44" s="28">
        <v>42767</v>
      </c>
      <c r="C44" s="29">
        <v>43891</v>
      </c>
      <c r="D44" s="7">
        <v>37</v>
      </c>
      <c r="E44" s="30">
        <v>1124</v>
      </c>
      <c r="F44" s="301">
        <v>500000000</v>
      </c>
      <c r="G44" s="205"/>
      <c r="H44" s="205"/>
      <c r="I44" s="204">
        <v>1071260011.204013</v>
      </c>
      <c r="J44" s="205"/>
      <c r="K44" s="205"/>
      <c r="L44" s="7">
        <v>1007313579.9556332</v>
      </c>
      <c r="M44" s="7">
        <v>918473514.2644516</v>
      </c>
      <c r="N44" s="7">
        <v>787461320.3712357</v>
      </c>
    </row>
    <row r="45" spans="2:14" ht="11.25" customHeight="1">
      <c r="B45" s="28">
        <v>42767</v>
      </c>
      <c r="C45" s="29">
        <v>43922</v>
      </c>
      <c r="D45" s="7">
        <v>38</v>
      </c>
      <c r="E45" s="30">
        <v>1155</v>
      </c>
      <c r="F45" s="301">
        <v>500000000</v>
      </c>
      <c r="G45" s="205"/>
      <c r="H45" s="205"/>
      <c r="I45" s="204">
        <v>1063276467.571298</v>
      </c>
      <c r="J45" s="205"/>
      <c r="K45" s="205"/>
      <c r="L45" s="7">
        <v>998110849.8382844</v>
      </c>
      <c r="M45" s="7">
        <v>907767892.4449056</v>
      </c>
      <c r="N45" s="7">
        <v>774986310.0072725</v>
      </c>
    </row>
    <row r="46" spans="2:14" ht="11.25" customHeight="1">
      <c r="B46" s="28">
        <v>42767</v>
      </c>
      <c r="C46" s="29">
        <v>43952</v>
      </c>
      <c r="D46" s="7">
        <v>39</v>
      </c>
      <c r="E46" s="30">
        <v>1185</v>
      </c>
      <c r="F46" s="301">
        <v>500000000</v>
      </c>
      <c r="G46" s="205"/>
      <c r="H46" s="205"/>
      <c r="I46" s="204">
        <v>1055733938.65303</v>
      </c>
      <c r="J46" s="205"/>
      <c r="K46" s="205"/>
      <c r="L46" s="7">
        <v>989403899.6915389</v>
      </c>
      <c r="M46" s="7">
        <v>897634273.1539737</v>
      </c>
      <c r="N46" s="7">
        <v>763193605.3235632</v>
      </c>
    </row>
    <row r="47" spans="2:14" ht="11.25" customHeight="1">
      <c r="B47" s="28">
        <v>42767</v>
      </c>
      <c r="C47" s="29">
        <v>43983</v>
      </c>
      <c r="D47" s="7">
        <v>40</v>
      </c>
      <c r="E47" s="30">
        <v>1216</v>
      </c>
      <c r="F47" s="301">
        <v>500000000</v>
      </c>
      <c r="G47" s="205"/>
      <c r="H47" s="205"/>
      <c r="I47" s="204">
        <v>1046709625.234321</v>
      </c>
      <c r="J47" s="205"/>
      <c r="K47" s="205"/>
      <c r="L47" s="7">
        <v>979282811.1716886</v>
      </c>
      <c r="M47" s="7">
        <v>886192424.1652521</v>
      </c>
      <c r="N47" s="7">
        <v>750274090.633515</v>
      </c>
    </row>
    <row r="48" spans="2:14" ht="11.25" customHeight="1">
      <c r="B48" s="28">
        <v>42767</v>
      </c>
      <c r="C48" s="29">
        <v>44013</v>
      </c>
      <c r="D48" s="7">
        <v>41</v>
      </c>
      <c r="E48" s="30">
        <v>1246</v>
      </c>
      <c r="F48" s="301">
        <v>500000000</v>
      </c>
      <c r="G48" s="205"/>
      <c r="H48" s="205"/>
      <c r="I48" s="204">
        <v>1038332582.442234</v>
      </c>
      <c r="J48" s="205"/>
      <c r="K48" s="205"/>
      <c r="L48" s="7">
        <v>969850862.5613899</v>
      </c>
      <c r="M48" s="7">
        <v>875496925.0772686</v>
      </c>
      <c r="N48" s="7">
        <v>738180595.3273274</v>
      </c>
    </row>
    <row r="49" spans="2:14" ht="11.25" customHeight="1">
      <c r="B49" s="28">
        <v>42767</v>
      </c>
      <c r="C49" s="29">
        <v>44044</v>
      </c>
      <c r="D49" s="7">
        <v>42</v>
      </c>
      <c r="E49" s="30">
        <v>1277</v>
      </c>
      <c r="F49" s="301">
        <v>500000000</v>
      </c>
      <c r="G49" s="205"/>
      <c r="H49" s="205"/>
      <c r="I49" s="204">
        <v>1030433894.312022</v>
      </c>
      <c r="J49" s="205"/>
      <c r="K49" s="205"/>
      <c r="L49" s="7">
        <v>960840695.3156242</v>
      </c>
      <c r="M49" s="7">
        <v>865157447.0415294</v>
      </c>
      <c r="N49" s="7">
        <v>726373128.5909917</v>
      </c>
    </row>
    <row r="50" spans="2:14" ht="11.25" customHeight="1">
      <c r="B50" s="28">
        <v>42767</v>
      </c>
      <c r="C50" s="29">
        <v>44075</v>
      </c>
      <c r="D50" s="7">
        <v>43</v>
      </c>
      <c r="E50" s="30">
        <v>1308</v>
      </c>
      <c r="F50" s="301">
        <v>500000000</v>
      </c>
      <c r="G50" s="205"/>
      <c r="H50" s="205"/>
      <c r="I50" s="204">
        <v>1022198133.616993</v>
      </c>
      <c r="J50" s="205"/>
      <c r="K50" s="205"/>
      <c r="L50" s="7">
        <v>951544527.6031842</v>
      </c>
      <c r="M50" s="7">
        <v>854608032.4226606</v>
      </c>
      <c r="N50" s="7">
        <v>714476928.0948817</v>
      </c>
    </row>
    <row r="51" spans="2:14" ht="11.25" customHeight="1">
      <c r="B51" s="28">
        <v>42767</v>
      </c>
      <c r="C51" s="29">
        <v>44105</v>
      </c>
      <c r="D51" s="7">
        <v>44</v>
      </c>
      <c r="E51" s="30">
        <v>1338</v>
      </c>
      <c r="F51" s="301">
        <v>500000000</v>
      </c>
      <c r="G51" s="205"/>
      <c r="H51" s="205"/>
      <c r="I51" s="204">
        <v>1013192159.938085</v>
      </c>
      <c r="J51" s="205"/>
      <c r="K51" s="205"/>
      <c r="L51" s="7">
        <v>941612929.3960924</v>
      </c>
      <c r="M51" s="7">
        <v>843606728.5785308</v>
      </c>
      <c r="N51" s="7">
        <v>702388443.0161611</v>
      </c>
    </row>
    <row r="52" spans="2:14" ht="11.25" customHeight="1">
      <c r="B52" s="28">
        <v>42767</v>
      </c>
      <c r="C52" s="29">
        <v>44136</v>
      </c>
      <c r="D52" s="7">
        <v>45</v>
      </c>
      <c r="E52" s="30">
        <v>1369</v>
      </c>
      <c r="F52" s="301">
        <v>500000000</v>
      </c>
      <c r="G52" s="205"/>
      <c r="H52" s="205"/>
      <c r="I52" s="204">
        <v>1005522865.820872</v>
      </c>
      <c r="J52" s="205"/>
      <c r="K52" s="205"/>
      <c r="L52" s="7">
        <v>932900493.2709767</v>
      </c>
      <c r="M52" s="7">
        <v>833675497.500734</v>
      </c>
      <c r="N52" s="7">
        <v>691179707.460965</v>
      </c>
    </row>
    <row r="53" spans="2:14" ht="11.25" customHeight="1">
      <c r="B53" s="28">
        <v>42767</v>
      </c>
      <c r="C53" s="29">
        <v>44166</v>
      </c>
      <c r="D53" s="7">
        <v>46</v>
      </c>
      <c r="E53" s="30">
        <v>1399</v>
      </c>
      <c r="F53" s="301">
        <v>500000000</v>
      </c>
      <c r="G53" s="205"/>
      <c r="H53" s="205"/>
      <c r="I53" s="204">
        <v>997802269.516406</v>
      </c>
      <c r="J53" s="205"/>
      <c r="K53" s="205"/>
      <c r="L53" s="7">
        <v>924217993.4948572</v>
      </c>
      <c r="M53" s="7">
        <v>823883682.4427418</v>
      </c>
      <c r="N53" s="7">
        <v>680261553.6544992</v>
      </c>
    </row>
    <row r="54" spans="2:14" ht="11.25" customHeight="1">
      <c r="B54" s="28">
        <v>42767</v>
      </c>
      <c r="C54" s="29">
        <v>44197</v>
      </c>
      <c r="D54" s="7">
        <v>47</v>
      </c>
      <c r="E54" s="30">
        <v>1430</v>
      </c>
      <c r="F54" s="301">
        <v>500000000</v>
      </c>
      <c r="G54" s="205"/>
      <c r="H54" s="205"/>
      <c r="I54" s="204">
        <v>989319041.802917</v>
      </c>
      <c r="J54" s="205"/>
      <c r="K54" s="205"/>
      <c r="L54" s="7">
        <v>914806157.861947</v>
      </c>
      <c r="M54" s="7">
        <v>813419639.8868676</v>
      </c>
      <c r="N54" s="7">
        <v>668776953.9640472</v>
      </c>
    </row>
    <row r="55" spans="2:14" ht="11.25" customHeight="1">
      <c r="B55" s="28">
        <v>42767</v>
      </c>
      <c r="C55" s="29">
        <v>44228</v>
      </c>
      <c r="D55" s="7">
        <v>48</v>
      </c>
      <c r="E55" s="30">
        <v>1461</v>
      </c>
      <c r="F55" s="301">
        <v>500000000</v>
      </c>
      <c r="G55" s="205"/>
      <c r="H55" s="205"/>
      <c r="I55" s="204">
        <v>981454846.510582</v>
      </c>
      <c r="J55" s="205"/>
      <c r="K55" s="205"/>
      <c r="L55" s="7">
        <v>905995027.5963247</v>
      </c>
      <c r="M55" s="7">
        <v>803536264.7044557</v>
      </c>
      <c r="N55" s="7">
        <v>657852828.2743556</v>
      </c>
    </row>
    <row r="56" spans="2:14" ht="11.25" customHeight="1">
      <c r="B56" s="28">
        <v>42767</v>
      </c>
      <c r="C56" s="29">
        <v>44256</v>
      </c>
      <c r="D56" s="7">
        <v>49</v>
      </c>
      <c r="E56" s="30">
        <v>1489</v>
      </c>
      <c r="F56" s="301">
        <v>500000000</v>
      </c>
      <c r="G56" s="205"/>
      <c r="H56" s="205"/>
      <c r="I56" s="204">
        <v>973833203.824469</v>
      </c>
      <c r="J56" s="205"/>
      <c r="K56" s="205"/>
      <c r="L56" s="7">
        <v>897582117.104536</v>
      </c>
      <c r="M56" s="7">
        <v>794245888.3410857</v>
      </c>
      <c r="N56" s="7">
        <v>647758694.2053785</v>
      </c>
    </row>
    <row r="57" spans="2:14" ht="11.25" customHeight="1">
      <c r="B57" s="28">
        <v>42767</v>
      </c>
      <c r="C57" s="29">
        <v>44287</v>
      </c>
      <c r="D57" s="7">
        <v>50</v>
      </c>
      <c r="E57" s="30">
        <v>1520</v>
      </c>
      <c r="F57" s="301">
        <v>500000000</v>
      </c>
      <c r="G57" s="205"/>
      <c r="H57" s="205"/>
      <c r="I57" s="204">
        <v>965433557.413851</v>
      </c>
      <c r="J57" s="205"/>
      <c r="K57" s="205"/>
      <c r="L57" s="7">
        <v>888330927.7839608</v>
      </c>
      <c r="M57" s="7">
        <v>784060651.9529796</v>
      </c>
      <c r="N57" s="7">
        <v>636743550.1038003</v>
      </c>
    </row>
    <row r="58" spans="2:14" ht="11.25" customHeight="1">
      <c r="B58" s="28">
        <v>42767</v>
      </c>
      <c r="C58" s="29">
        <v>44317</v>
      </c>
      <c r="D58" s="7">
        <v>51</v>
      </c>
      <c r="E58" s="30">
        <v>1550</v>
      </c>
      <c r="F58" s="301">
        <v>500000000</v>
      </c>
      <c r="G58" s="205"/>
      <c r="H58" s="205"/>
      <c r="I58" s="204">
        <v>957757330.616074</v>
      </c>
      <c r="J58" s="205"/>
      <c r="K58" s="205"/>
      <c r="L58" s="7">
        <v>879821230.2190481</v>
      </c>
      <c r="M58" s="7">
        <v>774638506.3040019</v>
      </c>
      <c r="N58" s="7">
        <v>626512961.130441</v>
      </c>
    </row>
    <row r="59" spans="2:14" ht="11.25" customHeight="1">
      <c r="B59" s="28">
        <v>42767</v>
      </c>
      <c r="C59" s="29">
        <v>44348</v>
      </c>
      <c r="D59" s="7">
        <v>52</v>
      </c>
      <c r="E59" s="30">
        <v>1581</v>
      </c>
      <c r="F59" s="301">
        <v>500000000</v>
      </c>
      <c r="G59" s="205"/>
      <c r="H59" s="205"/>
      <c r="I59" s="204">
        <v>950097311.019291</v>
      </c>
      <c r="J59" s="205"/>
      <c r="K59" s="205"/>
      <c r="L59" s="7">
        <v>871304226.3443379</v>
      </c>
      <c r="M59" s="7">
        <v>765188717.0039263</v>
      </c>
      <c r="N59" s="7">
        <v>616248898.0650306</v>
      </c>
    </row>
    <row r="60" spans="2:14" ht="11.25" customHeight="1">
      <c r="B60" s="28">
        <v>42767</v>
      </c>
      <c r="C60" s="29">
        <v>44378</v>
      </c>
      <c r="D60" s="7">
        <v>53</v>
      </c>
      <c r="E60" s="30">
        <v>1611</v>
      </c>
      <c r="F60" s="301">
        <v>500000000</v>
      </c>
      <c r="G60" s="205"/>
      <c r="H60" s="205"/>
      <c r="I60" s="204">
        <v>941843857.527043</v>
      </c>
      <c r="J60" s="205"/>
      <c r="K60" s="205"/>
      <c r="L60" s="7">
        <v>862317503.9478025</v>
      </c>
      <c r="M60" s="7">
        <v>755432571.4468347</v>
      </c>
      <c r="N60" s="7">
        <v>605897816.8431238</v>
      </c>
    </row>
    <row r="61" spans="2:14" ht="11.25" customHeight="1">
      <c r="B61" s="28">
        <v>42767</v>
      </c>
      <c r="C61" s="29">
        <v>44409</v>
      </c>
      <c r="D61" s="7">
        <v>54</v>
      </c>
      <c r="E61" s="30">
        <v>1642</v>
      </c>
      <c r="F61" s="301">
        <v>500000000</v>
      </c>
      <c r="G61" s="205"/>
      <c r="H61" s="205"/>
      <c r="I61" s="204">
        <v>934089568.654508</v>
      </c>
      <c r="J61" s="205"/>
      <c r="K61" s="205"/>
      <c r="L61" s="7">
        <v>853767450.0549273</v>
      </c>
      <c r="M61" s="7">
        <v>746040132.2477218</v>
      </c>
      <c r="N61" s="7">
        <v>595830172.104319</v>
      </c>
    </row>
    <row r="62" spans="2:14" ht="11.25" customHeight="1">
      <c r="B62" s="28">
        <v>42767</v>
      </c>
      <c r="C62" s="29">
        <v>44440</v>
      </c>
      <c r="D62" s="7">
        <v>55</v>
      </c>
      <c r="E62" s="30">
        <v>1673</v>
      </c>
      <c r="F62" s="301">
        <v>500000000</v>
      </c>
      <c r="G62" s="205"/>
      <c r="H62" s="205"/>
      <c r="I62" s="204">
        <v>926144437.448457</v>
      </c>
      <c r="J62" s="205"/>
      <c r="K62" s="205"/>
      <c r="L62" s="7">
        <v>845069782.6083133</v>
      </c>
      <c r="M62" s="7">
        <v>736561920.9852985</v>
      </c>
      <c r="N62" s="7">
        <v>585768729.2655886</v>
      </c>
    </row>
    <row r="63" spans="2:14" ht="11.25" customHeight="1">
      <c r="B63" s="28">
        <v>42767</v>
      </c>
      <c r="C63" s="29">
        <v>44470</v>
      </c>
      <c r="D63" s="7">
        <v>56</v>
      </c>
      <c r="E63" s="30">
        <v>1703</v>
      </c>
      <c r="F63" s="301">
        <v>500000000</v>
      </c>
      <c r="G63" s="205"/>
      <c r="H63" s="205"/>
      <c r="I63" s="204">
        <v>918267521.084605</v>
      </c>
      <c r="J63" s="205"/>
      <c r="K63" s="205"/>
      <c r="L63" s="7">
        <v>836507105.3128271</v>
      </c>
      <c r="M63" s="7">
        <v>727304193.3238921</v>
      </c>
      <c r="N63" s="7">
        <v>576035296.6950887</v>
      </c>
    </row>
    <row r="64" spans="2:14" ht="11.25" customHeight="1">
      <c r="B64" s="28">
        <v>42767</v>
      </c>
      <c r="C64" s="29">
        <v>44501</v>
      </c>
      <c r="D64" s="7">
        <v>57</v>
      </c>
      <c r="E64" s="30">
        <v>1734</v>
      </c>
      <c r="F64" s="301">
        <v>500000000</v>
      </c>
      <c r="G64" s="205"/>
      <c r="H64" s="205"/>
      <c r="I64" s="204">
        <v>910431507.505187</v>
      </c>
      <c r="J64" s="205"/>
      <c r="K64" s="205"/>
      <c r="L64" s="7">
        <v>827962121.4082655</v>
      </c>
      <c r="M64" s="7">
        <v>718043935.9167975</v>
      </c>
      <c r="N64" s="7">
        <v>566292281.8934755</v>
      </c>
    </row>
    <row r="65" spans="2:14" ht="11.25" customHeight="1">
      <c r="B65" s="28">
        <v>42767</v>
      </c>
      <c r="C65" s="29">
        <v>44531</v>
      </c>
      <c r="D65" s="7">
        <v>58</v>
      </c>
      <c r="E65" s="30">
        <v>1764</v>
      </c>
      <c r="F65" s="301">
        <v>500000000</v>
      </c>
      <c r="G65" s="205"/>
      <c r="H65" s="205"/>
      <c r="I65" s="204">
        <v>902757836.107991</v>
      </c>
      <c r="J65" s="205"/>
      <c r="K65" s="205"/>
      <c r="L65" s="7">
        <v>819635984.2005261</v>
      </c>
      <c r="M65" s="7">
        <v>709073629.6581695</v>
      </c>
      <c r="N65" s="7">
        <v>556925420.6563162</v>
      </c>
    </row>
    <row r="66" spans="2:14" ht="11.25" customHeight="1">
      <c r="B66" s="28">
        <v>42767</v>
      </c>
      <c r="C66" s="29">
        <v>44562</v>
      </c>
      <c r="D66" s="7">
        <v>59</v>
      </c>
      <c r="E66" s="30">
        <v>1795</v>
      </c>
      <c r="F66" s="301">
        <v>500000000</v>
      </c>
      <c r="G66" s="205"/>
      <c r="H66" s="205"/>
      <c r="I66" s="204">
        <v>895109767.262657</v>
      </c>
      <c r="J66" s="205"/>
      <c r="K66" s="205"/>
      <c r="L66" s="7">
        <v>811313728.919838</v>
      </c>
      <c r="M66" s="7">
        <v>700088970.23252</v>
      </c>
      <c r="N66" s="7">
        <v>547539635.195762</v>
      </c>
    </row>
    <row r="67" spans="2:14" ht="11.25" customHeight="1">
      <c r="B67" s="28">
        <v>42767</v>
      </c>
      <c r="C67" s="29">
        <v>44593</v>
      </c>
      <c r="D67" s="7">
        <v>60</v>
      </c>
      <c r="E67" s="30">
        <v>1826</v>
      </c>
      <c r="F67" s="301">
        <v>500000000</v>
      </c>
      <c r="G67" s="205"/>
      <c r="H67" s="205"/>
      <c r="I67" s="204">
        <v>887385906.511183</v>
      </c>
      <c r="J67" s="205"/>
      <c r="K67" s="205"/>
      <c r="L67" s="7">
        <v>802948766.0372605</v>
      </c>
      <c r="M67" s="7">
        <v>691108665.2684922</v>
      </c>
      <c r="N67" s="7">
        <v>538226757.6144195</v>
      </c>
    </row>
    <row r="68" spans="2:14" ht="11.25" customHeight="1">
      <c r="B68" s="28">
        <v>42767</v>
      </c>
      <c r="C68" s="29">
        <v>44621</v>
      </c>
      <c r="D68" s="7">
        <v>61</v>
      </c>
      <c r="E68" s="30">
        <v>1854</v>
      </c>
      <c r="F68" s="301">
        <v>500000000</v>
      </c>
      <c r="G68" s="205"/>
      <c r="H68" s="205"/>
      <c r="I68" s="204">
        <v>879723515.51609</v>
      </c>
      <c r="J68" s="205"/>
      <c r="K68" s="205"/>
      <c r="L68" s="7">
        <v>794795925.6852617</v>
      </c>
      <c r="M68" s="7">
        <v>682519794.8352736</v>
      </c>
      <c r="N68" s="7">
        <v>529503956.02297974</v>
      </c>
    </row>
    <row r="69" spans="2:14" ht="11.25" customHeight="1">
      <c r="B69" s="28">
        <v>42767</v>
      </c>
      <c r="C69" s="29">
        <v>44652</v>
      </c>
      <c r="D69" s="7">
        <v>62</v>
      </c>
      <c r="E69" s="30">
        <v>1885</v>
      </c>
      <c r="F69" s="301">
        <v>500000000</v>
      </c>
      <c r="G69" s="205"/>
      <c r="H69" s="205"/>
      <c r="I69" s="204">
        <v>872052953.556665</v>
      </c>
      <c r="J69" s="205"/>
      <c r="K69" s="205"/>
      <c r="L69" s="7">
        <v>786529592.9478734</v>
      </c>
      <c r="M69" s="7">
        <v>673703463.0377917</v>
      </c>
      <c r="N69" s="7">
        <v>520450412.3103651</v>
      </c>
    </row>
    <row r="70" spans="2:14" ht="11.25" customHeight="1">
      <c r="B70" s="28">
        <v>42767</v>
      </c>
      <c r="C70" s="29">
        <v>44682</v>
      </c>
      <c r="D70" s="7">
        <v>63</v>
      </c>
      <c r="E70" s="30">
        <v>1915</v>
      </c>
      <c r="F70" s="301">
        <v>500000000</v>
      </c>
      <c r="G70" s="205"/>
      <c r="H70" s="205"/>
      <c r="I70" s="204">
        <v>864282535.476202</v>
      </c>
      <c r="J70" s="205"/>
      <c r="K70" s="205"/>
      <c r="L70" s="7">
        <v>778241718.3169132</v>
      </c>
      <c r="M70" s="7">
        <v>664963775.5800298</v>
      </c>
      <c r="N70" s="7">
        <v>511593064.24239606</v>
      </c>
    </row>
    <row r="71" spans="2:14" ht="11.25" customHeight="1">
      <c r="B71" s="28">
        <v>42767</v>
      </c>
      <c r="C71" s="29">
        <v>44713</v>
      </c>
      <c r="D71" s="7">
        <v>64</v>
      </c>
      <c r="E71" s="30">
        <v>1946</v>
      </c>
      <c r="F71" s="301">
        <v>500000000</v>
      </c>
      <c r="G71" s="205"/>
      <c r="H71" s="205"/>
      <c r="I71" s="204">
        <v>856506197.951797</v>
      </c>
      <c r="J71" s="205"/>
      <c r="K71" s="205"/>
      <c r="L71" s="7">
        <v>769931449.2923131</v>
      </c>
      <c r="M71" s="7">
        <v>656190036.8144897</v>
      </c>
      <c r="N71" s="7">
        <v>502704661.3191942</v>
      </c>
    </row>
    <row r="72" spans="2:14" ht="11.25" customHeight="1">
      <c r="B72" s="28">
        <v>42767</v>
      </c>
      <c r="C72" s="29">
        <v>44743</v>
      </c>
      <c r="D72" s="7">
        <v>65</v>
      </c>
      <c r="E72" s="30">
        <v>1976</v>
      </c>
      <c r="F72" s="301">
        <v>500000000</v>
      </c>
      <c r="G72" s="205"/>
      <c r="H72" s="205"/>
      <c r="I72" s="204">
        <v>848584742.823332</v>
      </c>
      <c r="J72" s="205"/>
      <c r="K72" s="205"/>
      <c r="L72" s="7">
        <v>761558603.8472238</v>
      </c>
      <c r="M72" s="7">
        <v>647456609.6619556</v>
      </c>
      <c r="N72" s="7">
        <v>493980758.263871</v>
      </c>
    </row>
    <row r="73" spans="2:14" ht="11.25" customHeight="1">
      <c r="B73" s="28">
        <v>42767</v>
      </c>
      <c r="C73" s="29">
        <v>44774</v>
      </c>
      <c r="D73" s="7">
        <v>66</v>
      </c>
      <c r="E73" s="30">
        <v>2007</v>
      </c>
      <c r="F73" s="301">
        <v>500000000</v>
      </c>
      <c r="G73" s="205"/>
      <c r="H73" s="205"/>
      <c r="I73" s="204">
        <v>840862568.355761</v>
      </c>
      <c r="J73" s="205"/>
      <c r="K73" s="205"/>
      <c r="L73" s="7">
        <v>753348467.1472306</v>
      </c>
      <c r="M73" s="7">
        <v>638847708.8721166</v>
      </c>
      <c r="N73" s="7">
        <v>485348089.9422713</v>
      </c>
    </row>
    <row r="74" spans="2:14" ht="11.25" customHeight="1">
      <c r="B74" s="28">
        <v>42767</v>
      </c>
      <c r="C74" s="29">
        <v>44805</v>
      </c>
      <c r="D74" s="7">
        <v>67</v>
      </c>
      <c r="E74" s="30">
        <v>2038</v>
      </c>
      <c r="F74" s="301">
        <v>500000000</v>
      </c>
      <c r="G74" s="205"/>
      <c r="H74" s="205"/>
      <c r="I74" s="204">
        <v>833179922.698009</v>
      </c>
      <c r="J74" s="205"/>
      <c r="K74" s="205"/>
      <c r="L74" s="7">
        <v>745199344.4158794</v>
      </c>
      <c r="M74" s="7">
        <v>630330017.7368044</v>
      </c>
      <c r="N74" s="7">
        <v>476848688.4808422</v>
      </c>
    </row>
    <row r="75" spans="2:14" ht="11.25" customHeight="1">
      <c r="B75" s="28">
        <v>42767</v>
      </c>
      <c r="C75" s="29">
        <v>44835</v>
      </c>
      <c r="D75" s="7">
        <v>68</v>
      </c>
      <c r="E75" s="30">
        <v>2068</v>
      </c>
      <c r="F75" s="301">
        <v>500000000</v>
      </c>
      <c r="G75" s="205"/>
      <c r="H75" s="205"/>
      <c r="I75" s="204">
        <v>824872712.622121</v>
      </c>
      <c r="J75" s="205"/>
      <c r="K75" s="205"/>
      <c r="L75" s="7">
        <v>736558363.9383652</v>
      </c>
      <c r="M75" s="7">
        <v>621487586.2078125</v>
      </c>
      <c r="N75" s="7">
        <v>468232057.7515497</v>
      </c>
    </row>
    <row r="76" spans="2:14" ht="11.25" customHeight="1">
      <c r="B76" s="28">
        <v>42767</v>
      </c>
      <c r="C76" s="29">
        <v>44866</v>
      </c>
      <c r="D76" s="7">
        <v>69</v>
      </c>
      <c r="E76" s="30">
        <v>2099</v>
      </c>
      <c r="F76" s="301">
        <v>500000000</v>
      </c>
      <c r="G76" s="205"/>
      <c r="H76" s="205"/>
      <c r="I76" s="204">
        <v>817070156.032388</v>
      </c>
      <c r="J76" s="205"/>
      <c r="K76" s="205"/>
      <c r="L76" s="7">
        <v>728353741.3019274</v>
      </c>
      <c r="M76" s="7">
        <v>613001787.7885739</v>
      </c>
      <c r="N76" s="7">
        <v>459882672.9682684</v>
      </c>
    </row>
    <row r="77" spans="2:14" ht="11.25" customHeight="1">
      <c r="B77" s="28">
        <v>42767</v>
      </c>
      <c r="C77" s="29">
        <v>44896</v>
      </c>
      <c r="D77" s="7">
        <v>70</v>
      </c>
      <c r="E77" s="30">
        <v>2129</v>
      </c>
      <c r="F77" s="301">
        <v>500000000</v>
      </c>
      <c r="G77" s="205"/>
      <c r="H77" s="205"/>
      <c r="I77" s="204">
        <v>809383998.772606</v>
      </c>
      <c r="J77" s="205"/>
      <c r="K77" s="205"/>
      <c r="L77" s="7">
        <v>720317858.4389943</v>
      </c>
      <c r="M77" s="7">
        <v>604746460.4874492</v>
      </c>
      <c r="N77" s="7">
        <v>451829647.5201542</v>
      </c>
    </row>
    <row r="78" spans="2:14" ht="11.25" customHeight="1">
      <c r="B78" s="28">
        <v>42767</v>
      </c>
      <c r="C78" s="29">
        <v>44927</v>
      </c>
      <c r="D78" s="7">
        <v>71</v>
      </c>
      <c r="E78" s="30">
        <v>2160</v>
      </c>
      <c r="F78" s="301">
        <v>500000000</v>
      </c>
      <c r="G78" s="205"/>
      <c r="H78" s="205"/>
      <c r="I78" s="204">
        <v>801698693.314196</v>
      </c>
      <c r="J78" s="205"/>
      <c r="K78" s="205"/>
      <c r="L78" s="7">
        <v>712268146.5493878</v>
      </c>
      <c r="M78" s="7">
        <v>596467477.3360182</v>
      </c>
      <c r="N78" s="7">
        <v>443756550.96700203</v>
      </c>
    </row>
    <row r="79" spans="2:14" ht="11.25" customHeight="1">
      <c r="B79" s="28">
        <v>42767</v>
      </c>
      <c r="C79" s="29">
        <v>44958</v>
      </c>
      <c r="D79" s="7">
        <v>72</v>
      </c>
      <c r="E79" s="30">
        <v>2191</v>
      </c>
      <c r="F79" s="301">
        <v>500000000</v>
      </c>
      <c r="G79" s="205"/>
      <c r="H79" s="205"/>
      <c r="I79" s="204">
        <v>794013442.517498</v>
      </c>
      <c r="J79" s="205"/>
      <c r="K79" s="205"/>
      <c r="L79" s="7">
        <v>704243716.8410295</v>
      </c>
      <c r="M79" s="7">
        <v>588247811.0194616</v>
      </c>
      <c r="N79" s="7">
        <v>435787679.8815563</v>
      </c>
    </row>
    <row r="80" spans="2:14" ht="11.25" customHeight="1">
      <c r="B80" s="28">
        <v>42767</v>
      </c>
      <c r="C80" s="29">
        <v>44986</v>
      </c>
      <c r="D80" s="7">
        <v>73</v>
      </c>
      <c r="E80" s="30">
        <v>2219</v>
      </c>
      <c r="F80" s="301">
        <v>500000000</v>
      </c>
      <c r="G80" s="205"/>
      <c r="H80" s="205"/>
      <c r="I80" s="204">
        <v>786320165.120305</v>
      </c>
      <c r="J80" s="205"/>
      <c r="K80" s="205"/>
      <c r="L80" s="7">
        <v>696351735.3398674</v>
      </c>
      <c r="M80" s="7">
        <v>580319437.342408</v>
      </c>
      <c r="N80" s="7">
        <v>428269115.7927612</v>
      </c>
    </row>
    <row r="81" spans="2:14" ht="11.25" customHeight="1">
      <c r="B81" s="28">
        <v>42767</v>
      </c>
      <c r="C81" s="29">
        <v>45017</v>
      </c>
      <c r="D81" s="7">
        <v>74</v>
      </c>
      <c r="E81" s="30">
        <v>2250</v>
      </c>
      <c r="F81" s="301">
        <v>500000000</v>
      </c>
      <c r="G81" s="205"/>
      <c r="H81" s="205"/>
      <c r="I81" s="204">
        <v>778630804.045229</v>
      </c>
      <c r="J81" s="205"/>
      <c r="K81" s="205"/>
      <c r="L81" s="7">
        <v>688372653.6927867</v>
      </c>
      <c r="M81" s="7">
        <v>572210940.3768549</v>
      </c>
      <c r="N81" s="7">
        <v>420496529.9662572</v>
      </c>
    </row>
    <row r="82" spans="2:14" ht="11.25" customHeight="1">
      <c r="B82" s="28">
        <v>42767</v>
      </c>
      <c r="C82" s="29">
        <v>45047</v>
      </c>
      <c r="D82" s="7">
        <v>75</v>
      </c>
      <c r="E82" s="30">
        <v>2280</v>
      </c>
      <c r="F82" s="301">
        <v>500000000</v>
      </c>
      <c r="G82" s="205"/>
      <c r="H82" s="205"/>
      <c r="I82" s="204">
        <v>770821025.363213</v>
      </c>
      <c r="J82" s="205"/>
      <c r="K82" s="205"/>
      <c r="L82" s="7">
        <v>680349610.6648301</v>
      </c>
      <c r="M82" s="7">
        <v>564149822.3608267</v>
      </c>
      <c r="N82" s="7">
        <v>412873299.9040688</v>
      </c>
    </row>
    <row r="83" spans="2:14" ht="11.25" customHeight="1">
      <c r="B83" s="28">
        <v>42767</v>
      </c>
      <c r="C83" s="29">
        <v>45078</v>
      </c>
      <c r="D83" s="7">
        <v>76</v>
      </c>
      <c r="E83" s="30">
        <v>2311</v>
      </c>
      <c r="F83" s="301">
        <v>500000000</v>
      </c>
      <c r="G83" s="205"/>
      <c r="H83" s="205"/>
      <c r="I83" s="204">
        <v>763125084.219556</v>
      </c>
      <c r="J83" s="205"/>
      <c r="K83" s="205"/>
      <c r="L83" s="7">
        <v>672414541.2193972</v>
      </c>
      <c r="M83" s="7">
        <v>556152001.6925298</v>
      </c>
      <c r="N83" s="7">
        <v>405296139.3710352</v>
      </c>
    </row>
    <row r="84" spans="2:14" ht="11.25" customHeight="1">
      <c r="B84" s="28">
        <v>42767</v>
      </c>
      <c r="C84" s="29">
        <v>45108</v>
      </c>
      <c r="D84" s="7">
        <v>77</v>
      </c>
      <c r="E84" s="30">
        <v>2341</v>
      </c>
      <c r="F84" s="301">
        <v>500000000</v>
      </c>
      <c r="G84" s="205"/>
      <c r="H84" s="205"/>
      <c r="I84" s="204">
        <v>755466890.099662</v>
      </c>
      <c r="J84" s="205"/>
      <c r="K84" s="205"/>
      <c r="L84" s="7">
        <v>664574025.3840581</v>
      </c>
      <c r="M84" s="7">
        <v>548314257.0237355</v>
      </c>
      <c r="N84" s="7">
        <v>397946403.5079759</v>
      </c>
    </row>
    <row r="85" spans="2:14" ht="11.25" customHeight="1">
      <c r="B85" s="28">
        <v>42767</v>
      </c>
      <c r="C85" s="29">
        <v>45139</v>
      </c>
      <c r="D85" s="7">
        <v>78</v>
      </c>
      <c r="E85" s="30">
        <v>2372</v>
      </c>
      <c r="F85" s="301">
        <v>500000000</v>
      </c>
      <c r="G85" s="205"/>
      <c r="H85" s="205"/>
      <c r="I85" s="204">
        <v>747708034.204039</v>
      </c>
      <c r="J85" s="205"/>
      <c r="K85" s="205"/>
      <c r="L85" s="7">
        <v>656633074.1775057</v>
      </c>
      <c r="M85" s="7">
        <v>540384672.6236045</v>
      </c>
      <c r="N85" s="7">
        <v>390530257.28691477</v>
      </c>
    </row>
    <row r="86" spans="2:14" ht="11.25" customHeight="1">
      <c r="B86" s="28">
        <v>42767</v>
      </c>
      <c r="C86" s="29">
        <v>45170</v>
      </c>
      <c r="D86" s="7">
        <v>79</v>
      </c>
      <c r="E86" s="30">
        <v>2403</v>
      </c>
      <c r="F86" s="301">
        <v>500000000</v>
      </c>
      <c r="G86" s="205"/>
      <c r="H86" s="205"/>
      <c r="I86" s="204">
        <v>739925518.023217</v>
      </c>
      <c r="J86" s="205"/>
      <c r="K86" s="205"/>
      <c r="L86" s="7">
        <v>648696405.0041013</v>
      </c>
      <c r="M86" s="7">
        <v>532495389.9065268</v>
      </c>
      <c r="N86" s="7">
        <v>383198797.0472283</v>
      </c>
    </row>
    <row r="87" spans="2:14" ht="11.25" customHeight="1">
      <c r="B87" s="28">
        <v>42767</v>
      </c>
      <c r="C87" s="29">
        <v>45200</v>
      </c>
      <c r="D87" s="7">
        <v>80</v>
      </c>
      <c r="E87" s="30">
        <v>2433</v>
      </c>
      <c r="F87" s="301">
        <v>0</v>
      </c>
      <c r="G87" s="205"/>
      <c r="H87" s="205"/>
      <c r="I87" s="204">
        <v>732287672.025206</v>
      </c>
      <c r="J87" s="205"/>
      <c r="K87" s="205"/>
      <c r="L87" s="7">
        <v>640946483.544243</v>
      </c>
      <c r="M87" s="7">
        <v>524838756.16886425</v>
      </c>
      <c r="N87" s="7">
        <v>376140645.8044011</v>
      </c>
    </row>
    <row r="88" spans="2:14" ht="11.25" customHeight="1">
      <c r="B88" s="28">
        <v>42767</v>
      </c>
      <c r="C88" s="29">
        <v>45231</v>
      </c>
      <c r="D88" s="7">
        <v>81</v>
      </c>
      <c r="E88" s="30">
        <v>2464</v>
      </c>
      <c r="F88" s="301"/>
      <c r="G88" s="205"/>
      <c r="H88" s="205"/>
      <c r="I88" s="204">
        <v>724502919.407373</v>
      </c>
      <c r="J88" s="205"/>
      <c r="K88" s="205"/>
      <c r="L88" s="7">
        <v>633057218.3721926</v>
      </c>
      <c r="M88" s="7">
        <v>517060291.1764393</v>
      </c>
      <c r="N88" s="7">
        <v>368996438.3787963</v>
      </c>
    </row>
    <row r="89" spans="2:14" ht="11.25" customHeight="1">
      <c r="B89" s="28">
        <v>42767</v>
      </c>
      <c r="C89" s="29">
        <v>45261</v>
      </c>
      <c r="D89" s="7">
        <v>82</v>
      </c>
      <c r="E89" s="30">
        <v>2494</v>
      </c>
      <c r="F89" s="301"/>
      <c r="G89" s="205"/>
      <c r="H89" s="205"/>
      <c r="I89" s="204">
        <v>716884039.925023</v>
      </c>
      <c r="J89" s="205"/>
      <c r="K89" s="205"/>
      <c r="L89" s="7">
        <v>625371805.5062011</v>
      </c>
      <c r="M89" s="7">
        <v>509525924.93455994</v>
      </c>
      <c r="N89" s="7">
        <v>362129043.35119927</v>
      </c>
    </row>
    <row r="90" spans="2:14" ht="11.25" customHeight="1">
      <c r="B90" s="28">
        <v>42767</v>
      </c>
      <c r="C90" s="29">
        <v>45292</v>
      </c>
      <c r="D90" s="7">
        <v>83</v>
      </c>
      <c r="E90" s="30">
        <v>2525</v>
      </c>
      <c r="F90" s="301"/>
      <c r="G90" s="205"/>
      <c r="H90" s="205"/>
      <c r="I90" s="204">
        <v>708895349.427105</v>
      </c>
      <c r="J90" s="205"/>
      <c r="K90" s="205"/>
      <c r="L90" s="7">
        <v>617354036.4192834</v>
      </c>
      <c r="M90" s="7">
        <v>501714177.41168016</v>
      </c>
      <c r="N90" s="7">
        <v>355066798.55932266</v>
      </c>
    </row>
    <row r="91" spans="2:14" ht="11.25" customHeight="1">
      <c r="B91" s="28">
        <v>42767</v>
      </c>
      <c r="C91" s="29">
        <v>45323</v>
      </c>
      <c r="D91" s="7">
        <v>84</v>
      </c>
      <c r="E91" s="30">
        <v>2556</v>
      </c>
      <c r="F91" s="301"/>
      <c r="G91" s="205"/>
      <c r="H91" s="205"/>
      <c r="I91" s="204">
        <v>701185788.564339</v>
      </c>
      <c r="J91" s="205"/>
      <c r="K91" s="205"/>
      <c r="L91" s="7">
        <v>609604338.4883168</v>
      </c>
      <c r="M91" s="7">
        <v>494156171.3613816</v>
      </c>
      <c r="N91" s="7">
        <v>348236696.2428471</v>
      </c>
    </row>
    <row r="92" spans="2:14" ht="11.25" customHeight="1">
      <c r="B92" s="28">
        <v>42767</v>
      </c>
      <c r="C92" s="29">
        <v>45352</v>
      </c>
      <c r="D92" s="7">
        <v>85</v>
      </c>
      <c r="E92" s="30">
        <v>2585</v>
      </c>
      <c r="F92" s="301"/>
      <c r="G92" s="205"/>
      <c r="H92" s="205"/>
      <c r="I92" s="204">
        <v>693579805.917935</v>
      </c>
      <c r="J92" s="205"/>
      <c r="K92" s="205"/>
      <c r="L92" s="7">
        <v>602034979.4273872</v>
      </c>
      <c r="M92" s="7">
        <v>486859155.4939579</v>
      </c>
      <c r="N92" s="7">
        <v>341734794.11484057</v>
      </c>
    </row>
    <row r="93" spans="2:14" ht="11.25" customHeight="1">
      <c r="B93" s="28">
        <v>42767</v>
      </c>
      <c r="C93" s="29">
        <v>45383</v>
      </c>
      <c r="D93" s="7">
        <v>86</v>
      </c>
      <c r="E93" s="30">
        <v>2616</v>
      </c>
      <c r="F93" s="301"/>
      <c r="G93" s="205"/>
      <c r="H93" s="205"/>
      <c r="I93" s="204">
        <v>685973523.462756</v>
      </c>
      <c r="J93" s="205"/>
      <c r="K93" s="205"/>
      <c r="L93" s="7">
        <v>594422743.9026343</v>
      </c>
      <c r="M93" s="7">
        <v>479480695.9939248</v>
      </c>
      <c r="N93" s="7">
        <v>335130229.88769966</v>
      </c>
    </row>
    <row r="94" spans="2:14" ht="11.25" customHeight="1">
      <c r="B94" s="28">
        <v>42767</v>
      </c>
      <c r="C94" s="29">
        <v>45413</v>
      </c>
      <c r="D94" s="7">
        <v>87</v>
      </c>
      <c r="E94" s="30">
        <v>2646</v>
      </c>
      <c r="F94" s="301"/>
      <c r="G94" s="205"/>
      <c r="H94" s="205"/>
      <c r="I94" s="204">
        <v>678378508.441234</v>
      </c>
      <c r="J94" s="205"/>
      <c r="K94" s="205"/>
      <c r="L94" s="7">
        <v>586876481.0676485</v>
      </c>
      <c r="M94" s="7">
        <v>472228486.6559383</v>
      </c>
      <c r="N94" s="7">
        <v>328708354.79291445</v>
      </c>
    </row>
    <row r="95" spans="2:14" ht="11.25" customHeight="1">
      <c r="B95" s="28">
        <v>42767</v>
      </c>
      <c r="C95" s="29">
        <v>45444</v>
      </c>
      <c r="D95" s="7">
        <v>88</v>
      </c>
      <c r="E95" s="30">
        <v>2677</v>
      </c>
      <c r="F95" s="301"/>
      <c r="G95" s="205"/>
      <c r="H95" s="205"/>
      <c r="I95" s="204">
        <v>670793103.201591</v>
      </c>
      <c r="J95" s="205"/>
      <c r="K95" s="205"/>
      <c r="L95" s="7">
        <v>579329965.5226456</v>
      </c>
      <c r="M95" s="7">
        <v>464970673.28113794</v>
      </c>
      <c r="N95" s="7">
        <v>322285481.984033</v>
      </c>
    </row>
    <row r="96" spans="2:14" ht="11.25" customHeight="1">
      <c r="B96" s="28">
        <v>42767</v>
      </c>
      <c r="C96" s="29">
        <v>45474</v>
      </c>
      <c r="D96" s="7">
        <v>89</v>
      </c>
      <c r="E96" s="30">
        <v>2707</v>
      </c>
      <c r="F96" s="301"/>
      <c r="G96" s="205"/>
      <c r="H96" s="205"/>
      <c r="I96" s="204">
        <v>662968274.878923</v>
      </c>
      <c r="J96" s="205"/>
      <c r="K96" s="205"/>
      <c r="L96" s="7">
        <v>571632234.6445099</v>
      </c>
      <c r="M96" s="7">
        <v>457663257.3932121</v>
      </c>
      <c r="N96" s="7">
        <v>315920138.5578301</v>
      </c>
    </row>
    <row r="97" spans="2:14" ht="11.25" customHeight="1">
      <c r="B97" s="28">
        <v>42767</v>
      </c>
      <c r="C97" s="29">
        <v>45505</v>
      </c>
      <c r="D97" s="7">
        <v>90</v>
      </c>
      <c r="E97" s="30">
        <v>2738</v>
      </c>
      <c r="F97" s="301"/>
      <c r="G97" s="205"/>
      <c r="H97" s="205"/>
      <c r="I97" s="204">
        <v>655304515.301242</v>
      </c>
      <c r="J97" s="205"/>
      <c r="K97" s="205"/>
      <c r="L97" s="7">
        <v>564065975.4965402</v>
      </c>
      <c r="M97" s="7">
        <v>450456992.7457418</v>
      </c>
      <c r="N97" s="7">
        <v>309628705.1572896</v>
      </c>
    </row>
    <row r="98" spans="2:14" ht="11.25" customHeight="1">
      <c r="B98" s="28">
        <v>42767</v>
      </c>
      <c r="C98" s="29">
        <v>45536</v>
      </c>
      <c r="D98" s="7">
        <v>91</v>
      </c>
      <c r="E98" s="30">
        <v>2769</v>
      </c>
      <c r="F98" s="301"/>
      <c r="G98" s="205"/>
      <c r="H98" s="205"/>
      <c r="I98" s="204">
        <v>647555299.691522</v>
      </c>
      <c r="J98" s="205"/>
      <c r="K98" s="205"/>
      <c r="L98" s="7">
        <v>556450304.6590021</v>
      </c>
      <c r="M98" s="7">
        <v>443245062.7208306</v>
      </c>
      <c r="N98" s="7">
        <v>303381021.80541235</v>
      </c>
    </row>
    <row r="99" spans="2:14" ht="11.25" customHeight="1">
      <c r="B99" s="28">
        <v>42767</v>
      </c>
      <c r="C99" s="29">
        <v>45566</v>
      </c>
      <c r="D99" s="7">
        <v>92</v>
      </c>
      <c r="E99" s="30">
        <v>2799</v>
      </c>
      <c r="F99" s="301"/>
      <c r="G99" s="205"/>
      <c r="H99" s="205"/>
      <c r="I99" s="204">
        <v>640013012.760774</v>
      </c>
      <c r="J99" s="205"/>
      <c r="K99" s="205"/>
      <c r="L99" s="7">
        <v>549066424.0668228</v>
      </c>
      <c r="M99" s="7">
        <v>436286903.50851953</v>
      </c>
      <c r="N99" s="7">
        <v>297394383.9490589</v>
      </c>
    </row>
    <row r="100" spans="2:14" ht="11.25" customHeight="1">
      <c r="B100" s="28">
        <v>42767</v>
      </c>
      <c r="C100" s="29">
        <v>45597</v>
      </c>
      <c r="D100" s="7">
        <v>93</v>
      </c>
      <c r="E100" s="30">
        <v>2830</v>
      </c>
      <c r="F100" s="301"/>
      <c r="G100" s="205"/>
      <c r="H100" s="205"/>
      <c r="I100" s="204">
        <v>632114465.262079</v>
      </c>
      <c r="J100" s="205"/>
      <c r="K100" s="205"/>
      <c r="L100" s="7">
        <v>541370504.8677828</v>
      </c>
      <c r="M100" s="7">
        <v>429077728.73629767</v>
      </c>
      <c r="N100" s="7">
        <v>291241446.3214752</v>
      </c>
    </row>
    <row r="101" spans="2:14" ht="11.25" customHeight="1">
      <c r="B101" s="28">
        <v>42767</v>
      </c>
      <c r="C101" s="29">
        <v>45627</v>
      </c>
      <c r="D101" s="7">
        <v>94</v>
      </c>
      <c r="E101" s="30">
        <v>2860</v>
      </c>
      <c r="F101" s="301"/>
      <c r="G101" s="205"/>
      <c r="H101" s="205"/>
      <c r="I101" s="204">
        <v>624648744.101296</v>
      </c>
      <c r="J101" s="205"/>
      <c r="K101" s="205"/>
      <c r="L101" s="7">
        <v>534098420.22680396</v>
      </c>
      <c r="M101" s="7">
        <v>422272153.52082527</v>
      </c>
      <c r="N101" s="7">
        <v>285447164.0363606</v>
      </c>
    </row>
    <row r="102" spans="2:14" ht="11.25" customHeight="1">
      <c r="B102" s="28">
        <v>42767</v>
      </c>
      <c r="C102" s="29">
        <v>45658</v>
      </c>
      <c r="D102" s="7">
        <v>95</v>
      </c>
      <c r="E102" s="30">
        <v>2891</v>
      </c>
      <c r="F102" s="301"/>
      <c r="G102" s="205"/>
      <c r="H102" s="205"/>
      <c r="I102" s="204">
        <v>617301538.597825</v>
      </c>
      <c r="J102" s="205"/>
      <c r="K102" s="205"/>
      <c r="L102" s="7">
        <v>526921064.7701594</v>
      </c>
      <c r="M102" s="7">
        <v>415538055.6293248</v>
      </c>
      <c r="N102" s="7">
        <v>279705310.7516238</v>
      </c>
    </row>
    <row r="103" spans="2:14" ht="11.25" customHeight="1">
      <c r="B103" s="28">
        <v>42767</v>
      </c>
      <c r="C103" s="29">
        <v>45689</v>
      </c>
      <c r="D103" s="7">
        <v>96</v>
      </c>
      <c r="E103" s="30">
        <v>2922</v>
      </c>
      <c r="F103" s="301"/>
      <c r="G103" s="205"/>
      <c r="H103" s="205"/>
      <c r="I103" s="204">
        <v>610070027.956216</v>
      </c>
      <c r="J103" s="205"/>
      <c r="K103" s="205"/>
      <c r="L103" s="7">
        <v>519865107.76825154</v>
      </c>
      <c r="M103" s="7">
        <v>408930972.12963355</v>
      </c>
      <c r="N103" s="7">
        <v>274092109.64437526</v>
      </c>
    </row>
    <row r="104" spans="2:14" ht="11.25" customHeight="1">
      <c r="B104" s="28">
        <v>42767</v>
      </c>
      <c r="C104" s="29">
        <v>45717</v>
      </c>
      <c r="D104" s="7">
        <v>97</v>
      </c>
      <c r="E104" s="30">
        <v>2950</v>
      </c>
      <c r="F104" s="301"/>
      <c r="G104" s="205"/>
      <c r="H104" s="205"/>
      <c r="I104" s="204">
        <v>602944210.747116</v>
      </c>
      <c r="J104" s="205"/>
      <c r="K104" s="205"/>
      <c r="L104" s="7">
        <v>513005750.0673112</v>
      </c>
      <c r="M104" s="7">
        <v>402608263.55614907</v>
      </c>
      <c r="N104" s="7">
        <v>268821638.8600674</v>
      </c>
    </row>
    <row r="105" spans="2:14" ht="11.25" customHeight="1">
      <c r="B105" s="28">
        <v>42767</v>
      </c>
      <c r="C105" s="29">
        <v>45748</v>
      </c>
      <c r="D105" s="7">
        <v>98</v>
      </c>
      <c r="E105" s="30">
        <v>2981</v>
      </c>
      <c r="F105" s="301"/>
      <c r="G105" s="205"/>
      <c r="H105" s="205"/>
      <c r="I105" s="204">
        <v>595880805.40931</v>
      </c>
      <c r="J105" s="205"/>
      <c r="K105" s="205"/>
      <c r="L105" s="7">
        <v>506136058.2860976</v>
      </c>
      <c r="M105" s="7">
        <v>396206707.00158125</v>
      </c>
      <c r="N105" s="7">
        <v>263426815.87741902</v>
      </c>
    </row>
    <row r="106" spans="2:14" ht="11.25" customHeight="1">
      <c r="B106" s="28">
        <v>42767</v>
      </c>
      <c r="C106" s="29">
        <v>45778</v>
      </c>
      <c r="D106" s="7">
        <v>99</v>
      </c>
      <c r="E106" s="30">
        <v>3011</v>
      </c>
      <c r="F106" s="301"/>
      <c r="G106" s="205"/>
      <c r="H106" s="205"/>
      <c r="I106" s="204">
        <v>589069409.835289</v>
      </c>
      <c r="J106" s="205"/>
      <c r="K106" s="205"/>
      <c r="L106" s="7">
        <v>499529238.3841667</v>
      </c>
      <c r="M106" s="7">
        <v>390072402.46355325</v>
      </c>
      <c r="N106" s="7">
        <v>258285168.28404474</v>
      </c>
    </row>
    <row r="107" spans="2:14" ht="11.25" customHeight="1">
      <c r="B107" s="28">
        <v>42767</v>
      </c>
      <c r="C107" s="29">
        <v>45809</v>
      </c>
      <c r="D107" s="7">
        <v>100</v>
      </c>
      <c r="E107" s="30">
        <v>3042</v>
      </c>
      <c r="F107" s="301"/>
      <c r="G107" s="205"/>
      <c r="H107" s="205"/>
      <c r="I107" s="204">
        <v>582085072.19168</v>
      </c>
      <c r="J107" s="205"/>
      <c r="K107" s="205"/>
      <c r="L107" s="7">
        <v>492769346.06526834</v>
      </c>
      <c r="M107" s="7">
        <v>383815127.9364582</v>
      </c>
      <c r="N107" s="7">
        <v>253065504.78586873</v>
      </c>
    </row>
    <row r="108" spans="2:14" ht="11.25" customHeight="1">
      <c r="B108" s="28">
        <v>42767</v>
      </c>
      <c r="C108" s="29">
        <v>45839</v>
      </c>
      <c r="D108" s="7">
        <v>101</v>
      </c>
      <c r="E108" s="30">
        <v>3072</v>
      </c>
      <c r="F108" s="301"/>
      <c r="G108" s="205"/>
      <c r="H108" s="205"/>
      <c r="I108" s="204">
        <v>575352731.964169</v>
      </c>
      <c r="J108" s="205"/>
      <c r="K108" s="205"/>
      <c r="L108" s="7">
        <v>486270542.8974804</v>
      </c>
      <c r="M108" s="7">
        <v>377821035.3700166</v>
      </c>
      <c r="N108" s="7">
        <v>248092182.53784817</v>
      </c>
    </row>
    <row r="109" spans="2:14" ht="11.25" customHeight="1">
      <c r="B109" s="28">
        <v>42767</v>
      </c>
      <c r="C109" s="29">
        <v>45870</v>
      </c>
      <c r="D109" s="7">
        <v>102</v>
      </c>
      <c r="E109" s="30">
        <v>3103</v>
      </c>
      <c r="F109" s="301"/>
      <c r="G109" s="205"/>
      <c r="H109" s="205"/>
      <c r="I109" s="204">
        <v>568888874.64087</v>
      </c>
      <c r="J109" s="205"/>
      <c r="K109" s="205"/>
      <c r="L109" s="7">
        <v>479992003.1805042</v>
      </c>
      <c r="M109" s="7">
        <v>371994284.13857496</v>
      </c>
      <c r="N109" s="7">
        <v>243231507.9506577</v>
      </c>
    </row>
    <row r="110" spans="2:14" ht="11.25" customHeight="1">
      <c r="B110" s="28">
        <v>42767</v>
      </c>
      <c r="C110" s="29">
        <v>45901</v>
      </c>
      <c r="D110" s="7">
        <v>103</v>
      </c>
      <c r="E110" s="30">
        <v>3134</v>
      </c>
      <c r="F110" s="301"/>
      <c r="G110" s="205"/>
      <c r="H110" s="205"/>
      <c r="I110" s="204">
        <v>562373245.596849</v>
      </c>
      <c r="J110" s="205"/>
      <c r="K110" s="205"/>
      <c r="L110" s="7">
        <v>473689754.785692</v>
      </c>
      <c r="M110" s="7">
        <v>366176398.93554866</v>
      </c>
      <c r="N110" s="7">
        <v>238413330.411952</v>
      </c>
    </row>
    <row r="111" spans="2:14" ht="11.25" customHeight="1">
      <c r="B111" s="28">
        <v>42767</v>
      </c>
      <c r="C111" s="29">
        <v>45931</v>
      </c>
      <c r="D111" s="7">
        <v>104</v>
      </c>
      <c r="E111" s="30">
        <v>3164</v>
      </c>
      <c r="F111" s="301"/>
      <c r="G111" s="205"/>
      <c r="H111" s="205"/>
      <c r="I111" s="204">
        <v>556544710.345928</v>
      </c>
      <c r="J111" s="205"/>
      <c r="K111" s="205"/>
      <c r="L111" s="7">
        <v>468010891.5489677</v>
      </c>
      <c r="M111" s="7">
        <v>360896013.7571181</v>
      </c>
      <c r="N111" s="7">
        <v>234012121.3951421</v>
      </c>
    </row>
    <row r="112" spans="2:14" ht="11.25" customHeight="1">
      <c r="B112" s="28">
        <v>42767</v>
      </c>
      <c r="C112" s="29">
        <v>45962</v>
      </c>
      <c r="D112" s="7">
        <v>105</v>
      </c>
      <c r="E112" s="30">
        <v>3195</v>
      </c>
      <c r="F112" s="301"/>
      <c r="G112" s="205"/>
      <c r="H112" s="205"/>
      <c r="I112" s="204">
        <v>550768849.350447</v>
      </c>
      <c r="J112" s="205"/>
      <c r="K112" s="205"/>
      <c r="L112" s="7">
        <v>462368297.6983008</v>
      </c>
      <c r="M112" s="7">
        <v>355638088.1856741</v>
      </c>
      <c r="N112" s="7">
        <v>229626049.9058961</v>
      </c>
    </row>
    <row r="113" spans="2:14" ht="11.25" customHeight="1">
      <c r="B113" s="28">
        <v>42767</v>
      </c>
      <c r="C113" s="29">
        <v>45992</v>
      </c>
      <c r="D113" s="7">
        <v>106</v>
      </c>
      <c r="E113" s="30">
        <v>3225</v>
      </c>
      <c r="F113" s="301"/>
      <c r="G113" s="205"/>
      <c r="H113" s="205"/>
      <c r="I113" s="204">
        <v>544913654.479359</v>
      </c>
      <c r="J113" s="205"/>
      <c r="K113" s="205"/>
      <c r="L113" s="7">
        <v>456702018.1698531</v>
      </c>
      <c r="M113" s="7">
        <v>350415183.5695709</v>
      </c>
      <c r="N113" s="7">
        <v>225326301.11941913</v>
      </c>
    </row>
    <row r="114" spans="2:14" ht="11.25" customHeight="1">
      <c r="B114" s="28">
        <v>42767</v>
      </c>
      <c r="C114" s="29">
        <v>46023</v>
      </c>
      <c r="D114" s="7">
        <v>107</v>
      </c>
      <c r="E114" s="30">
        <v>3256</v>
      </c>
      <c r="F114" s="301"/>
      <c r="G114" s="205"/>
      <c r="H114" s="205"/>
      <c r="I114" s="204">
        <v>539193348.257622</v>
      </c>
      <c r="J114" s="205"/>
      <c r="K114" s="205"/>
      <c r="L114" s="7">
        <v>451141256.81814855</v>
      </c>
      <c r="M114" s="7">
        <v>345268233.81414264</v>
      </c>
      <c r="N114" s="7">
        <v>221076313.65625203</v>
      </c>
    </row>
    <row r="115" spans="2:14" ht="11.25" customHeight="1">
      <c r="B115" s="28">
        <v>42767</v>
      </c>
      <c r="C115" s="29">
        <v>46054</v>
      </c>
      <c r="D115" s="7">
        <v>108</v>
      </c>
      <c r="E115" s="30">
        <v>3287</v>
      </c>
      <c r="F115" s="301"/>
      <c r="G115" s="205"/>
      <c r="H115" s="205"/>
      <c r="I115" s="204">
        <v>533745217.2434</v>
      </c>
      <c r="J115" s="205"/>
      <c r="K115" s="205"/>
      <c r="L115" s="7">
        <v>445825386.4472566</v>
      </c>
      <c r="M115" s="7">
        <v>340332140.8697374</v>
      </c>
      <c r="N115" s="7">
        <v>216992726.31613117</v>
      </c>
    </row>
    <row r="116" spans="2:14" ht="11.25" customHeight="1">
      <c r="B116" s="28">
        <v>42767</v>
      </c>
      <c r="C116" s="29">
        <v>46082</v>
      </c>
      <c r="D116" s="7">
        <v>109</v>
      </c>
      <c r="E116" s="30">
        <v>3315</v>
      </c>
      <c r="F116" s="301"/>
      <c r="G116" s="205"/>
      <c r="H116" s="205"/>
      <c r="I116" s="204">
        <v>527945098.770416</v>
      </c>
      <c r="J116" s="205"/>
      <c r="K116" s="205"/>
      <c r="L116" s="7">
        <v>440305067.3693255</v>
      </c>
      <c r="M116" s="7">
        <v>335345876.7354523</v>
      </c>
      <c r="N116" s="7">
        <v>212995384.5618168</v>
      </c>
    </row>
    <row r="117" spans="2:14" ht="11.25" customHeight="1">
      <c r="B117" s="28">
        <v>42767</v>
      </c>
      <c r="C117" s="29">
        <v>46113</v>
      </c>
      <c r="D117" s="7">
        <v>110</v>
      </c>
      <c r="E117" s="30">
        <v>3346</v>
      </c>
      <c r="F117" s="301"/>
      <c r="G117" s="205"/>
      <c r="H117" s="205"/>
      <c r="I117" s="204">
        <v>522570895.399311</v>
      </c>
      <c r="J117" s="205"/>
      <c r="K117" s="205"/>
      <c r="L117" s="7">
        <v>435083805.3648084</v>
      </c>
      <c r="M117" s="7">
        <v>330526510.29398453</v>
      </c>
      <c r="N117" s="7">
        <v>209045171.07470393</v>
      </c>
    </row>
    <row r="118" spans="2:14" ht="11.25" customHeight="1">
      <c r="B118" s="28">
        <v>42767</v>
      </c>
      <c r="C118" s="29">
        <v>46143</v>
      </c>
      <c r="D118" s="7">
        <v>111</v>
      </c>
      <c r="E118" s="30">
        <v>3376</v>
      </c>
      <c r="F118" s="301"/>
      <c r="G118" s="205"/>
      <c r="H118" s="205"/>
      <c r="I118" s="204">
        <v>517216060.407529</v>
      </c>
      <c r="J118" s="205"/>
      <c r="K118" s="205"/>
      <c r="L118" s="7">
        <v>429918627.5425855</v>
      </c>
      <c r="M118" s="7">
        <v>325798747.20645297</v>
      </c>
      <c r="N118" s="7">
        <v>205210384.8870058</v>
      </c>
    </row>
    <row r="119" spans="2:14" ht="11.25" customHeight="1">
      <c r="B119" s="28">
        <v>42767</v>
      </c>
      <c r="C119" s="29">
        <v>46174</v>
      </c>
      <c r="D119" s="7">
        <v>112</v>
      </c>
      <c r="E119" s="30">
        <v>3407</v>
      </c>
      <c r="F119" s="301"/>
      <c r="G119" s="205"/>
      <c r="H119" s="205"/>
      <c r="I119" s="204">
        <v>511766953.599639</v>
      </c>
      <c r="J119" s="205"/>
      <c r="K119" s="205"/>
      <c r="L119" s="7">
        <v>424667747.32832265</v>
      </c>
      <c r="M119" s="7">
        <v>321001098.5228371</v>
      </c>
      <c r="N119" s="7">
        <v>201332118.39142865</v>
      </c>
    </row>
    <row r="120" spans="2:14" ht="11.25" customHeight="1">
      <c r="B120" s="28">
        <v>42767</v>
      </c>
      <c r="C120" s="29">
        <v>46204</v>
      </c>
      <c r="D120" s="7">
        <v>113</v>
      </c>
      <c r="E120" s="30">
        <v>3437</v>
      </c>
      <c r="F120" s="301"/>
      <c r="G120" s="205"/>
      <c r="H120" s="205"/>
      <c r="I120" s="204">
        <v>506197595.216965</v>
      </c>
      <c r="J120" s="205"/>
      <c r="K120" s="205"/>
      <c r="L120" s="7">
        <v>419356788.52813834</v>
      </c>
      <c r="M120" s="7">
        <v>316206421.45866567</v>
      </c>
      <c r="N120" s="7">
        <v>197511921.11625823</v>
      </c>
    </row>
    <row r="121" spans="2:14" ht="11.25" customHeight="1">
      <c r="B121" s="28">
        <v>42767</v>
      </c>
      <c r="C121" s="29">
        <v>46235</v>
      </c>
      <c r="D121" s="7">
        <v>114</v>
      </c>
      <c r="E121" s="30">
        <v>3468</v>
      </c>
      <c r="F121" s="301"/>
      <c r="G121" s="205"/>
      <c r="H121" s="205"/>
      <c r="I121" s="204">
        <v>500807722.381263</v>
      </c>
      <c r="J121" s="205"/>
      <c r="K121" s="205"/>
      <c r="L121" s="7">
        <v>414187889.3439218</v>
      </c>
      <c r="M121" s="7">
        <v>311514665.03808415</v>
      </c>
      <c r="N121" s="7">
        <v>193757152.83538508</v>
      </c>
    </row>
    <row r="122" spans="2:14" ht="11.25" customHeight="1">
      <c r="B122" s="28">
        <v>42767</v>
      </c>
      <c r="C122" s="29">
        <v>46266</v>
      </c>
      <c r="D122" s="7">
        <v>115</v>
      </c>
      <c r="E122" s="30">
        <v>3499</v>
      </c>
      <c r="F122" s="301"/>
      <c r="G122" s="205"/>
      <c r="H122" s="205"/>
      <c r="I122" s="204">
        <v>495507866.748538</v>
      </c>
      <c r="J122" s="205"/>
      <c r="K122" s="205"/>
      <c r="L122" s="7">
        <v>409109639.0162223</v>
      </c>
      <c r="M122" s="7">
        <v>306912732.11153674</v>
      </c>
      <c r="N122" s="7">
        <v>190086280.34762684</v>
      </c>
    </row>
    <row r="123" spans="2:14" ht="11.25" customHeight="1">
      <c r="B123" s="28">
        <v>42767</v>
      </c>
      <c r="C123" s="29">
        <v>46296</v>
      </c>
      <c r="D123" s="7">
        <v>116</v>
      </c>
      <c r="E123" s="30">
        <v>3529</v>
      </c>
      <c r="F123" s="301"/>
      <c r="G123" s="205"/>
      <c r="H123" s="205"/>
      <c r="I123" s="204">
        <v>490080877.880614</v>
      </c>
      <c r="J123" s="205"/>
      <c r="K123" s="205"/>
      <c r="L123" s="7">
        <v>403964755.41342074</v>
      </c>
      <c r="M123" s="7">
        <v>302307162.24423873</v>
      </c>
      <c r="N123" s="7">
        <v>186466314.5232682</v>
      </c>
    </row>
    <row r="124" spans="2:14" ht="11.25" customHeight="1">
      <c r="B124" s="28">
        <v>42767</v>
      </c>
      <c r="C124" s="29">
        <v>46327</v>
      </c>
      <c r="D124" s="7">
        <v>117</v>
      </c>
      <c r="E124" s="30">
        <v>3560</v>
      </c>
      <c r="F124" s="301"/>
      <c r="G124" s="205"/>
      <c r="H124" s="205"/>
      <c r="I124" s="204">
        <v>484658079.23573</v>
      </c>
      <c r="J124" s="205"/>
      <c r="K124" s="205"/>
      <c r="L124" s="7">
        <v>398817268.2912752</v>
      </c>
      <c r="M124" s="7">
        <v>297696005.9175776</v>
      </c>
      <c r="N124" s="7">
        <v>182844363.94690412</v>
      </c>
    </row>
    <row r="125" spans="2:14" ht="11.25" customHeight="1">
      <c r="B125" s="28">
        <v>42767</v>
      </c>
      <c r="C125" s="29">
        <v>46357</v>
      </c>
      <c r="D125" s="7">
        <v>118</v>
      </c>
      <c r="E125" s="30">
        <v>3590</v>
      </c>
      <c r="F125" s="301"/>
      <c r="G125" s="205"/>
      <c r="H125" s="205"/>
      <c r="I125" s="204">
        <v>479323027.589619</v>
      </c>
      <c r="J125" s="205"/>
      <c r="K125" s="205"/>
      <c r="L125" s="7">
        <v>393779725.4531406</v>
      </c>
      <c r="M125" s="7">
        <v>293212291.8833332</v>
      </c>
      <c r="N125" s="7">
        <v>179352248.7053306</v>
      </c>
    </row>
    <row r="126" spans="2:14" ht="11.25" customHeight="1">
      <c r="B126" s="28">
        <v>42767</v>
      </c>
      <c r="C126" s="29">
        <v>46388</v>
      </c>
      <c r="D126" s="7">
        <v>119</v>
      </c>
      <c r="E126" s="30">
        <v>3621</v>
      </c>
      <c r="F126" s="301"/>
      <c r="G126" s="205"/>
      <c r="H126" s="205"/>
      <c r="I126" s="204">
        <v>474050650.23812</v>
      </c>
      <c r="J126" s="205"/>
      <c r="K126" s="205"/>
      <c r="L126" s="7">
        <v>388787759.8986463</v>
      </c>
      <c r="M126" s="7">
        <v>288758978.8495259</v>
      </c>
      <c r="N126" s="7">
        <v>175880126.98069206</v>
      </c>
    </row>
    <row r="127" spans="2:14" ht="11.25" customHeight="1">
      <c r="B127" s="28">
        <v>42767</v>
      </c>
      <c r="C127" s="29">
        <v>46419</v>
      </c>
      <c r="D127" s="7">
        <v>120</v>
      </c>
      <c r="E127" s="30">
        <v>3652</v>
      </c>
      <c r="F127" s="301"/>
      <c r="G127" s="205"/>
      <c r="H127" s="205"/>
      <c r="I127" s="204">
        <v>468778250.02393</v>
      </c>
      <c r="J127" s="205"/>
      <c r="K127" s="205"/>
      <c r="L127" s="7">
        <v>383811576.3381953</v>
      </c>
      <c r="M127" s="7">
        <v>284338112.4650953</v>
      </c>
      <c r="N127" s="7">
        <v>172453879.57458612</v>
      </c>
    </row>
    <row r="128" spans="2:14" ht="11.25" customHeight="1">
      <c r="B128" s="28">
        <v>42767</v>
      </c>
      <c r="C128" s="29">
        <v>46447</v>
      </c>
      <c r="D128" s="7">
        <v>121</v>
      </c>
      <c r="E128" s="30">
        <v>3680</v>
      </c>
      <c r="F128" s="301"/>
      <c r="G128" s="205"/>
      <c r="H128" s="205"/>
      <c r="I128" s="204">
        <v>463456253.18421</v>
      </c>
      <c r="J128" s="205"/>
      <c r="K128" s="205"/>
      <c r="L128" s="7">
        <v>378872850.44873697</v>
      </c>
      <c r="M128" s="7">
        <v>280034544.3201041</v>
      </c>
      <c r="N128" s="7">
        <v>169193826.28934067</v>
      </c>
    </row>
    <row r="129" spans="2:14" ht="11.25" customHeight="1">
      <c r="B129" s="28">
        <v>42767</v>
      </c>
      <c r="C129" s="29">
        <v>46478</v>
      </c>
      <c r="D129" s="7">
        <v>122</v>
      </c>
      <c r="E129" s="30">
        <v>3711</v>
      </c>
      <c r="F129" s="301"/>
      <c r="G129" s="205"/>
      <c r="H129" s="205"/>
      <c r="I129" s="204">
        <v>458205417.667703</v>
      </c>
      <c r="J129" s="205"/>
      <c r="K129" s="205"/>
      <c r="L129" s="7">
        <v>373945006.3389079</v>
      </c>
      <c r="M129" s="7">
        <v>275689327.23438233</v>
      </c>
      <c r="N129" s="7">
        <v>165862985.03697434</v>
      </c>
    </row>
    <row r="130" spans="2:14" ht="11.25" customHeight="1">
      <c r="B130" s="28">
        <v>42767</v>
      </c>
      <c r="C130" s="29">
        <v>46508</v>
      </c>
      <c r="D130" s="7">
        <v>123</v>
      </c>
      <c r="E130" s="30">
        <v>3741</v>
      </c>
      <c r="F130" s="301"/>
      <c r="G130" s="205"/>
      <c r="H130" s="205"/>
      <c r="I130" s="204">
        <v>452960637.543861</v>
      </c>
      <c r="J130" s="205"/>
      <c r="K130" s="205"/>
      <c r="L130" s="7">
        <v>369057930.2968231</v>
      </c>
      <c r="M130" s="7">
        <v>271416674.2900535</v>
      </c>
      <c r="N130" s="7">
        <v>162623061.1198877</v>
      </c>
    </row>
    <row r="131" spans="2:14" ht="11.25" customHeight="1">
      <c r="B131" s="28">
        <v>42767</v>
      </c>
      <c r="C131" s="29">
        <v>46539</v>
      </c>
      <c r="D131" s="7">
        <v>124</v>
      </c>
      <c r="E131" s="30">
        <v>3772</v>
      </c>
      <c r="F131" s="301"/>
      <c r="G131" s="205"/>
      <c r="H131" s="205"/>
      <c r="I131" s="204">
        <v>447724495.060766</v>
      </c>
      <c r="J131" s="205"/>
      <c r="K131" s="205"/>
      <c r="L131" s="7">
        <v>364172974.1324614</v>
      </c>
      <c r="M131" s="7">
        <v>267142993.80445766</v>
      </c>
      <c r="N131" s="7">
        <v>159384474.6376111</v>
      </c>
    </row>
    <row r="132" spans="2:14" ht="11.25" customHeight="1">
      <c r="B132" s="28">
        <v>42767</v>
      </c>
      <c r="C132" s="29">
        <v>46569</v>
      </c>
      <c r="D132" s="7">
        <v>125</v>
      </c>
      <c r="E132" s="30">
        <v>3802</v>
      </c>
      <c r="F132" s="301"/>
      <c r="G132" s="205"/>
      <c r="H132" s="205"/>
      <c r="I132" s="204">
        <v>442509428.775133</v>
      </c>
      <c r="J132" s="205"/>
      <c r="K132" s="205"/>
      <c r="L132" s="7">
        <v>359340317.2235269</v>
      </c>
      <c r="M132" s="7">
        <v>262949161.2827267</v>
      </c>
      <c r="N132" s="7">
        <v>156239233.59267247</v>
      </c>
    </row>
    <row r="133" spans="2:14" ht="11.25" customHeight="1">
      <c r="B133" s="28">
        <v>42767</v>
      </c>
      <c r="C133" s="29">
        <v>46600</v>
      </c>
      <c r="D133" s="7">
        <v>126</v>
      </c>
      <c r="E133" s="30">
        <v>3833</v>
      </c>
      <c r="F133" s="301"/>
      <c r="G133" s="205"/>
      <c r="H133" s="205"/>
      <c r="I133" s="204">
        <v>437317104.755411</v>
      </c>
      <c r="J133" s="205"/>
      <c r="K133" s="205"/>
      <c r="L133" s="7">
        <v>354521567.83135283</v>
      </c>
      <c r="M133" s="7">
        <v>258763250.02800268</v>
      </c>
      <c r="N133" s="7">
        <v>153100823.52677315</v>
      </c>
    </row>
    <row r="134" spans="2:14" ht="11.25" customHeight="1">
      <c r="B134" s="28">
        <v>42767</v>
      </c>
      <c r="C134" s="29">
        <v>46631</v>
      </c>
      <c r="D134" s="7">
        <v>127</v>
      </c>
      <c r="E134" s="30">
        <v>3864</v>
      </c>
      <c r="F134" s="301"/>
      <c r="G134" s="205"/>
      <c r="H134" s="205"/>
      <c r="I134" s="204">
        <v>432149741.33397</v>
      </c>
      <c r="J134" s="205"/>
      <c r="K134" s="205"/>
      <c r="L134" s="7">
        <v>349738331.23381245</v>
      </c>
      <c r="M134" s="7">
        <v>254622783.97595343</v>
      </c>
      <c r="N134" s="7">
        <v>150012970.69828632</v>
      </c>
    </row>
    <row r="135" spans="2:14" ht="11.25" customHeight="1">
      <c r="B135" s="28">
        <v>42767</v>
      </c>
      <c r="C135" s="29">
        <v>46661</v>
      </c>
      <c r="D135" s="7">
        <v>128</v>
      </c>
      <c r="E135" s="30">
        <v>3894</v>
      </c>
      <c r="F135" s="301"/>
      <c r="G135" s="205"/>
      <c r="H135" s="205"/>
      <c r="I135" s="204">
        <v>427017888.253298</v>
      </c>
      <c r="J135" s="205"/>
      <c r="K135" s="205"/>
      <c r="L135" s="7">
        <v>345017882.1307016</v>
      </c>
      <c r="M135" s="7">
        <v>250567881.46155027</v>
      </c>
      <c r="N135" s="7">
        <v>147018854.18450582</v>
      </c>
    </row>
    <row r="136" spans="2:14" ht="11.25" customHeight="1">
      <c r="B136" s="28">
        <v>42767</v>
      </c>
      <c r="C136" s="29">
        <v>46692</v>
      </c>
      <c r="D136" s="7">
        <v>129</v>
      </c>
      <c r="E136" s="30">
        <v>3925</v>
      </c>
      <c r="F136" s="301"/>
      <c r="G136" s="205"/>
      <c r="H136" s="205"/>
      <c r="I136" s="204">
        <v>421902649.025497</v>
      </c>
      <c r="J136" s="205"/>
      <c r="K136" s="205"/>
      <c r="L136" s="7">
        <v>340306753.37984395</v>
      </c>
      <c r="M136" s="7">
        <v>246517898.44666725</v>
      </c>
      <c r="N136" s="7">
        <v>144029916.50444916</v>
      </c>
    </row>
    <row r="137" spans="2:14" ht="11.25" customHeight="1">
      <c r="B137" s="28">
        <v>42767</v>
      </c>
      <c r="C137" s="29">
        <v>46722</v>
      </c>
      <c r="D137" s="7">
        <v>130</v>
      </c>
      <c r="E137" s="30">
        <v>3955</v>
      </c>
      <c r="F137" s="301"/>
      <c r="G137" s="205"/>
      <c r="H137" s="205"/>
      <c r="I137" s="204">
        <v>416809328.841944</v>
      </c>
      <c r="J137" s="205"/>
      <c r="K137" s="205"/>
      <c r="L137" s="7">
        <v>335646641.9005126</v>
      </c>
      <c r="M137" s="7">
        <v>242543680.0840835</v>
      </c>
      <c r="N137" s="7">
        <v>141127061.34718567</v>
      </c>
    </row>
    <row r="138" spans="2:14" ht="11.25" customHeight="1">
      <c r="B138" s="28">
        <v>42767</v>
      </c>
      <c r="C138" s="29">
        <v>46753</v>
      </c>
      <c r="D138" s="7">
        <v>131</v>
      </c>
      <c r="E138" s="30">
        <v>3986</v>
      </c>
      <c r="F138" s="301"/>
      <c r="G138" s="205"/>
      <c r="H138" s="205"/>
      <c r="I138" s="204">
        <v>411591323.352568</v>
      </c>
      <c r="J138" s="205"/>
      <c r="K138" s="205"/>
      <c r="L138" s="7">
        <v>330882551.4010189</v>
      </c>
      <c r="M138" s="7">
        <v>238492988.1738388</v>
      </c>
      <c r="N138" s="7">
        <v>138182348.73894516</v>
      </c>
    </row>
    <row r="139" spans="2:14" ht="11.25" customHeight="1">
      <c r="B139" s="28">
        <v>42767</v>
      </c>
      <c r="C139" s="29">
        <v>46784</v>
      </c>
      <c r="D139" s="7">
        <v>132</v>
      </c>
      <c r="E139" s="30">
        <v>4017</v>
      </c>
      <c r="F139" s="301"/>
      <c r="G139" s="205"/>
      <c r="H139" s="205"/>
      <c r="I139" s="204">
        <v>406539670.626712</v>
      </c>
      <c r="J139" s="205"/>
      <c r="K139" s="205"/>
      <c r="L139" s="7">
        <v>326267161.75648093</v>
      </c>
      <c r="M139" s="7">
        <v>234568238.78179708</v>
      </c>
      <c r="N139" s="7">
        <v>135332711.02473116</v>
      </c>
    </row>
    <row r="140" spans="2:14" ht="11.25" customHeight="1">
      <c r="B140" s="28">
        <v>42767</v>
      </c>
      <c r="C140" s="29">
        <v>46813</v>
      </c>
      <c r="D140" s="7">
        <v>133</v>
      </c>
      <c r="E140" s="30">
        <v>4046</v>
      </c>
      <c r="F140" s="301"/>
      <c r="G140" s="205"/>
      <c r="H140" s="205"/>
      <c r="I140" s="204">
        <v>401520115.9366</v>
      </c>
      <c r="J140" s="205"/>
      <c r="K140" s="205"/>
      <c r="L140" s="7">
        <v>321727425.5492062</v>
      </c>
      <c r="M140" s="7">
        <v>230754068.8198169</v>
      </c>
      <c r="N140" s="7">
        <v>132604569.42207947</v>
      </c>
    </row>
    <row r="141" spans="2:14" ht="11.25" customHeight="1">
      <c r="B141" s="28">
        <v>42767</v>
      </c>
      <c r="C141" s="29">
        <v>46844</v>
      </c>
      <c r="D141" s="7">
        <v>134</v>
      </c>
      <c r="E141" s="30">
        <v>4077</v>
      </c>
      <c r="F141" s="301"/>
      <c r="G141" s="205"/>
      <c r="H141" s="205"/>
      <c r="I141" s="204">
        <v>396552261.618959</v>
      </c>
      <c r="J141" s="205"/>
      <c r="K141" s="205"/>
      <c r="L141" s="7">
        <v>317207893.4574943</v>
      </c>
      <c r="M141" s="7">
        <v>226933892.52238423</v>
      </c>
      <c r="N141" s="7">
        <v>129856921.89074431</v>
      </c>
    </row>
    <row r="142" spans="2:14" ht="11.25" customHeight="1">
      <c r="B142" s="28">
        <v>42767</v>
      </c>
      <c r="C142" s="29">
        <v>46874</v>
      </c>
      <c r="D142" s="7">
        <v>135</v>
      </c>
      <c r="E142" s="30">
        <v>4107</v>
      </c>
      <c r="F142" s="301"/>
      <c r="G142" s="205"/>
      <c r="H142" s="205"/>
      <c r="I142" s="204">
        <v>391650383.600947</v>
      </c>
      <c r="J142" s="205"/>
      <c r="K142" s="205"/>
      <c r="L142" s="7">
        <v>312772579.1638964</v>
      </c>
      <c r="M142" s="7">
        <v>223210086.2793936</v>
      </c>
      <c r="N142" s="7">
        <v>127202498.12730983</v>
      </c>
    </row>
    <row r="143" spans="2:14" ht="11.25" customHeight="1">
      <c r="B143" s="28">
        <v>42767</v>
      </c>
      <c r="C143" s="29">
        <v>46905</v>
      </c>
      <c r="D143" s="7">
        <v>136</v>
      </c>
      <c r="E143" s="30">
        <v>4138</v>
      </c>
      <c r="F143" s="301"/>
      <c r="G143" s="205"/>
      <c r="H143" s="205"/>
      <c r="I143" s="204">
        <v>386808152.970442</v>
      </c>
      <c r="J143" s="205"/>
      <c r="K143" s="205"/>
      <c r="L143" s="7">
        <v>308381639.8760688</v>
      </c>
      <c r="M143" s="7">
        <v>219516793.55153766</v>
      </c>
      <c r="N143" s="7">
        <v>124567914.93631478</v>
      </c>
    </row>
    <row r="144" spans="2:14" ht="11.25" customHeight="1">
      <c r="B144" s="28">
        <v>42767</v>
      </c>
      <c r="C144" s="29">
        <v>46935</v>
      </c>
      <c r="D144" s="7">
        <v>137</v>
      </c>
      <c r="E144" s="30">
        <v>4168</v>
      </c>
      <c r="F144" s="301"/>
      <c r="G144" s="205"/>
      <c r="H144" s="205"/>
      <c r="I144" s="204">
        <v>381795412.044363</v>
      </c>
      <c r="J144" s="205"/>
      <c r="K144" s="205"/>
      <c r="L144" s="7">
        <v>303885627.17222303</v>
      </c>
      <c r="M144" s="7">
        <v>215783962.53158617</v>
      </c>
      <c r="N144" s="7">
        <v>121947722.02973995</v>
      </c>
    </row>
    <row r="145" spans="2:14" ht="11.25" customHeight="1">
      <c r="B145" s="28">
        <v>42767</v>
      </c>
      <c r="C145" s="29">
        <v>46966</v>
      </c>
      <c r="D145" s="7">
        <v>138</v>
      </c>
      <c r="E145" s="30">
        <v>4199</v>
      </c>
      <c r="F145" s="301"/>
      <c r="G145" s="205"/>
      <c r="H145" s="205"/>
      <c r="I145" s="204">
        <v>377114051.486559</v>
      </c>
      <c r="J145" s="205"/>
      <c r="K145" s="205"/>
      <c r="L145" s="7">
        <v>299650459.7536773</v>
      </c>
      <c r="M145" s="7">
        <v>212235508.12242988</v>
      </c>
      <c r="N145" s="7">
        <v>119434334.279312</v>
      </c>
    </row>
    <row r="146" spans="2:14" ht="11.25" customHeight="1">
      <c r="B146" s="28">
        <v>42767</v>
      </c>
      <c r="C146" s="29">
        <v>46997</v>
      </c>
      <c r="D146" s="7">
        <v>139</v>
      </c>
      <c r="E146" s="30">
        <v>4230</v>
      </c>
      <c r="F146" s="301"/>
      <c r="G146" s="205"/>
      <c r="H146" s="205"/>
      <c r="I146" s="204">
        <v>372105190.385006</v>
      </c>
      <c r="J146" s="205"/>
      <c r="K146" s="205"/>
      <c r="L146" s="7">
        <v>295168997.6974165</v>
      </c>
      <c r="M146" s="7">
        <v>208529705.78363416</v>
      </c>
      <c r="N146" s="7">
        <v>116851878.3238567</v>
      </c>
    </row>
    <row r="147" spans="2:14" ht="11.25" customHeight="1">
      <c r="B147" s="28">
        <v>42767</v>
      </c>
      <c r="C147" s="29">
        <v>47027</v>
      </c>
      <c r="D147" s="7">
        <v>140</v>
      </c>
      <c r="E147" s="30">
        <v>4260</v>
      </c>
      <c r="F147" s="301"/>
      <c r="G147" s="205"/>
      <c r="H147" s="205"/>
      <c r="I147" s="204">
        <v>367603502.274809</v>
      </c>
      <c r="J147" s="205"/>
      <c r="K147" s="205"/>
      <c r="L147" s="7">
        <v>291119444.193606</v>
      </c>
      <c r="M147" s="7">
        <v>205162588.87736085</v>
      </c>
      <c r="N147" s="7">
        <v>114493813.64842267</v>
      </c>
    </row>
    <row r="148" spans="2:14" ht="11.25" customHeight="1">
      <c r="B148" s="28">
        <v>42767</v>
      </c>
      <c r="C148" s="29">
        <v>47058</v>
      </c>
      <c r="D148" s="7">
        <v>141</v>
      </c>
      <c r="E148" s="30">
        <v>4291</v>
      </c>
      <c r="F148" s="301"/>
      <c r="G148" s="205"/>
      <c r="H148" s="205"/>
      <c r="I148" s="204">
        <v>363142529.71063</v>
      </c>
      <c r="J148" s="205"/>
      <c r="K148" s="205"/>
      <c r="L148" s="7">
        <v>287098859.1240411</v>
      </c>
      <c r="M148" s="7">
        <v>201814569.9454353</v>
      </c>
      <c r="N148" s="7">
        <v>112148375.51675747</v>
      </c>
    </row>
    <row r="149" spans="2:14" ht="11.25" customHeight="1">
      <c r="B149" s="28">
        <v>42767</v>
      </c>
      <c r="C149" s="29">
        <v>47088</v>
      </c>
      <c r="D149" s="7">
        <v>142</v>
      </c>
      <c r="E149" s="30">
        <v>4321</v>
      </c>
      <c r="F149" s="301"/>
      <c r="G149" s="205"/>
      <c r="H149" s="205"/>
      <c r="I149" s="204">
        <v>358498193.395896</v>
      </c>
      <c r="J149" s="205"/>
      <c r="K149" s="205"/>
      <c r="L149" s="7">
        <v>282961848.480061</v>
      </c>
      <c r="M149" s="7">
        <v>198416918.8337622</v>
      </c>
      <c r="N149" s="7">
        <v>109808322.0116325</v>
      </c>
    </row>
    <row r="150" spans="2:14" ht="11.25" customHeight="1">
      <c r="B150" s="28">
        <v>42767</v>
      </c>
      <c r="C150" s="29">
        <v>47119</v>
      </c>
      <c r="D150" s="7">
        <v>143</v>
      </c>
      <c r="E150" s="30">
        <v>4352</v>
      </c>
      <c r="F150" s="301"/>
      <c r="G150" s="205"/>
      <c r="H150" s="205"/>
      <c r="I150" s="204">
        <v>354101685.996523</v>
      </c>
      <c r="J150" s="205"/>
      <c r="K150" s="205"/>
      <c r="L150" s="7">
        <v>279017656.10391164</v>
      </c>
      <c r="M150" s="7">
        <v>195153613.14531985</v>
      </c>
      <c r="N150" s="7">
        <v>107544887.54065776</v>
      </c>
    </row>
    <row r="151" spans="2:14" ht="11.25" customHeight="1">
      <c r="B151" s="28">
        <v>42767</v>
      </c>
      <c r="C151" s="29">
        <v>47150</v>
      </c>
      <c r="D151" s="7">
        <v>144</v>
      </c>
      <c r="E151" s="30">
        <v>4383</v>
      </c>
      <c r="F151" s="301"/>
      <c r="G151" s="205"/>
      <c r="H151" s="205"/>
      <c r="I151" s="204">
        <v>349725352.431912</v>
      </c>
      <c r="J151" s="205"/>
      <c r="K151" s="205"/>
      <c r="L151" s="7">
        <v>275101898.2212506</v>
      </c>
      <c r="M151" s="7">
        <v>191925460.02140692</v>
      </c>
      <c r="N151" s="7">
        <v>105317946.64202449</v>
      </c>
    </row>
    <row r="152" spans="2:14" ht="11.25" customHeight="1">
      <c r="B152" s="28">
        <v>42767</v>
      </c>
      <c r="C152" s="29">
        <v>47178</v>
      </c>
      <c r="D152" s="7">
        <v>145</v>
      </c>
      <c r="E152" s="30">
        <v>4411</v>
      </c>
      <c r="F152" s="301"/>
      <c r="G152" s="205"/>
      <c r="H152" s="205"/>
      <c r="I152" s="204">
        <v>345360795.82946</v>
      </c>
      <c r="J152" s="205"/>
      <c r="K152" s="205"/>
      <c r="L152" s="7">
        <v>271252425.3212921</v>
      </c>
      <c r="M152" s="7">
        <v>188805112.1862152</v>
      </c>
      <c r="N152" s="7">
        <v>103209233.68574291</v>
      </c>
    </row>
    <row r="153" spans="2:14" ht="11.25" customHeight="1">
      <c r="B153" s="28">
        <v>42767</v>
      </c>
      <c r="C153" s="29">
        <v>47209</v>
      </c>
      <c r="D153" s="7">
        <v>146</v>
      </c>
      <c r="E153" s="30">
        <v>4442</v>
      </c>
      <c r="F153" s="301"/>
      <c r="G153" s="205"/>
      <c r="H153" s="205"/>
      <c r="I153" s="204">
        <v>340996011.765451</v>
      </c>
      <c r="J153" s="205"/>
      <c r="K153" s="205"/>
      <c r="L153" s="7">
        <v>267369997.63313013</v>
      </c>
      <c r="M153" s="7">
        <v>185629452.7806199</v>
      </c>
      <c r="N153" s="7">
        <v>101043483.02168335</v>
      </c>
    </row>
    <row r="154" spans="2:14" ht="11.25" customHeight="1">
      <c r="B154" s="28">
        <v>42767</v>
      </c>
      <c r="C154" s="29">
        <v>47239</v>
      </c>
      <c r="D154" s="7">
        <v>147</v>
      </c>
      <c r="E154" s="30">
        <v>4472</v>
      </c>
      <c r="F154" s="301"/>
      <c r="G154" s="205"/>
      <c r="H154" s="205"/>
      <c r="I154" s="204">
        <v>336635820.259635</v>
      </c>
      <c r="J154" s="205"/>
      <c r="K154" s="205"/>
      <c r="L154" s="7">
        <v>263517983.7201595</v>
      </c>
      <c r="M154" s="7">
        <v>182504777.81331986</v>
      </c>
      <c r="N154" s="7">
        <v>98935407.20144558</v>
      </c>
    </row>
    <row r="155" spans="2:14" ht="11.25" customHeight="1">
      <c r="B155" s="28">
        <v>42767</v>
      </c>
      <c r="C155" s="29">
        <v>47270</v>
      </c>
      <c r="D155" s="7">
        <v>148</v>
      </c>
      <c r="E155" s="30">
        <v>4503</v>
      </c>
      <c r="F155" s="301"/>
      <c r="G155" s="205"/>
      <c r="H155" s="205"/>
      <c r="I155" s="204">
        <v>332284791.472552</v>
      </c>
      <c r="J155" s="205"/>
      <c r="K155" s="205"/>
      <c r="L155" s="7">
        <v>259670836.1085408</v>
      </c>
      <c r="M155" s="7">
        <v>179382985.88612038</v>
      </c>
      <c r="N155" s="7">
        <v>96831213.71633586</v>
      </c>
    </row>
    <row r="156" spans="2:14" ht="11.25" customHeight="1">
      <c r="B156" s="28">
        <v>42767</v>
      </c>
      <c r="C156" s="29">
        <v>47300</v>
      </c>
      <c r="D156" s="7">
        <v>149</v>
      </c>
      <c r="E156" s="30">
        <v>4533</v>
      </c>
      <c r="F156" s="301"/>
      <c r="G156" s="205"/>
      <c r="H156" s="205"/>
      <c r="I156" s="204">
        <v>327943882.768732</v>
      </c>
      <c r="J156" s="205"/>
      <c r="K156" s="205"/>
      <c r="L156" s="7">
        <v>255857885.68709135</v>
      </c>
      <c r="M156" s="7">
        <v>176313938.33777893</v>
      </c>
      <c r="N156" s="7">
        <v>94784398.11651543</v>
      </c>
    </row>
    <row r="157" spans="2:14" ht="11.25" customHeight="1">
      <c r="B157" s="28">
        <v>42767</v>
      </c>
      <c r="C157" s="29">
        <v>47331</v>
      </c>
      <c r="D157" s="7">
        <v>150</v>
      </c>
      <c r="E157" s="30">
        <v>4564</v>
      </c>
      <c r="F157" s="301"/>
      <c r="G157" s="205"/>
      <c r="H157" s="205"/>
      <c r="I157" s="204">
        <v>323603570.839897</v>
      </c>
      <c r="J157" s="205"/>
      <c r="K157" s="205"/>
      <c r="L157" s="7">
        <v>252043415.79360273</v>
      </c>
      <c r="M157" s="7">
        <v>173243635.7033545</v>
      </c>
      <c r="N157" s="7">
        <v>92739365.25700237</v>
      </c>
    </row>
    <row r="158" spans="2:14" ht="11.25" customHeight="1">
      <c r="B158" s="28">
        <v>42767</v>
      </c>
      <c r="C158" s="29">
        <v>47362</v>
      </c>
      <c r="D158" s="7">
        <v>151</v>
      </c>
      <c r="E158" s="30">
        <v>4595</v>
      </c>
      <c r="F158" s="301"/>
      <c r="G158" s="205"/>
      <c r="H158" s="205"/>
      <c r="I158" s="204">
        <v>319277406.732301</v>
      </c>
      <c r="J158" s="205"/>
      <c r="K158" s="205"/>
      <c r="L158" s="7">
        <v>248252149.6784798</v>
      </c>
      <c r="M158" s="7">
        <v>170203718.2132526</v>
      </c>
      <c r="N158" s="7">
        <v>90726152.27112901</v>
      </c>
    </row>
    <row r="159" spans="2:14" ht="11.25" customHeight="1">
      <c r="B159" s="28">
        <v>42767</v>
      </c>
      <c r="C159" s="29">
        <v>47392</v>
      </c>
      <c r="D159" s="7">
        <v>152</v>
      </c>
      <c r="E159" s="30">
        <v>4625</v>
      </c>
      <c r="F159" s="301"/>
      <c r="G159" s="205"/>
      <c r="H159" s="205"/>
      <c r="I159" s="204">
        <v>314961516.754464</v>
      </c>
      <c r="J159" s="205"/>
      <c r="K159" s="205"/>
      <c r="L159" s="7">
        <v>244494381.87294695</v>
      </c>
      <c r="M159" s="7">
        <v>167214785.8068938</v>
      </c>
      <c r="N159" s="7">
        <v>88767545.14903249</v>
      </c>
    </row>
    <row r="160" spans="2:14" ht="11.25" customHeight="1">
      <c r="B160" s="28">
        <v>42767</v>
      </c>
      <c r="C160" s="29">
        <v>47423</v>
      </c>
      <c r="D160" s="7">
        <v>153</v>
      </c>
      <c r="E160" s="30">
        <v>4656</v>
      </c>
      <c r="F160" s="301"/>
      <c r="G160" s="205"/>
      <c r="H160" s="205"/>
      <c r="I160" s="204">
        <v>310652471.587684</v>
      </c>
      <c r="J160" s="205"/>
      <c r="K160" s="205"/>
      <c r="L160" s="7">
        <v>240740403.00897476</v>
      </c>
      <c r="M160" s="7">
        <v>164228629.56731573</v>
      </c>
      <c r="N160" s="7">
        <v>86813051.34338005</v>
      </c>
    </row>
    <row r="161" spans="2:14" ht="11.25" customHeight="1">
      <c r="B161" s="28">
        <v>42767</v>
      </c>
      <c r="C161" s="29">
        <v>47453</v>
      </c>
      <c r="D161" s="7">
        <v>154</v>
      </c>
      <c r="E161" s="30">
        <v>4686</v>
      </c>
      <c r="F161" s="301"/>
      <c r="G161" s="205"/>
      <c r="H161" s="205"/>
      <c r="I161" s="204">
        <v>305870439.136594</v>
      </c>
      <c r="J161" s="205"/>
      <c r="K161" s="205"/>
      <c r="L161" s="7">
        <v>236645492.6438542</v>
      </c>
      <c r="M161" s="7">
        <v>161037822.62640876</v>
      </c>
      <c r="N161" s="7">
        <v>84777406.34104674</v>
      </c>
    </row>
    <row r="162" spans="2:14" ht="11.25" customHeight="1">
      <c r="B162" s="28">
        <v>42767</v>
      </c>
      <c r="C162" s="29">
        <v>47484</v>
      </c>
      <c r="D162" s="7">
        <v>155</v>
      </c>
      <c r="E162" s="30">
        <v>4717</v>
      </c>
      <c r="F162" s="301"/>
      <c r="G162" s="205"/>
      <c r="H162" s="205"/>
      <c r="I162" s="204">
        <v>301597676.414721</v>
      </c>
      <c r="J162" s="205"/>
      <c r="K162" s="205"/>
      <c r="L162" s="7">
        <v>232943984.9747834</v>
      </c>
      <c r="M162" s="7">
        <v>158115791.5391533</v>
      </c>
      <c r="N162" s="7">
        <v>82886557.37312146</v>
      </c>
    </row>
    <row r="163" spans="2:14" ht="11.25" customHeight="1">
      <c r="B163" s="28">
        <v>42767</v>
      </c>
      <c r="C163" s="29">
        <v>47515</v>
      </c>
      <c r="D163" s="7">
        <v>156</v>
      </c>
      <c r="E163" s="30">
        <v>4748</v>
      </c>
      <c r="F163" s="301"/>
      <c r="G163" s="205"/>
      <c r="H163" s="205"/>
      <c r="I163" s="204">
        <v>297086699.53635</v>
      </c>
      <c r="J163" s="205"/>
      <c r="K163" s="205"/>
      <c r="L163" s="7">
        <v>229070676.0072235</v>
      </c>
      <c r="M163" s="7">
        <v>155091264.2374567</v>
      </c>
      <c r="N163" s="7">
        <v>80956702.65913087</v>
      </c>
    </row>
    <row r="164" spans="2:14" ht="11.25" customHeight="1">
      <c r="B164" s="28">
        <v>42767</v>
      </c>
      <c r="C164" s="29">
        <v>47543</v>
      </c>
      <c r="D164" s="7">
        <v>157</v>
      </c>
      <c r="E164" s="30">
        <v>4776</v>
      </c>
      <c r="F164" s="301"/>
      <c r="G164" s="205"/>
      <c r="H164" s="205"/>
      <c r="I164" s="204">
        <v>292856907.697381</v>
      </c>
      <c r="J164" s="205"/>
      <c r="K164" s="205"/>
      <c r="L164" s="7">
        <v>225463312.7112131</v>
      </c>
      <c r="M164" s="7">
        <v>152298223.89583567</v>
      </c>
      <c r="N164" s="7">
        <v>79194555.37025696</v>
      </c>
    </row>
    <row r="165" spans="2:14" ht="11.25" customHeight="1">
      <c r="B165" s="28">
        <v>42767</v>
      </c>
      <c r="C165" s="29">
        <v>47574</v>
      </c>
      <c r="D165" s="7">
        <v>158</v>
      </c>
      <c r="E165" s="30">
        <v>4807</v>
      </c>
      <c r="F165" s="301"/>
      <c r="G165" s="205"/>
      <c r="H165" s="205"/>
      <c r="I165" s="204">
        <v>288662426.038591</v>
      </c>
      <c r="J165" s="205"/>
      <c r="K165" s="205"/>
      <c r="L165" s="7">
        <v>221857159.24563375</v>
      </c>
      <c r="M165" s="7">
        <v>149481172.43957078</v>
      </c>
      <c r="N165" s="7">
        <v>77400470.61880736</v>
      </c>
    </row>
    <row r="166" spans="2:14" ht="11.25" customHeight="1">
      <c r="B166" s="28">
        <v>42767</v>
      </c>
      <c r="C166" s="29">
        <v>47604</v>
      </c>
      <c r="D166" s="7">
        <v>159</v>
      </c>
      <c r="E166" s="30">
        <v>4837</v>
      </c>
      <c r="F166" s="301"/>
      <c r="G166" s="205"/>
      <c r="H166" s="205"/>
      <c r="I166" s="204">
        <v>284211641.554762</v>
      </c>
      <c r="J166" s="205"/>
      <c r="K166" s="205"/>
      <c r="L166" s="7">
        <v>218077878.64673632</v>
      </c>
      <c r="M166" s="7">
        <v>146573152.56115657</v>
      </c>
      <c r="N166" s="7">
        <v>75583607.82483332</v>
      </c>
    </row>
    <row r="167" spans="2:14" ht="11.25" customHeight="1">
      <c r="B167" s="28">
        <v>42767</v>
      </c>
      <c r="C167" s="29">
        <v>47635</v>
      </c>
      <c r="D167" s="7">
        <v>160</v>
      </c>
      <c r="E167" s="30">
        <v>4868</v>
      </c>
      <c r="F167" s="301"/>
      <c r="G167" s="205"/>
      <c r="H167" s="205"/>
      <c r="I167" s="204">
        <v>280154830.831703</v>
      </c>
      <c r="J167" s="205"/>
      <c r="K167" s="205"/>
      <c r="L167" s="7">
        <v>214600458.50625655</v>
      </c>
      <c r="M167" s="7">
        <v>143869108.82718688</v>
      </c>
      <c r="N167" s="7">
        <v>73874977.61274102</v>
      </c>
    </row>
    <row r="168" spans="2:14" ht="11.25" customHeight="1">
      <c r="B168" s="28">
        <v>42767</v>
      </c>
      <c r="C168" s="29">
        <v>47665</v>
      </c>
      <c r="D168" s="7">
        <v>161</v>
      </c>
      <c r="E168" s="30">
        <v>4898</v>
      </c>
      <c r="F168" s="301"/>
      <c r="G168" s="205"/>
      <c r="H168" s="205"/>
      <c r="I168" s="204">
        <v>276243467.836848</v>
      </c>
      <c r="J168" s="205"/>
      <c r="K168" s="205"/>
      <c r="L168" s="7">
        <v>211256999.71318856</v>
      </c>
      <c r="M168" s="7">
        <v>141279055.5039363</v>
      </c>
      <c r="N168" s="7">
        <v>72247641.6444688</v>
      </c>
    </row>
    <row r="169" spans="2:14" ht="11.25" customHeight="1">
      <c r="B169" s="28">
        <v>42767</v>
      </c>
      <c r="C169" s="29">
        <v>47696</v>
      </c>
      <c r="D169" s="7">
        <v>162</v>
      </c>
      <c r="E169" s="30">
        <v>4929</v>
      </c>
      <c r="F169" s="301"/>
      <c r="G169" s="205"/>
      <c r="H169" s="205"/>
      <c r="I169" s="204">
        <v>272440010.750051</v>
      </c>
      <c r="J169" s="205"/>
      <c r="K169" s="205"/>
      <c r="L169" s="7">
        <v>207994934.40446764</v>
      </c>
      <c r="M169" s="7">
        <v>138743781.2030835</v>
      </c>
      <c r="N169" s="7">
        <v>70650629.8718202</v>
      </c>
    </row>
    <row r="170" spans="2:14" ht="11.25" customHeight="1">
      <c r="B170" s="28">
        <v>42767</v>
      </c>
      <c r="C170" s="29">
        <v>47727</v>
      </c>
      <c r="D170" s="7">
        <v>163</v>
      </c>
      <c r="E170" s="30">
        <v>4960</v>
      </c>
      <c r="F170" s="301"/>
      <c r="G170" s="205"/>
      <c r="H170" s="205"/>
      <c r="I170" s="204">
        <v>268759099.217045</v>
      </c>
      <c r="J170" s="205"/>
      <c r="K170" s="205"/>
      <c r="L170" s="7">
        <v>204836725.7838987</v>
      </c>
      <c r="M170" s="7">
        <v>136289590.3679142</v>
      </c>
      <c r="N170" s="7">
        <v>69106964.57952458</v>
      </c>
    </row>
    <row r="171" spans="2:14" ht="11.25" customHeight="1">
      <c r="B171" s="28">
        <v>42767</v>
      </c>
      <c r="C171" s="29">
        <v>47757</v>
      </c>
      <c r="D171" s="7">
        <v>164</v>
      </c>
      <c r="E171" s="30">
        <v>4990</v>
      </c>
      <c r="F171" s="301"/>
      <c r="G171" s="205"/>
      <c r="H171" s="205"/>
      <c r="I171" s="204">
        <v>265089045.157543</v>
      </c>
      <c r="J171" s="205"/>
      <c r="K171" s="205"/>
      <c r="L171" s="7">
        <v>201707937.93512702</v>
      </c>
      <c r="M171" s="7">
        <v>133877507.41678128</v>
      </c>
      <c r="N171" s="7">
        <v>67605625.1052451</v>
      </c>
    </row>
    <row r="172" spans="2:14" ht="11.25" customHeight="1">
      <c r="B172" s="28">
        <v>42767</v>
      </c>
      <c r="C172" s="29">
        <v>47788</v>
      </c>
      <c r="D172" s="7">
        <v>165</v>
      </c>
      <c r="E172" s="30">
        <v>5021</v>
      </c>
      <c r="F172" s="301"/>
      <c r="G172" s="205"/>
      <c r="H172" s="205"/>
      <c r="I172" s="204">
        <v>261610552.824836</v>
      </c>
      <c r="J172" s="205"/>
      <c r="K172" s="205"/>
      <c r="L172" s="7">
        <v>198723508.61952347</v>
      </c>
      <c r="M172" s="7">
        <v>131561242.8408333</v>
      </c>
      <c r="N172" s="7">
        <v>66154562.5522009</v>
      </c>
    </row>
    <row r="173" spans="2:14" ht="11.25" customHeight="1">
      <c r="B173" s="28">
        <v>42767</v>
      </c>
      <c r="C173" s="29">
        <v>47818</v>
      </c>
      <c r="D173" s="7">
        <v>166</v>
      </c>
      <c r="E173" s="30">
        <v>5051</v>
      </c>
      <c r="F173" s="301"/>
      <c r="G173" s="205"/>
      <c r="H173" s="205"/>
      <c r="I173" s="204">
        <v>258152701.033083</v>
      </c>
      <c r="J173" s="205"/>
      <c r="K173" s="205"/>
      <c r="L173" s="7">
        <v>195774995.02620474</v>
      </c>
      <c r="M173" s="7">
        <v>129290230.60895209</v>
      </c>
      <c r="N173" s="7">
        <v>64746102.13358129</v>
      </c>
    </row>
    <row r="174" spans="2:14" ht="11.25" customHeight="1">
      <c r="B174" s="28">
        <v>42767</v>
      </c>
      <c r="C174" s="29">
        <v>47849</v>
      </c>
      <c r="D174" s="7">
        <v>167</v>
      </c>
      <c r="E174" s="30">
        <v>5082</v>
      </c>
      <c r="F174" s="301"/>
      <c r="G174" s="205"/>
      <c r="H174" s="205"/>
      <c r="I174" s="204">
        <v>254724327.555155</v>
      </c>
      <c r="J174" s="205"/>
      <c r="K174" s="205"/>
      <c r="L174" s="7">
        <v>192847383.86793566</v>
      </c>
      <c r="M174" s="7">
        <v>127032935.2321865</v>
      </c>
      <c r="N174" s="7">
        <v>63346244.18163415</v>
      </c>
    </row>
    <row r="175" spans="2:14" ht="11.25" customHeight="1">
      <c r="B175" s="28">
        <v>42767</v>
      </c>
      <c r="C175" s="29">
        <v>47880</v>
      </c>
      <c r="D175" s="7">
        <v>168</v>
      </c>
      <c r="E175" s="30">
        <v>5113</v>
      </c>
      <c r="F175" s="301"/>
      <c r="G175" s="205"/>
      <c r="H175" s="205"/>
      <c r="I175" s="204">
        <v>251313434.391049</v>
      </c>
      <c r="J175" s="205"/>
      <c r="K175" s="205"/>
      <c r="L175" s="7">
        <v>189942352.0179613</v>
      </c>
      <c r="M175" s="7">
        <v>124801120.82798742</v>
      </c>
      <c r="N175" s="7">
        <v>61969735.54113941</v>
      </c>
    </row>
    <row r="176" spans="2:14" ht="11.25" customHeight="1">
      <c r="B176" s="28">
        <v>42767</v>
      </c>
      <c r="C176" s="29">
        <v>47908</v>
      </c>
      <c r="D176" s="7">
        <v>169</v>
      </c>
      <c r="E176" s="30">
        <v>5141</v>
      </c>
      <c r="F176" s="301"/>
      <c r="G176" s="205"/>
      <c r="H176" s="205"/>
      <c r="I176" s="204">
        <v>247919579.466767</v>
      </c>
      <c r="J176" s="205"/>
      <c r="K176" s="205"/>
      <c r="L176" s="7">
        <v>187090207.1670187</v>
      </c>
      <c r="M176" s="7">
        <v>122644717.23993398</v>
      </c>
      <c r="N176" s="7">
        <v>60665951.63848892</v>
      </c>
    </row>
    <row r="177" spans="2:14" ht="11.25" customHeight="1">
      <c r="B177" s="28">
        <v>42767</v>
      </c>
      <c r="C177" s="29">
        <v>47939</v>
      </c>
      <c r="D177" s="7">
        <v>170</v>
      </c>
      <c r="E177" s="30">
        <v>5172</v>
      </c>
      <c r="F177" s="301"/>
      <c r="G177" s="205"/>
      <c r="H177" s="205"/>
      <c r="I177" s="204">
        <v>244527314.988366</v>
      </c>
      <c r="J177" s="205"/>
      <c r="K177" s="205"/>
      <c r="L177" s="7">
        <v>184217289.30946666</v>
      </c>
      <c r="M177" s="7">
        <v>120454289.64556575</v>
      </c>
      <c r="N177" s="7">
        <v>59330097.0385046</v>
      </c>
    </row>
    <row r="178" spans="2:14" ht="11.25" customHeight="1">
      <c r="B178" s="28">
        <v>42767</v>
      </c>
      <c r="C178" s="29">
        <v>47969</v>
      </c>
      <c r="D178" s="7">
        <v>171</v>
      </c>
      <c r="E178" s="30">
        <v>5202</v>
      </c>
      <c r="F178" s="301"/>
      <c r="G178" s="205"/>
      <c r="H178" s="205"/>
      <c r="I178" s="204">
        <v>240903341.997308</v>
      </c>
      <c r="J178" s="205"/>
      <c r="K178" s="205"/>
      <c r="L178" s="7">
        <v>181189235.96060845</v>
      </c>
      <c r="M178" s="7">
        <v>118182737.17221504</v>
      </c>
      <c r="N178" s="7">
        <v>57972618.31012777</v>
      </c>
    </row>
    <row r="179" spans="2:14" ht="11.25" customHeight="1">
      <c r="B179" s="28">
        <v>42767</v>
      </c>
      <c r="C179" s="29">
        <v>48000</v>
      </c>
      <c r="D179" s="7">
        <v>172</v>
      </c>
      <c r="E179" s="30">
        <v>5233</v>
      </c>
      <c r="F179" s="301"/>
      <c r="G179" s="205"/>
      <c r="H179" s="205"/>
      <c r="I179" s="204">
        <v>237523278.099399</v>
      </c>
      <c r="J179" s="205"/>
      <c r="K179" s="205"/>
      <c r="L179" s="7">
        <v>178344009.52328897</v>
      </c>
      <c r="M179" s="7">
        <v>116031062.64895588</v>
      </c>
      <c r="N179" s="7">
        <v>56676074.245408945</v>
      </c>
    </row>
    <row r="180" spans="2:14" ht="11.25" customHeight="1">
      <c r="B180" s="28">
        <v>42767</v>
      </c>
      <c r="C180" s="29">
        <v>48030</v>
      </c>
      <c r="D180" s="7">
        <v>173</v>
      </c>
      <c r="E180" s="30">
        <v>5263</v>
      </c>
      <c r="F180" s="301"/>
      <c r="G180" s="205"/>
      <c r="H180" s="205"/>
      <c r="I180" s="204">
        <v>234157451.664753</v>
      </c>
      <c r="J180" s="205"/>
      <c r="K180" s="205"/>
      <c r="L180" s="7">
        <v>175528196.7416289</v>
      </c>
      <c r="M180" s="7">
        <v>113918013.19267136</v>
      </c>
      <c r="N180" s="7">
        <v>55415847.09415308</v>
      </c>
    </row>
    <row r="181" spans="2:14" ht="11.25" customHeight="1">
      <c r="B181" s="28">
        <v>42767</v>
      </c>
      <c r="C181" s="29">
        <v>48061</v>
      </c>
      <c r="D181" s="7">
        <v>174</v>
      </c>
      <c r="E181" s="30">
        <v>5294</v>
      </c>
      <c r="F181" s="301"/>
      <c r="G181" s="205"/>
      <c r="H181" s="205"/>
      <c r="I181" s="204">
        <v>230687311.918685</v>
      </c>
      <c r="J181" s="205"/>
      <c r="K181" s="205"/>
      <c r="L181" s="7">
        <v>172633627.24312913</v>
      </c>
      <c r="M181" s="7">
        <v>111754494.728213</v>
      </c>
      <c r="N181" s="7">
        <v>54133136.77302119</v>
      </c>
    </row>
    <row r="182" spans="2:14" ht="11.25" customHeight="1">
      <c r="B182" s="28">
        <v>42767</v>
      </c>
      <c r="C182" s="29">
        <v>48092</v>
      </c>
      <c r="D182" s="7">
        <v>175</v>
      </c>
      <c r="E182" s="30">
        <v>5325</v>
      </c>
      <c r="F182" s="301"/>
      <c r="G182" s="205"/>
      <c r="H182" s="205"/>
      <c r="I182" s="204">
        <v>227331191.331573</v>
      </c>
      <c r="J182" s="205"/>
      <c r="K182" s="205"/>
      <c r="L182" s="7">
        <v>169833552.53132161</v>
      </c>
      <c r="M182" s="7">
        <v>109662259.69197367</v>
      </c>
      <c r="N182" s="7">
        <v>52894681.22512919</v>
      </c>
    </row>
    <row r="183" spans="2:14" ht="11.25" customHeight="1">
      <c r="B183" s="28">
        <v>42767</v>
      </c>
      <c r="C183" s="29">
        <v>48122</v>
      </c>
      <c r="D183" s="7">
        <v>176</v>
      </c>
      <c r="E183" s="30">
        <v>5355</v>
      </c>
      <c r="F183" s="301"/>
      <c r="G183" s="205"/>
      <c r="H183" s="205"/>
      <c r="I183" s="204">
        <v>223984343.187243</v>
      </c>
      <c r="J183" s="205"/>
      <c r="K183" s="205"/>
      <c r="L183" s="7">
        <v>167058542.57045656</v>
      </c>
      <c r="M183" s="7">
        <v>107604925.73661238</v>
      </c>
      <c r="N183" s="7">
        <v>51689585.43768611</v>
      </c>
    </row>
    <row r="184" spans="2:14" ht="11.25" customHeight="1">
      <c r="B184" s="28">
        <v>42767</v>
      </c>
      <c r="C184" s="29">
        <v>48153</v>
      </c>
      <c r="D184" s="7">
        <v>177</v>
      </c>
      <c r="E184" s="30">
        <v>5386</v>
      </c>
      <c r="F184" s="301"/>
      <c r="G184" s="205"/>
      <c r="H184" s="205"/>
      <c r="I184" s="204">
        <v>220640596.739584</v>
      </c>
      <c r="J184" s="205"/>
      <c r="K184" s="205"/>
      <c r="L184" s="7">
        <v>164285498.2065558</v>
      </c>
      <c r="M184" s="7">
        <v>105549647.15712237</v>
      </c>
      <c r="N184" s="7">
        <v>50487550.705409944</v>
      </c>
    </row>
    <row r="185" spans="2:14" ht="11.25" customHeight="1">
      <c r="B185" s="28">
        <v>42767</v>
      </c>
      <c r="C185" s="29">
        <v>48183</v>
      </c>
      <c r="D185" s="7">
        <v>178</v>
      </c>
      <c r="E185" s="30">
        <v>5416</v>
      </c>
      <c r="F185" s="301"/>
      <c r="G185" s="205"/>
      <c r="H185" s="205"/>
      <c r="I185" s="204">
        <v>217294782.207127</v>
      </c>
      <c r="J185" s="205"/>
      <c r="K185" s="205"/>
      <c r="L185" s="7">
        <v>161528687.42513368</v>
      </c>
      <c r="M185" s="7">
        <v>103523033.15498044</v>
      </c>
      <c r="N185" s="7">
        <v>49315176.068388596</v>
      </c>
    </row>
    <row r="186" spans="2:14" ht="11.25" customHeight="1">
      <c r="B186" s="28">
        <v>42767</v>
      </c>
      <c r="C186" s="29">
        <v>48214</v>
      </c>
      <c r="D186" s="7">
        <v>179</v>
      </c>
      <c r="E186" s="30">
        <v>5447</v>
      </c>
      <c r="F186" s="301"/>
      <c r="G186" s="205"/>
      <c r="H186" s="205"/>
      <c r="I186" s="204">
        <v>213922726.671273</v>
      </c>
      <c r="J186" s="205"/>
      <c r="K186" s="205"/>
      <c r="L186" s="7">
        <v>158752316.29321054</v>
      </c>
      <c r="M186" s="7">
        <v>101484913.88364837</v>
      </c>
      <c r="N186" s="7">
        <v>48139514.61982016</v>
      </c>
    </row>
    <row r="187" spans="2:14" ht="11.25" customHeight="1">
      <c r="B187" s="28">
        <v>42767</v>
      </c>
      <c r="C187" s="29">
        <v>48245</v>
      </c>
      <c r="D187" s="7">
        <v>180</v>
      </c>
      <c r="E187" s="30">
        <v>5478</v>
      </c>
      <c r="F187" s="301"/>
      <c r="G187" s="205"/>
      <c r="H187" s="205"/>
      <c r="I187" s="204">
        <v>210588714.076969</v>
      </c>
      <c r="J187" s="205"/>
      <c r="K187" s="205"/>
      <c r="L187" s="7">
        <v>156013082.18906665</v>
      </c>
      <c r="M187" s="7">
        <v>99480171.80168174</v>
      </c>
      <c r="N187" s="7">
        <v>46988693.057046674</v>
      </c>
    </row>
    <row r="188" spans="2:14" ht="11.25" customHeight="1">
      <c r="B188" s="28">
        <v>42767</v>
      </c>
      <c r="C188" s="29">
        <v>48274</v>
      </c>
      <c r="D188" s="7">
        <v>181</v>
      </c>
      <c r="E188" s="30">
        <v>5507</v>
      </c>
      <c r="F188" s="301"/>
      <c r="G188" s="205"/>
      <c r="H188" s="205"/>
      <c r="I188" s="204">
        <v>207250127.762672</v>
      </c>
      <c r="J188" s="205"/>
      <c r="K188" s="205"/>
      <c r="L188" s="7">
        <v>153296088.24842772</v>
      </c>
      <c r="M188" s="7">
        <v>97515134.5524965</v>
      </c>
      <c r="N188" s="7">
        <v>45877992.99907568</v>
      </c>
    </row>
    <row r="189" spans="2:14" ht="11.25" customHeight="1">
      <c r="B189" s="28">
        <v>42767</v>
      </c>
      <c r="C189" s="29">
        <v>48305</v>
      </c>
      <c r="D189" s="7">
        <v>182</v>
      </c>
      <c r="E189" s="30">
        <v>5538</v>
      </c>
      <c r="F189" s="301"/>
      <c r="G189" s="205"/>
      <c r="H189" s="205"/>
      <c r="I189" s="204">
        <v>203914825.626171</v>
      </c>
      <c r="J189" s="205"/>
      <c r="K189" s="205"/>
      <c r="L189" s="7">
        <v>150573257.92116788</v>
      </c>
      <c r="M189" s="7">
        <v>95539484.05683713</v>
      </c>
      <c r="N189" s="7">
        <v>44758126.31937067</v>
      </c>
    </row>
    <row r="190" spans="2:14" ht="11.25" customHeight="1">
      <c r="B190" s="28">
        <v>42767</v>
      </c>
      <c r="C190" s="29">
        <v>48335</v>
      </c>
      <c r="D190" s="7">
        <v>183</v>
      </c>
      <c r="E190" s="30">
        <v>5568</v>
      </c>
      <c r="F190" s="301"/>
      <c r="G190" s="205"/>
      <c r="H190" s="205"/>
      <c r="I190" s="204">
        <v>200578306.064181</v>
      </c>
      <c r="J190" s="205"/>
      <c r="K190" s="205"/>
      <c r="L190" s="7">
        <v>147866422.14206824</v>
      </c>
      <c r="M190" s="7">
        <v>93591062.19756381</v>
      </c>
      <c r="N190" s="7">
        <v>43665603.38356095</v>
      </c>
    </row>
    <row r="191" spans="2:14" ht="11.25" customHeight="1">
      <c r="B191" s="28">
        <v>42767</v>
      </c>
      <c r="C191" s="29">
        <v>48366</v>
      </c>
      <c r="D191" s="7">
        <v>184</v>
      </c>
      <c r="E191" s="30">
        <v>5599</v>
      </c>
      <c r="F191" s="301"/>
      <c r="G191" s="205"/>
      <c r="H191" s="205"/>
      <c r="I191" s="204">
        <v>197069784.85782</v>
      </c>
      <c r="J191" s="205"/>
      <c r="K191" s="205"/>
      <c r="L191" s="7">
        <v>145033533.12160152</v>
      </c>
      <c r="M191" s="7">
        <v>91564542.83635117</v>
      </c>
      <c r="N191" s="7">
        <v>42539172.79202645</v>
      </c>
    </row>
    <row r="192" spans="2:14" ht="11.25" customHeight="1">
      <c r="B192" s="28">
        <v>42767</v>
      </c>
      <c r="C192" s="29">
        <v>48396</v>
      </c>
      <c r="D192" s="7">
        <v>185</v>
      </c>
      <c r="E192" s="30">
        <v>5629</v>
      </c>
      <c r="F192" s="301"/>
      <c r="G192" s="205"/>
      <c r="H192" s="205"/>
      <c r="I192" s="204">
        <v>193739970.808576</v>
      </c>
      <c r="J192" s="205"/>
      <c r="K192" s="205"/>
      <c r="L192" s="7">
        <v>142348919.40754423</v>
      </c>
      <c r="M192" s="7">
        <v>89648462.68688603</v>
      </c>
      <c r="N192" s="7">
        <v>41478270.45789842</v>
      </c>
    </row>
    <row r="193" spans="2:14" ht="11.25" customHeight="1">
      <c r="B193" s="28">
        <v>42767</v>
      </c>
      <c r="C193" s="29">
        <v>48427</v>
      </c>
      <c r="D193" s="7">
        <v>186</v>
      </c>
      <c r="E193" s="30">
        <v>5660</v>
      </c>
      <c r="F193" s="301"/>
      <c r="G193" s="205"/>
      <c r="H193" s="205"/>
      <c r="I193" s="204">
        <v>190422754.574099</v>
      </c>
      <c r="J193" s="205"/>
      <c r="K193" s="205"/>
      <c r="L193" s="7">
        <v>139674320.41292706</v>
      </c>
      <c r="M193" s="7">
        <v>87740343.78549165</v>
      </c>
      <c r="N193" s="7">
        <v>40423484.20916692</v>
      </c>
    </row>
    <row r="194" spans="2:14" ht="11.25" customHeight="1">
      <c r="B194" s="28">
        <v>42767</v>
      </c>
      <c r="C194" s="29">
        <v>48458</v>
      </c>
      <c r="D194" s="7">
        <v>187</v>
      </c>
      <c r="E194" s="30">
        <v>5691</v>
      </c>
      <c r="F194" s="301"/>
      <c r="G194" s="205"/>
      <c r="H194" s="205"/>
      <c r="I194" s="204">
        <v>187119254.338658</v>
      </c>
      <c r="J194" s="205"/>
      <c r="K194" s="205"/>
      <c r="L194" s="7">
        <v>137018428.12976164</v>
      </c>
      <c r="M194" s="7">
        <v>85853071.78546457</v>
      </c>
      <c r="N194" s="7">
        <v>39386452.881339304</v>
      </c>
    </row>
    <row r="195" spans="2:14" ht="11.25" customHeight="1">
      <c r="B195" s="28">
        <v>42767</v>
      </c>
      <c r="C195" s="29">
        <v>48488</v>
      </c>
      <c r="D195" s="7">
        <v>188</v>
      </c>
      <c r="E195" s="30">
        <v>5721</v>
      </c>
      <c r="F195" s="301"/>
      <c r="G195" s="205"/>
      <c r="H195" s="205"/>
      <c r="I195" s="204">
        <v>183828381.882073</v>
      </c>
      <c r="J195" s="205"/>
      <c r="K195" s="205"/>
      <c r="L195" s="7">
        <v>134387732.93285337</v>
      </c>
      <c r="M195" s="7">
        <v>83997479.13711771</v>
      </c>
      <c r="N195" s="7">
        <v>38377207.26702516</v>
      </c>
    </row>
    <row r="196" spans="2:14" ht="11.25" customHeight="1">
      <c r="B196" s="28">
        <v>42767</v>
      </c>
      <c r="C196" s="29">
        <v>48519</v>
      </c>
      <c r="D196" s="7">
        <v>189</v>
      </c>
      <c r="E196" s="30">
        <v>5752</v>
      </c>
      <c r="F196" s="301"/>
      <c r="G196" s="205"/>
      <c r="H196" s="205"/>
      <c r="I196" s="204">
        <v>180548141.429826</v>
      </c>
      <c r="J196" s="205"/>
      <c r="K196" s="205"/>
      <c r="L196" s="7">
        <v>131765848.92974952</v>
      </c>
      <c r="M196" s="7">
        <v>82149246.1094112</v>
      </c>
      <c r="N196" s="7">
        <v>37373805.13758154</v>
      </c>
    </row>
    <row r="197" spans="2:14" ht="11.25" customHeight="1">
      <c r="B197" s="28">
        <v>42767</v>
      </c>
      <c r="C197" s="29">
        <v>48549</v>
      </c>
      <c r="D197" s="7">
        <v>190</v>
      </c>
      <c r="E197" s="30">
        <v>5782</v>
      </c>
      <c r="F197" s="301"/>
      <c r="G197" s="205"/>
      <c r="H197" s="205"/>
      <c r="I197" s="204">
        <v>177272764.046845</v>
      </c>
      <c r="J197" s="205"/>
      <c r="K197" s="205"/>
      <c r="L197" s="7">
        <v>129163087.83898906</v>
      </c>
      <c r="M197" s="7">
        <v>80328360.67614178</v>
      </c>
      <c r="N197" s="7">
        <v>36395586.49539865</v>
      </c>
    </row>
    <row r="198" spans="2:14" ht="11.25" customHeight="1">
      <c r="B198" s="28">
        <v>42767</v>
      </c>
      <c r="C198" s="29">
        <v>48580</v>
      </c>
      <c r="D198" s="7">
        <v>191</v>
      </c>
      <c r="E198" s="30">
        <v>5813</v>
      </c>
      <c r="F198" s="301"/>
      <c r="G198" s="205"/>
      <c r="H198" s="205"/>
      <c r="I198" s="204">
        <v>174006404.289076</v>
      </c>
      <c r="J198" s="205"/>
      <c r="K198" s="205"/>
      <c r="L198" s="7">
        <v>126568144.81551285</v>
      </c>
      <c r="M198" s="7">
        <v>78514341.47044665</v>
      </c>
      <c r="N198" s="7">
        <v>35423007.423733644</v>
      </c>
    </row>
    <row r="199" spans="2:14" ht="11.25" customHeight="1">
      <c r="B199" s="28">
        <v>42767</v>
      </c>
      <c r="C199" s="29">
        <v>48611</v>
      </c>
      <c r="D199" s="7">
        <v>192</v>
      </c>
      <c r="E199" s="30">
        <v>5844</v>
      </c>
      <c r="F199" s="301"/>
      <c r="G199" s="205"/>
      <c r="H199" s="205"/>
      <c r="I199" s="204">
        <v>170747710.661064</v>
      </c>
      <c r="J199" s="205"/>
      <c r="K199" s="205"/>
      <c r="L199" s="7">
        <v>123987199.36760738</v>
      </c>
      <c r="M199" s="7">
        <v>76717690.62650026</v>
      </c>
      <c r="N199" s="7">
        <v>34465817.05164618</v>
      </c>
    </row>
    <row r="200" spans="2:14" ht="11.25" customHeight="1">
      <c r="B200" s="28">
        <v>42767</v>
      </c>
      <c r="C200" s="29">
        <v>48639</v>
      </c>
      <c r="D200" s="7">
        <v>193</v>
      </c>
      <c r="E200" s="30">
        <v>5872</v>
      </c>
      <c r="F200" s="301"/>
      <c r="G200" s="205"/>
      <c r="H200" s="205"/>
      <c r="I200" s="204">
        <v>167511890.134053</v>
      </c>
      <c r="J200" s="205"/>
      <c r="K200" s="205"/>
      <c r="L200" s="7">
        <v>121451175.55803108</v>
      </c>
      <c r="M200" s="7">
        <v>74975869.30211756</v>
      </c>
      <c r="N200" s="7">
        <v>33554407.79806831</v>
      </c>
    </row>
    <row r="201" spans="2:14" ht="11.25" customHeight="1">
      <c r="B201" s="28">
        <v>42767</v>
      </c>
      <c r="C201" s="29">
        <v>48670</v>
      </c>
      <c r="D201" s="7">
        <v>194</v>
      </c>
      <c r="E201" s="30">
        <v>5903</v>
      </c>
      <c r="F201" s="301"/>
      <c r="G201" s="205"/>
      <c r="H201" s="205"/>
      <c r="I201" s="204">
        <v>164296587.2484</v>
      </c>
      <c r="J201" s="205"/>
      <c r="K201" s="205"/>
      <c r="L201" s="7">
        <v>118917947.62595262</v>
      </c>
      <c r="M201" s="7">
        <v>73225321.16162704</v>
      </c>
      <c r="N201" s="7">
        <v>32632171.38312957</v>
      </c>
    </row>
    <row r="202" spans="2:14" ht="11.25" customHeight="1">
      <c r="B202" s="28">
        <v>42767</v>
      </c>
      <c r="C202" s="29">
        <v>48700</v>
      </c>
      <c r="D202" s="7">
        <v>195</v>
      </c>
      <c r="E202" s="30">
        <v>5933</v>
      </c>
      <c r="F202" s="301"/>
      <c r="G202" s="205"/>
      <c r="H202" s="205"/>
      <c r="I202" s="204">
        <v>161112264.969939</v>
      </c>
      <c r="J202" s="205"/>
      <c r="K202" s="205"/>
      <c r="L202" s="7">
        <v>116421724.05529699</v>
      </c>
      <c r="M202" s="7">
        <v>71511794.05623356</v>
      </c>
      <c r="N202" s="7">
        <v>31737918.82978884</v>
      </c>
    </row>
    <row r="203" spans="2:14" ht="11.25" customHeight="1">
      <c r="B203" s="28">
        <v>42767</v>
      </c>
      <c r="C203" s="29">
        <v>48731</v>
      </c>
      <c r="D203" s="7">
        <v>196</v>
      </c>
      <c r="E203" s="30">
        <v>5964</v>
      </c>
      <c r="F203" s="301"/>
      <c r="G203" s="205"/>
      <c r="H203" s="205"/>
      <c r="I203" s="204">
        <v>157971729.54336</v>
      </c>
      <c r="J203" s="205"/>
      <c r="K203" s="205"/>
      <c r="L203" s="7">
        <v>113958723.33711812</v>
      </c>
      <c r="M203" s="7">
        <v>69820879.54115914</v>
      </c>
      <c r="N203" s="7">
        <v>30856218.873464562</v>
      </c>
    </row>
    <row r="204" spans="2:14" ht="11.25" customHeight="1">
      <c r="B204" s="28">
        <v>42767</v>
      </c>
      <c r="C204" s="29">
        <v>48761</v>
      </c>
      <c r="D204" s="7">
        <v>197</v>
      </c>
      <c r="E204" s="30">
        <v>5994</v>
      </c>
      <c r="F204" s="301"/>
      <c r="G204" s="205"/>
      <c r="H204" s="205"/>
      <c r="I204" s="204">
        <v>154901548.950852</v>
      </c>
      <c r="J204" s="205"/>
      <c r="K204" s="205"/>
      <c r="L204" s="7">
        <v>111560518.26539513</v>
      </c>
      <c r="M204" s="7">
        <v>68183302.1623562</v>
      </c>
      <c r="N204" s="7">
        <v>30008998.728573672</v>
      </c>
    </row>
    <row r="205" spans="2:14" ht="11.25" customHeight="1">
      <c r="B205" s="28">
        <v>42767</v>
      </c>
      <c r="C205" s="29">
        <v>48792</v>
      </c>
      <c r="D205" s="7">
        <v>198</v>
      </c>
      <c r="E205" s="30">
        <v>6025</v>
      </c>
      <c r="F205" s="301"/>
      <c r="G205" s="205"/>
      <c r="H205" s="205"/>
      <c r="I205" s="204">
        <v>151909352.145521</v>
      </c>
      <c r="J205" s="205"/>
      <c r="K205" s="205"/>
      <c r="L205" s="7">
        <v>109219970.08575442</v>
      </c>
      <c r="M205" s="7">
        <v>66583045.14691779</v>
      </c>
      <c r="N205" s="7">
        <v>29180568.43579433</v>
      </c>
    </row>
    <row r="206" spans="2:14" ht="11.25" customHeight="1">
      <c r="B206" s="28">
        <v>42767</v>
      </c>
      <c r="C206" s="29">
        <v>48823</v>
      </c>
      <c r="D206" s="7">
        <v>199</v>
      </c>
      <c r="E206" s="30">
        <v>6056</v>
      </c>
      <c r="F206" s="301"/>
      <c r="G206" s="205"/>
      <c r="H206" s="205"/>
      <c r="I206" s="204">
        <v>148973808.968078</v>
      </c>
      <c r="J206" s="205"/>
      <c r="K206" s="205"/>
      <c r="L206" s="7">
        <v>106927704.2775134</v>
      </c>
      <c r="M206" s="7">
        <v>65019845.89945638</v>
      </c>
      <c r="N206" s="7">
        <v>28374789.577226188</v>
      </c>
    </row>
    <row r="207" spans="2:14" ht="11.25" customHeight="1">
      <c r="B207" s="28">
        <v>42767</v>
      </c>
      <c r="C207" s="29">
        <v>48853</v>
      </c>
      <c r="D207" s="7">
        <v>200</v>
      </c>
      <c r="E207" s="30">
        <v>6086</v>
      </c>
      <c r="F207" s="301"/>
      <c r="G207" s="205"/>
      <c r="H207" s="205"/>
      <c r="I207" s="204">
        <v>146107845.264471</v>
      </c>
      <c r="J207" s="205"/>
      <c r="K207" s="205"/>
      <c r="L207" s="7">
        <v>104698489.74311532</v>
      </c>
      <c r="M207" s="7">
        <v>63507625.86127246</v>
      </c>
      <c r="N207" s="7">
        <v>27601245.168872904</v>
      </c>
    </row>
    <row r="208" spans="2:14" ht="11.25" customHeight="1">
      <c r="B208" s="28">
        <v>42767</v>
      </c>
      <c r="C208" s="29">
        <v>48884</v>
      </c>
      <c r="D208" s="7">
        <v>201</v>
      </c>
      <c r="E208" s="30">
        <v>6117</v>
      </c>
      <c r="F208" s="301"/>
      <c r="G208" s="205"/>
      <c r="H208" s="205"/>
      <c r="I208" s="204">
        <v>143263364.959601</v>
      </c>
      <c r="J208" s="205"/>
      <c r="K208" s="205"/>
      <c r="L208" s="7">
        <v>102486062.46307984</v>
      </c>
      <c r="M208" s="7">
        <v>62007519.871991746</v>
      </c>
      <c r="N208" s="7">
        <v>26835134.592673317</v>
      </c>
    </row>
    <row r="209" spans="2:14" ht="11.25" customHeight="1">
      <c r="B209" s="28">
        <v>42767</v>
      </c>
      <c r="C209" s="29">
        <v>48914</v>
      </c>
      <c r="D209" s="7">
        <v>202</v>
      </c>
      <c r="E209" s="30">
        <v>6147</v>
      </c>
      <c r="F209" s="301"/>
      <c r="G209" s="205"/>
      <c r="H209" s="205"/>
      <c r="I209" s="204">
        <v>140272150.763323</v>
      </c>
      <c r="J209" s="205"/>
      <c r="K209" s="205"/>
      <c r="L209" s="7">
        <v>100181533.7908631</v>
      </c>
      <c r="M209" s="7">
        <v>60464017.06834953</v>
      </c>
      <c r="N209" s="7">
        <v>26059885.148400173</v>
      </c>
    </row>
    <row r="210" spans="2:14" ht="11.25" customHeight="1">
      <c r="B210" s="28">
        <v>42767</v>
      </c>
      <c r="C210" s="29">
        <v>48945</v>
      </c>
      <c r="D210" s="7">
        <v>203</v>
      </c>
      <c r="E210" s="30">
        <v>6178</v>
      </c>
      <c r="F210" s="301"/>
      <c r="G210" s="205"/>
      <c r="H210" s="205"/>
      <c r="I210" s="204">
        <v>137442072.768076</v>
      </c>
      <c r="J210" s="205"/>
      <c r="K210" s="205"/>
      <c r="L210" s="7">
        <v>97993821.81116839</v>
      </c>
      <c r="M210" s="7">
        <v>58993221.02531171</v>
      </c>
      <c r="N210" s="7">
        <v>25318281.77849924</v>
      </c>
    </row>
    <row r="211" spans="2:14" ht="11.25" customHeight="1">
      <c r="B211" s="28">
        <v>42767</v>
      </c>
      <c r="C211" s="29">
        <v>48976</v>
      </c>
      <c r="D211" s="7">
        <v>204</v>
      </c>
      <c r="E211" s="30">
        <v>6209</v>
      </c>
      <c r="F211" s="301"/>
      <c r="G211" s="205"/>
      <c r="H211" s="205"/>
      <c r="I211" s="204">
        <v>134621996.943985</v>
      </c>
      <c r="J211" s="205"/>
      <c r="K211" s="205"/>
      <c r="L211" s="7">
        <v>95820361.96516295</v>
      </c>
      <c r="M211" s="7">
        <v>57538073.08211313</v>
      </c>
      <c r="N211" s="7">
        <v>24589180.380172215</v>
      </c>
    </row>
    <row r="212" spans="2:14" ht="11.25" customHeight="1">
      <c r="B212" s="28">
        <v>42767</v>
      </c>
      <c r="C212" s="29">
        <v>49004</v>
      </c>
      <c r="D212" s="7">
        <v>205</v>
      </c>
      <c r="E212" s="30">
        <v>6237</v>
      </c>
      <c r="F212" s="301"/>
      <c r="G212" s="205"/>
      <c r="H212" s="205"/>
      <c r="I212" s="204">
        <v>131798442.931673</v>
      </c>
      <c r="J212" s="205"/>
      <c r="K212" s="205"/>
      <c r="L212" s="7">
        <v>93666907.35642675</v>
      </c>
      <c r="M212" s="7">
        <v>56115754.13550753</v>
      </c>
      <c r="N212" s="7">
        <v>23889582.187063944</v>
      </c>
    </row>
    <row r="213" spans="2:14" ht="11.25" customHeight="1">
      <c r="B213" s="28">
        <v>42767</v>
      </c>
      <c r="C213" s="29">
        <v>49035</v>
      </c>
      <c r="D213" s="7">
        <v>206</v>
      </c>
      <c r="E213" s="30">
        <v>6268</v>
      </c>
      <c r="F213" s="301"/>
      <c r="G213" s="205"/>
      <c r="H213" s="205"/>
      <c r="I213" s="204">
        <v>128983675.714627</v>
      </c>
      <c r="J213" s="205"/>
      <c r="K213" s="205"/>
      <c r="L213" s="7">
        <v>91511027.09501296</v>
      </c>
      <c r="M213" s="7">
        <v>54684739.20063274</v>
      </c>
      <c r="N213" s="7">
        <v>23181765.876013953</v>
      </c>
    </row>
    <row r="214" spans="2:14" ht="11.25" customHeight="1">
      <c r="B214" s="28">
        <v>42767</v>
      </c>
      <c r="C214" s="29">
        <v>49065</v>
      </c>
      <c r="D214" s="7">
        <v>207</v>
      </c>
      <c r="E214" s="30">
        <v>6298</v>
      </c>
      <c r="F214" s="301"/>
      <c r="G214" s="205"/>
      <c r="H214" s="205"/>
      <c r="I214" s="204">
        <v>126182231.399099</v>
      </c>
      <c r="J214" s="205"/>
      <c r="K214" s="205"/>
      <c r="L214" s="7">
        <v>89376520.70980218</v>
      </c>
      <c r="M214" s="7">
        <v>53277756.3015814</v>
      </c>
      <c r="N214" s="7">
        <v>22492740.90298844</v>
      </c>
    </row>
    <row r="215" spans="2:14" ht="11.25" customHeight="1">
      <c r="B215" s="28">
        <v>42767</v>
      </c>
      <c r="C215" s="29">
        <v>49096</v>
      </c>
      <c r="D215" s="7">
        <v>208</v>
      </c>
      <c r="E215" s="30">
        <v>6329</v>
      </c>
      <c r="F215" s="301"/>
      <c r="G215" s="205"/>
      <c r="H215" s="205"/>
      <c r="I215" s="204">
        <v>123392924.528725</v>
      </c>
      <c r="J215" s="205"/>
      <c r="K215" s="205"/>
      <c r="L215" s="7">
        <v>87252580.00781067</v>
      </c>
      <c r="M215" s="7">
        <v>51879389.08160546</v>
      </c>
      <c r="N215" s="7">
        <v>21809611.349207796</v>
      </c>
    </row>
    <row r="216" spans="2:14" ht="11.25" customHeight="1">
      <c r="B216" s="28">
        <v>42767</v>
      </c>
      <c r="C216" s="29">
        <v>49126</v>
      </c>
      <c r="D216" s="7">
        <v>209</v>
      </c>
      <c r="E216" s="30">
        <v>6359</v>
      </c>
      <c r="F216" s="301"/>
      <c r="G216" s="205"/>
      <c r="H216" s="205"/>
      <c r="I216" s="204">
        <v>120620515.859816</v>
      </c>
      <c r="J216" s="205"/>
      <c r="K216" s="205"/>
      <c r="L216" s="7">
        <v>85152178.24934101</v>
      </c>
      <c r="M216" s="7">
        <v>50505898.88624359</v>
      </c>
      <c r="N216" s="7">
        <v>21145173.917497244</v>
      </c>
    </row>
    <row r="217" spans="2:14" ht="11.25" customHeight="1">
      <c r="B217" s="28">
        <v>42767</v>
      </c>
      <c r="C217" s="29">
        <v>49157</v>
      </c>
      <c r="D217" s="7">
        <v>210</v>
      </c>
      <c r="E217" s="30">
        <v>6390</v>
      </c>
      <c r="F217" s="301"/>
      <c r="G217" s="205"/>
      <c r="H217" s="205"/>
      <c r="I217" s="204">
        <v>117863036.72855</v>
      </c>
      <c r="J217" s="205"/>
      <c r="K217" s="205"/>
      <c r="L217" s="7">
        <v>83064410.25590841</v>
      </c>
      <c r="M217" s="7">
        <v>49142293.54858163</v>
      </c>
      <c r="N217" s="7">
        <v>20487133.526874237</v>
      </c>
    </row>
    <row r="218" spans="2:14" ht="11.25" customHeight="1">
      <c r="B218" s="28">
        <v>42767</v>
      </c>
      <c r="C218" s="29">
        <v>49188</v>
      </c>
      <c r="D218" s="7">
        <v>211</v>
      </c>
      <c r="E218" s="30">
        <v>6421</v>
      </c>
      <c r="F218" s="301"/>
      <c r="G218" s="205"/>
      <c r="H218" s="205"/>
      <c r="I218" s="204">
        <v>115114590.389274</v>
      </c>
      <c r="J218" s="205"/>
      <c r="K218" s="205"/>
      <c r="L218" s="7">
        <v>80989834.42251971</v>
      </c>
      <c r="M218" s="7">
        <v>47793082.2554776</v>
      </c>
      <c r="N218" s="7">
        <v>19840263.490518603</v>
      </c>
    </row>
    <row r="219" spans="2:14" ht="11.25" customHeight="1">
      <c r="B219" s="28">
        <v>42767</v>
      </c>
      <c r="C219" s="29">
        <v>49218</v>
      </c>
      <c r="D219" s="7">
        <v>212</v>
      </c>
      <c r="E219" s="30">
        <v>6451</v>
      </c>
      <c r="F219" s="301"/>
      <c r="G219" s="205"/>
      <c r="H219" s="205"/>
      <c r="I219" s="204">
        <v>112383246.091096</v>
      </c>
      <c r="J219" s="205"/>
      <c r="K219" s="205"/>
      <c r="L219" s="7">
        <v>78938391.2161236</v>
      </c>
      <c r="M219" s="7">
        <v>46467848.75568548</v>
      </c>
      <c r="N219" s="7">
        <v>19211047.523430284</v>
      </c>
    </row>
    <row r="220" spans="2:14" ht="11.25" customHeight="1">
      <c r="B220" s="28">
        <v>42767</v>
      </c>
      <c r="C220" s="29">
        <v>49249</v>
      </c>
      <c r="D220" s="7">
        <v>213</v>
      </c>
      <c r="E220" s="30">
        <v>6482</v>
      </c>
      <c r="F220" s="301"/>
      <c r="G220" s="205"/>
      <c r="H220" s="205"/>
      <c r="I220" s="204">
        <v>109691397.092369</v>
      </c>
      <c r="J220" s="205"/>
      <c r="K220" s="205"/>
      <c r="L220" s="7">
        <v>76916948.4416083</v>
      </c>
      <c r="M220" s="7">
        <v>45162755.84684018</v>
      </c>
      <c r="N220" s="7">
        <v>18592403.39658898</v>
      </c>
    </row>
    <row r="221" spans="2:14" ht="11.25" customHeight="1">
      <c r="B221" s="28">
        <v>42767</v>
      </c>
      <c r="C221" s="29">
        <v>49279</v>
      </c>
      <c r="D221" s="7">
        <v>214</v>
      </c>
      <c r="E221" s="30">
        <v>6512</v>
      </c>
      <c r="F221" s="301"/>
      <c r="G221" s="205"/>
      <c r="H221" s="205"/>
      <c r="I221" s="204">
        <v>107023468.639749</v>
      </c>
      <c r="J221" s="205"/>
      <c r="K221" s="205"/>
      <c r="L221" s="7">
        <v>74922983.11009221</v>
      </c>
      <c r="M221" s="7">
        <v>43883697.93203374</v>
      </c>
      <c r="N221" s="7">
        <v>17991791.070456047</v>
      </c>
    </row>
    <row r="222" spans="2:14" ht="11.25" customHeight="1">
      <c r="B222" s="28">
        <v>42767</v>
      </c>
      <c r="C222" s="29">
        <v>49310</v>
      </c>
      <c r="D222" s="7">
        <v>215</v>
      </c>
      <c r="E222" s="30">
        <v>6543</v>
      </c>
      <c r="F222" s="301"/>
      <c r="G222" s="205"/>
      <c r="H222" s="205"/>
      <c r="I222" s="204">
        <v>104406724.54074</v>
      </c>
      <c r="J222" s="205"/>
      <c r="K222" s="205"/>
      <c r="L222" s="7">
        <v>72967134.05045079</v>
      </c>
      <c r="M222" s="7">
        <v>42629431.18347183</v>
      </c>
      <c r="N222" s="7">
        <v>17403529.73388123</v>
      </c>
    </row>
    <row r="223" spans="2:14" ht="11.25" customHeight="1">
      <c r="B223" s="28">
        <v>42767</v>
      </c>
      <c r="C223" s="29">
        <v>49341</v>
      </c>
      <c r="D223" s="7">
        <v>216</v>
      </c>
      <c r="E223" s="30">
        <v>6574</v>
      </c>
      <c r="F223" s="301"/>
      <c r="G223" s="205"/>
      <c r="H223" s="205"/>
      <c r="I223" s="204">
        <v>101801467.791405</v>
      </c>
      <c r="J223" s="205"/>
      <c r="K223" s="205"/>
      <c r="L223" s="7">
        <v>71025718.5841707</v>
      </c>
      <c r="M223" s="7">
        <v>41389671.378161855</v>
      </c>
      <c r="N223" s="7">
        <v>16825826.238697466</v>
      </c>
    </row>
    <row r="224" spans="2:14" ht="11.25" customHeight="1">
      <c r="B224" s="28">
        <v>42767</v>
      </c>
      <c r="C224" s="29">
        <v>49369</v>
      </c>
      <c r="D224" s="7">
        <v>217</v>
      </c>
      <c r="E224" s="30">
        <v>6602</v>
      </c>
      <c r="F224" s="301"/>
      <c r="G224" s="205"/>
      <c r="H224" s="205"/>
      <c r="I224" s="204">
        <v>99207841.810249</v>
      </c>
      <c r="J224" s="205"/>
      <c r="K224" s="205"/>
      <c r="L224" s="7">
        <v>69110131.84718797</v>
      </c>
      <c r="M224" s="7">
        <v>40180855.541618675</v>
      </c>
      <c r="N224" s="7">
        <v>16271912.949632876</v>
      </c>
    </row>
    <row r="225" spans="2:14" ht="11.25" customHeight="1">
      <c r="B225" s="28">
        <v>42767</v>
      </c>
      <c r="C225" s="29">
        <v>49400</v>
      </c>
      <c r="D225" s="7">
        <v>218</v>
      </c>
      <c r="E225" s="30">
        <v>6633</v>
      </c>
      <c r="F225" s="301"/>
      <c r="G225" s="205"/>
      <c r="H225" s="205"/>
      <c r="I225" s="204">
        <v>96659287.557015</v>
      </c>
      <c r="J225" s="205"/>
      <c r="K225" s="205"/>
      <c r="L225" s="7">
        <v>67220554.14626229</v>
      </c>
      <c r="M225" s="7">
        <v>38982854.71527575</v>
      </c>
      <c r="N225" s="7">
        <v>15719896.832981296</v>
      </c>
    </row>
    <row r="226" spans="2:14" ht="11.25" customHeight="1">
      <c r="B226" s="28">
        <v>42767</v>
      </c>
      <c r="C226" s="29">
        <v>49430</v>
      </c>
      <c r="D226" s="7">
        <v>219</v>
      </c>
      <c r="E226" s="30">
        <v>6663</v>
      </c>
      <c r="F226" s="301"/>
      <c r="G226" s="205"/>
      <c r="H226" s="205"/>
      <c r="I226" s="204">
        <v>94185267.265404</v>
      </c>
      <c r="J226" s="205"/>
      <c r="K226" s="205"/>
      <c r="L226" s="7">
        <v>65392513.90961074</v>
      </c>
      <c r="M226" s="7">
        <v>37829391.16698718</v>
      </c>
      <c r="N226" s="7">
        <v>15192228.623912442</v>
      </c>
    </row>
    <row r="227" spans="2:14" ht="11.25" customHeight="1">
      <c r="B227" s="28">
        <v>42767</v>
      </c>
      <c r="C227" s="29">
        <v>49461</v>
      </c>
      <c r="D227" s="7">
        <v>220</v>
      </c>
      <c r="E227" s="30">
        <v>6694</v>
      </c>
      <c r="F227" s="301"/>
      <c r="G227" s="205"/>
      <c r="H227" s="205"/>
      <c r="I227" s="204">
        <v>91792720.949191</v>
      </c>
      <c r="J227" s="205"/>
      <c r="K227" s="205"/>
      <c r="L227" s="7">
        <v>63623283.927018344</v>
      </c>
      <c r="M227" s="7">
        <v>36712291.471980944</v>
      </c>
      <c r="N227" s="7">
        <v>14681155.81317492</v>
      </c>
    </row>
    <row r="228" spans="2:14" ht="11.25" customHeight="1">
      <c r="B228" s="28">
        <v>42767</v>
      </c>
      <c r="C228" s="29">
        <v>49491</v>
      </c>
      <c r="D228" s="7">
        <v>221</v>
      </c>
      <c r="E228" s="30">
        <v>6724</v>
      </c>
      <c r="F228" s="301"/>
      <c r="G228" s="205"/>
      <c r="H228" s="205"/>
      <c r="I228" s="204">
        <v>89591027.013794</v>
      </c>
      <c r="J228" s="205"/>
      <c r="K228" s="205"/>
      <c r="L228" s="7">
        <v>61995321.059874006</v>
      </c>
      <c r="M228" s="7">
        <v>35684867.78012981</v>
      </c>
      <c r="N228" s="7">
        <v>14211794.87820045</v>
      </c>
    </row>
    <row r="229" spans="2:14" ht="11.25" customHeight="1">
      <c r="B229" s="28">
        <v>42767</v>
      </c>
      <c r="C229" s="29">
        <v>49522</v>
      </c>
      <c r="D229" s="7">
        <v>222</v>
      </c>
      <c r="E229" s="30">
        <v>6755</v>
      </c>
      <c r="F229" s="301"/>
      <c r="G229" s="205"/>
      <c r="H229" s="205"/>
      <c r="I229" s="204">
        <v>87552420.14173</v>
      </c>
      <c r="J229" s="205"/>
      <c r="K229" s="205"/>
      <c r="L229" s="7">
        <v>60481887.05816039</v>
      </c>
      <c r="M229" s="7">
        <v>34725187.8855731</v>
      </c>
      <c r="N229" s="7">
        <v>13771018.52324312</v>
      </c>
    </row>
    <row r="230" spans="2:14" ht="11.25" customHeight="1">
      <c r="B230" s="28">
        <v>42767</v>
      </c>
      <c r="C230" s="29">
        <v>49553</v>
      </c>
      <c r="D230" s="7">
        <v>223</v>
      </c>
      <c r="E230" s="30">
        <v>6786</v>
      </c>
      <c r="F230" s="301"/>
      <c r="G230" s="205"/>
      <c r="H230" s="205"/>
      <c r="I230" s="204">
        <v>85653951.087227</v>
      </c>
      <c r="J230" s="205"/>
      <c r="K230" s="205"/>
      <c r="L230" s="7">
        <v>59070052.59980952</v>
      </c>
      <c r="M230" s="7">
        <v>33828342.719052725</v>
      </c>
      <c r="N230" s="7">
        <v>13358533.983781261</v>
      </c>
    </row>
    <row r="231" spans="2:14" ht="11.25" customHeight="1">
      <c r="B231" s="28">
        <v>42767</v>
      </c>
      <c r="C231" s="29">
        <v>49583</v>
      </c>
      <c r="D231" s="7">
        <v>224</v>
      </c>
      <c r="E231" s="30">
        <v>6816</v>
      </c>
      <c r="F231" s="301"/>
      <c r="G231" s="205"/>
      <c r="H231" s="205"/>
      <c r="I231" s="204">
        <v>83930053.266304</v>
      </c>
      <c r="J231" s="205"/>
      <c r="K231" s="205"/>
      <c r="L231" s="7">
        <v>57786183.930421464</v>
      </c>
      <c r="M231" s="7">
        <v>33011643.554421656</v>
      </c>
      <c r="N231" s="7">
        <v>12982588.996405978</v>
      </c>
    </row>
    <row r="232" spans="2:14" ht="11.25" customHeight="1">
      <c r="B232" s="28">
        <v>42767</v>
      </c>
      <c r="C232" s="29">
        <v>49614</v>
      </c>
      <c r="D232" s="7">
        <v>225</v>
      </c>
      <c r="E232" s="30">
        <v>6847</v>
      </c>
      <c r="F232" s="301"/>
      <c r="G232" s="205"/>
      <c r="H232" s="205"/>
      <c r="I232" s="204">
        <v>82296423.85609</v>
      </c>
      <c r="J232" s="205"/>
      <c r="K232" s="205"/>
      <c r="L232" s="7">
        <v>56565321.45257279</v>
      </c>
      <c r="M232" s="7">
        <v>32232017.03696581</v>
      </c>
      <c r="N232" s="7">
        <v>12622293.220105547</v>
      </c>
    </row>
    <row r="233" spans="2:14" ht="11.25" customHeight="1">
      <c r="B233" s="28">
        <v>42767</v>
      </c>
      <c r="C233" s="29">
        <v>49644</v>
      </c>
      <c r="D233" s="7">
        <v>226</v>
      </c>
      <c r="E233" s="30">
        <v>6877</v>
      </c>
      <c r="F233" s="301"/>
      <c r="G233" s="205"/>
      <c r="H233" s="205"/>
      <c r="I233" s="204">
        <v>80695392.838725</v>
      </c>
      <c r="J233" s="205"/>
      <c r="K233" s="205"/>
      <c r="L233" s="7">
        <v>55373834.252420194</v>
      </c>
      <c r="M233" s="7">
        <v>31475423.930146627</v>
      </c>
      <c r="N233" s="7">
        <v>12275479.134676373</v>
      </c>
    </row>
    <row r="234" spans="2:14" ht="11.25" customHeight="1">
      <c r="B234" s="28">
        <v>42767</v>
      </c>
      <c r="C234" s="29">
        <v>49675</v>
      </c>
      <c r="D234" s="7">
        <v>227</v>
      </c>
      <c r="E234" s="30">
        <v>6908</v>
      </c>
      <c r="F234" s="301"/>
      <c r="G234" s="205"/>
      <c r="H234" s="205"/>
      <c r="I234" s="204">
        <v>79103070.767731</v>
      </c>
      <c r="J234" s="205"/>
      <c r="K234" s="205"/>
      <c r="L234" s="7">
        <v>54189105.02789236</v>
      </c>
      <c r="M234" s="7">
        <v>30723667.96666567</v>
      </c>
      <c r="N234" s="7">
        <v>11931541.245194316</v>
      </c>
    </row>
    <row r="235" spans="2:14" ht="11.25" customHeight="1">
      <c r="B235" s="28">
        <v>42767</v>
      </c>
      <c r="C235" s="29">
        <v>49706</v>
      </c>
      <c r="D235" s="7">
        <v>228</v>
      </c>
      <c r="E235" s="30">
        <v>6939</v>
      </c>
      <c r="F235" s="301"/>
      <c r="G235" s="205"/>
      <c r="H235" s="205"/>
      <c r="I235" s="204">
        <v>77524515.341728</v>
      </c>
      <c r="J235" s="205"/>
      <c r="K235" s="205"/>
      <c r="L235" s="7">
        <v>53017650.054095805</v>
      </c>
      <c r="M235" s="7">
        <v>29983039.142564286</v>
      </c>
      <c r="N235" s="7">
        <v>11594599.587923799</v>
      </c>
    </row>
    <row r="236" spans="2:14" ht="11.25" customHeight="1">
      <c r="B236" s="28">
        <v>42767</v>
      </c>
      <c r="C236" s="29">
        <v>49735</v>
      </c>
      <c r="D236" s="7">
        <v>229</v>
      </c>
      <c r="E236" s="30">
        <v>6968</v>
      </c>
      <c r="F236" s="301"/>
      <c r="G236" s="205"/>
      <c r="H236" s="205"/>
      <c r="I236" s="204">
        <v>75949916.106401</v>
      </c>
      <c r="J236" s="205"/>
      <c r="K236" s="205"/>
      <c r="L236" s="7">
        <v>51858392.99138266</v>
      </c>
      <c r="M236" s="7">
        <v>29257665.730645698</v>
      </c>
      <c r="N236" s="7">
        <v>11269258.071173025</v>
      </c>
    </row>
    <row r="237" spans="2:14" ht="11.25" customHeight="1">
      <c r="B237" s="28">
        <v>42767</v>
      </c>
      <c r="C237" s="29">
        <v>49766</v>
      </c>
      <c r="D237" s="7">
        <v>230</v>
      </c>
      <c r="E237" s="30">
        <v>6999</v>
      </c>
      <c r="F237" s="301"/>
      <c r="G237" s="205"/>
      <c r="H237" s="205"/>
      <c r="I237" s="204">
        <v>74381598.235832</v>
      </c>
      <c r="J237" s="205"/>
      <c r="K237" s="205"/>
      <c r="L237" s="7">
        <v>50701410.43709653</v>
      </c>
      <c r="M237" s="7">
        <v>28532166.71961032</v>
      </c>
      <c r="N237" s="7">
        <v>10943267.701929891</v>
      </c>
    </row>
    <row r="238" spans="2:14" ht="11.25" customHeight="1">
      <c r="B238" s="28">
        <v>42767</v>
      </c>
      <c r="C238" s="29">
        <v>49796</v>
      </c>
      <c r="D238" s="7">
        <v>231</v>
      </c>
      <c r="E238" s="30">
        <v>7029</v>
      </c>
      <c r="F238" s="301"/>
      <c r="G238" s="205"/>
      <c r="H238" s="205"/>
      <c r="I238" s="204">
        <v>72818055.840879</v>
      </c>
      <c r="J238" s="205"/>
      <c r="K238" s="205"/>
      <c r="L238" s="7">
        <v>49554166.42804394</v>
      </c>
      <c r="M238" s="7">
        <v>27817920.042848658</v>
      </c>
      <c r="N238" s="7">
        <v>10625588.877467502</v>
      </c>
    </row>
    <row r="239" spans="2:14" ht="11.25" customHeight="1">
      <c r="B239" s="28">
        <v>42767</v>
      </c>
      <c r="C239" s="29">
        <v>49827</v>
      </c>
      <c r="D239" s="7">
        <v>232</v>
      </c>
      <c r="E239" s="30">
        <v>7060</v>
      </c>
      <c r="F239" s="301"/>
      <c r="G239" s="205"/>
      <c r="H239" s="205"/>
      <c r="I239" s="204">
        <v>71265743.969233</v>
      </c>
      <c r="J239" s="205"/>
      <c r="K239" s="205"/>
      <c r="L239" s="7">
        <v>48415530.82630513</v>
      </c>
      <c r="M239" s="7">
        <v>27109610.0159655</v>
      </c>
      <c r="N239" s="7">
        <v>10311177.036029553</v>
      </c>
    </row>
    <row r="240" spans="2:14" ht="11.25" customHeight="1">
      <c r="B240" s="28">
        <v>42767</v>
      </c>
      <c r="C240" s="29">
        <v>49857</v>
      </c>
      <c r="D240" s="7">
        <v>233</v>
      </c>
      <c r="E240" s="30">
        <v>7090</v>
      </c>
      <c r="F240" s="301"/>
      <c r="G240" s="205"/>
      <c r="H240" s="205"/>
      <c r="I240" s="204">
        <v>69718260.359222</v>
      </c>
      <c r="J240" s="205"/>
      <c r="K240" s="205"/>
      <c r="L240" s="7">
        <v>47286478.95459246</v>
      </c>
      <c r="M240" s="7">
        <v>26412244.954536855</v>
      </c>
      <c r="N240" s="7">
        <v>10004753.047967106</v>
      </c>
    </row>
    <row r="241" spans="2:14" ht="11.25" customHeight="1">
      <c r="B241" s="28">
        <v>42767</v>
      </c>
      <c r="C241" s="29">
        <v>49888</v>
      </c>
      <c r="D241" s="7">
        <v>234</v>
      </c>
      <c r="E241" s="30">
        <v>7121</v>
      </c>
      <c r="F241" s="301"/>
      <c r="G241" s="205"/>
      <c r="H241" s="205"/>
      <c r="I241" s="204">
        <v>68182590.033289</v>
      </c>
      <c r="J241" s="205"/>
      <c r="K241" s="205"/>
      <c r="L241" s="7">
        <v>46166474.25118945</v>
      </c>
      <c r="M241" s="7">
        <v>25721076.499932863</v>
      </c>
      <c r="N241" s="7">
        <v>9701677.134210337</v>
      </c>
    </row>
    <row r="242" spans="2:14" ht="11.25" customHeight="1">
      <c r="B242" s="28">
        <v>42767</v>
      </c>
      <c r="C242" s="29">
        <v>49919</v>
      </c>
      <c r="D242" s="7">
        <v>235</v>
      </c>
      <c r="E242" s="30">
        <v>7152</v>
      </c>
      <c r="F242" s="301"/>
      <c r="G242" s="205"/>
      <c r="H242" s="205"/>
      <c r="I242" s="204">
        <v>66655843.918834</v>
      </c>
      <c r="J242" s="205"/>
      <c r="K242" s="205"/>
      <c r="L242" s="7">
        <v>45056165.08253213</v>
      </c>
      <c r="M242" s="7">
        <v>25038640.78968421</v>
      </c>
      <c r="N242" s="7">
        <v>9404269.053625552</v>
      </c>
    </row>
    <row r="243" spans="2:14" ht="11.25" customHeight="1">
      <c r="B243" s="28">
        <v>42767</v>
      </c>
      <c r="C243" s="29">
        <v>49949</v>
      </c>
      <c r="D243" s="7">
        <v>236</v>
      </c>
      <c r="E243" s="30">
        <v>7182</v>
      </c>
      <c r="F243" s="301"/>
      <c r="G243" s="205"/>
      <c r="H243" s="205"/>
      <c r="I243" s="204">
        <v>65128441.508117</v>
      </c>
      <c r="J243" s="205"/>
      <c r="K243" s="205"/>
      <c r="L243" s="7">
        <v>43951453.219258055</v>
      </c>
      <c r="M243" s="7">
        <v>24364613.804389257</v>
      </c>
      <c r="N243" s="7">
        <v>9113598.909757132</v>
      </c>
    </row>
    <row r="244" spans="2:14" ht="11.25" customHeight="1">
      <c r="B244" s="28">
        <v>42767</v>
      </c>
      <c r="C244" s="29">
        <v>49980</v>
      </c>
      <c r="D244" s="7">
        <v>237</v>
      </c>
      <c r="E244" s="30">
        <v>7213</v>
      </c>
      <c r="F244" s="301"/>
      <c r="G244" s="205"/>
      <c r="H244" s="205"/>
      <c r="I244" s="204">
        <v>63601306.22073</v>
      </c>
      <c r="J244" s="205"/>
      <c r="K244" s="205"/>
      <c r="L244" s="7">
        <v>42848080.13705288</v>
      </c>
      <c r="M244" s="7">
        <v>23692547.12532555</v>
      </c>
      <c r="N244" s="7">
        <v>8824675.654273847</v>
      </c>
    </row>
    <row r="245" spans="2:14" ht="11.25" customHeight="1">
      <c r="B245" s="28">
        <v>42767</v>
      </c>
      <c r="C245" s="29">
        <v>50010</v>
      </c>
      <c r="D245" s="7">
        <v>238</v>
      </c>
      <c r="E245" s="30">
        <v>7243</v>
      </c>
      <c r="F245" s="301"/>
      <c r="G245" s="205"/>
      <c r="H245" s="205"/>
      <c r="I245" s="204">
        <v>62075875.473411</v>
      </c>
      <c r="J245" s="205"/>
      <c r="K245" s="205"/>
      <c r="L245" s="7">
        <v>41751756.02526459</v>
      </c>
      <c r="M245" s="7">
        <v>23029520.677996725</v>
      </c>
      <c r="N245" s="7">
        <v>8542558.889764981</v>
      </c>
    </row>
    <row r="246" spans="2:14" ht="11.25" customHeight="1">
      <c r="B246" s="28">
        <v>42767</v>
      </c>
      <c r="C246" s="29">
        <v>50041</v>
      </c>
      <c r="D246" s="7">
        <v>239</v>
      </c>
      <c r="E246" s="30">
        <v>7274</v>
      </c>
      <c r="F246" s="301"/>
      <c r="G246" s="205"/>
      <c r="H246" s="205"/>
      <c r="I246" s="204">
        <v>60552890.677123</v>
      </c>
      <c r="J246" s="205"/>
      <c r="K246" s="205"/>
      <c r="L246" s="7">
        <v>40658331.47601961</v>
      </c>
      <c r="M246" s="7">
        <v>22369372.315178946</v>
      </c>
      <c r="N246" s="7">
        <v>8262538.573225913</v>
      </c>
    </row>
    <row r="247" spans="2:14" ht="11.25" customHeight="1">
      <c r="B247" s="28">
        <v>42767</v>
      </c>
      <c r="C247" s="29">
        <v>50072</v>
      </c>
      <c r="D247" s="7">
        <v>240</v>
      </c>
      <c r="E247" s="30">
        <v>7305</v>
      </c>
      <c r="F247" s="301"/>
      <c r="G247" s="205"/>
      <c r="H247" s="205"/>
      <c r="I247" s="204">
        <v>59029418.432495</v>
      </c>
      <c r="J247" s="205"/>
      <c r="K247" s="205"/>
      <c r="L247" s="7">
        <v>39568169.13596185</v>
      </c>
      <c r="M247" s="7">
        <v>21714223.02153687</v>
      </c>
      <c r="N247" s="7">
        <v>7986575.758925176</v>
      </c>
    </row>
    <row r="248" spans="2:14" ht="11.25" customHeight="1">
      <c r="B248" s="28">
        <v>42767</v>
      </c>
      <c r="C248" s="29">
        <v>50100</v>
      </c>
      <c r="D248" s="7">
        <v>241</v>
      </c>
      <c r="E248" s="30">
        <v>7333</v>
      </c>
      <c r="F248" s="301"/>
      <c r="G248" s="205"/>
      <c r="H248" s="205"/>
      <c r="I248" s="204">
        <v>57506915.465567</v>
      </c>
      <c r="J248" s="205"/>
      <c r="K248" s="205"/>
      <c r="L248" s="7">
        <v>38488558.654252075</v>
      </c>
      <c r="M248" s="7">
        <v>21073229.76705199</v>
      </c>
      <c r="N248" s="7">
        <v>7721157.921842795</v>
      </c>
    </row>
    <row r="249" spans="2:14" ht="11.25" customHeight="1">
      <c r="B249" s="28">
        <v>42767</v>
      </c>
      <c r="C249" s="29">
        <v>50131</v>
      </c>
      <c r="D249" s="7">
        <v>242</v>
      </c>
      <c r="E249" s="30">
        <v>7364</v>
      </c>
      <c r="F249" s="301"/>
      <c r="G249" s="205"/>
      <c r="H249" s="205"/>
      <c r="I249" s="204">
        <v>55984231.575939</v>
      </c>
      <c r="J249" s="205"/>
      <c r="K249" s="205"/>
      <c r="L249" s="7">
        <v>37405897.07890421</v>
      </c>
      <c r="M249" s="7">
        <v>20428365.625487544</v>
      </c>
      <c r="N249" s="7">
        <v>7453179.394420733</v>
      </c>
    </row>
    <row r="250" spans="2:14" ht="11.25" customHeight="1">
      <c r="B250" s="28">
        <v>42767</v>
      </c>
      <c r="C250" s="29">
        <v>50161</v>
      </c>
      <c r="D250" s="7">
        <v>243</v>
      </c>
      <c r="E250" s="30">
        <v>7394</v>
      </c>
      <c r="F250" s="301"/>
      <c r="G250" s="205"/>
      <c r="H250" s="205"/>
      <c r="I250" s="204">
        <v>54465135.075977</v>
      </c>
      <c r="J250" s="205"/>
      <c r="K250" s="205"/>
      <c r="L250" s="7">
        <v>36331179.57121864</v>
      </c>
      <c r="M250" s="7">
        <v>19792598.428600017</v>
      </c>
      <c r="N250" s="7">
        <v>7191621.94875069</v>
      </c>
    </row>
    <row r="251" spans="2:14" ht="11.25" customHeight="1">
      <c r="B251" s="28">
        <v>42767</v>
      </c>
      <c r="C251" s="29">
        <v>50192</v>
      </c>
      <c r="D251" s="7">
        <v>244</v>
      </c>
      <c r="E251" s="30">
        <v>7425</v>
      </c>
      <c r="F251" s="301"/>
      <c r="G251" s="205"/>
      <c r="H251" s="205"/>
      <c r="I251" s="204">
        <v>52947401.808332</v>
      </c>
      <c r="J251" s="205"/>
      <c r="K251" s="205"/>
      <c r="L251" s="7">
        <v>35258866.462099545</v>
      </c>
      <c r="M251" s="7">
        <v>19159569.82085418</v>
      </c>
      <c r="N251" s="7">
        <v>6932125.382924427</v>
      </c>
    </row>
    <row r="252" spans="2:14" ht="11.25" customHeight="1">
      <c r="B252" s="28">
        <v>42767</v>
      </c>
      <c r="C252" s="29">
        <v>50222</v>
      </c>
      <c r="D252" s="7">
        <v>245</v>
      </c>
      <c r="E252" s="30">
        <v>7455</v>
      </c>
      <c r="F252" s="301"/>
      <c r="G252" s="205"/>
      <c r="H252" s="205"/>
      <c r="I252" s="204">
        <v>51437565.252535</v>
      </c>
      <c r="J252" s="205"/>
      <c r="K252" s="205"/>
      <c r="L252" s="7">
        <v>34197208.50129719</v>
      </c>
      <c r="M252" s="7">
        <v>18536930.917415258</v>
      </c>
      <c r="N252" s="7">
        <v>6679355.676286827</v>
      </c>
    </row>
    <row r="253" spans="2:14" ht="11.25" customHeight="1">
      <c r="B253" s="28">
        <v>42767</v>
      </c>
      <c r="C253" s="29">
        <v>50253</v>
      </c>
      <c r="D253" s="7">
        <v>246</v>
      </c>
      <c r="E253" s="30">
        <v>7486</v>
      </c>
      <c r="F253" s="301"/>
      <c r="G253" s="205"/>
      <c r="H253" s="205"/>
      <c r="I253" s="204">
        <v>49935624.732074</v>
      </c>
      <c r="J253" s="205"/>
      <c r="K253" s="205"/>
      <c r="L253" s="7">
        <v>33142366.794607706</v>
      </c>
      <c r="M253" s="7">
        <v>17919454.608620223</v>
      </c>
      <c r="N253" s="7">
        <v>6429513.993975857</v>
      </c>
    </row>
    <row r="254" spans="2:14" ht="11.25" customHeight="1">
      <c r="B254" s="28">
        <v>42767</v>
      </c>
      <c r="C254" s="29">
        <v>50284</v>
      </c>
      <c r="D254" s="7">
        <v>247</v>
      </c>
      <c r="E254" s="30">
        <v>7517</v>
      </c>
      <c r="F254" s="301"/>
      <c r="G254" s="205"/>
      <c r="H254" s="205"/>
      <c r="I254" s="204">
        <v>48437977.212414</v>
      </c>
      <c r="J254" s="205"/>
      <c r="K254" s="205"/>
      <c r="L254" s="7">
        <v>32093849.33314653</v>
      </c>
      <c r="M254" s="7">
        <v>17308409.847805865</v>
      </c>
      <c r="N254" s="7">
        <v>6183966.786638829</v>
      </c>
    </row>
    <row r="255" spans="2:14" ht="11.25" customHeight="1">
      <c r="B255" s="28">
        <v>42767</v>
      </c>
      <c r="C255" s="29">
        <v>50314</v>
      </c>
      <c r="D255" s="7">
        <v>248</v>
      </c>
      <c r="E255" s="30">
        <v>7547</v>
      </c>
      <c r="F255" s="301"/>
      <c r="G255" s="205"/>
      <c r="H255" s="205"/>
      <c r="I255" s="204">
        <v>46943472.453146</v>
      </c>
      <c r="J255" s="205"/>
      <c r="K255" s="205"/>
      <c r="L255" s="7">
        <v>31052572.391113207</v>
      </c>
      <c r="M255" s="7">
        <v>16705624.337027568</v>
      </c>
      <c r="N255" s="7">
        <v>5944136.481601138</v>
      </c>
    </row>
    <row r="256" spans="2:14" ht="11.25" customHeight="1">
      <c r="B256" s="28">
        <v>42767</v>
      </c>
      <c r="C256" s="29">
        <v>50345</v>
      </c>
      <c r="D256" s="7">
        <v>249</v>
      </c>
      <c r="E256" s="30">
        <v>7578</v>
      </c>
      <c r="F256" s="301"/>
      <c r="G256" s="205"/>
      <c r="H256" s="205"/>
      <c r="I256" s="204">
        <v>45453343.295329</v>
      </c>
      <c r="J256" s="205"/>
      <c r="K256" s="205"/>
      <c r="L256" s="7">
        <v>30015873.289515406</v>
      </c>
      <c r="M256" s="7">
        <v>16106834.802905282</v>
      </c>
      <c r="N256" s="7">
        <v>5706803.060506869</v>
      </c>
    </row>
    <row r="257" spans="2:14" ht="11.25" customHeight="1">
      <c r="B257" s="28">
        <v>42767</v>
      </c>
      <c r="C257" s="29">
        <v>50375</v>
      </c>
      <c r="D257" s="7">
        <v>250</v>
      </c>
      <c r="E257" s="30">
        <v>7608</v>
      </c>
      <c r="F257" s="301"/>
      <c r="G257" s="205"/>
      <c r="H257" s="205"/>
      <c r="I257" s="204">
        <v>43964881.512242</v>
      </c>
      <c r="J257" s="205"/>
      <c r="K257" s="205"/>
      <c r="L257" s="7">
        <v>28985287.855857693</v>
      </c>
      <c r="M257" s="7">
        <v>15515529.66995525</v>
      </c>
      <c r="N257" s="7">
        <v>5474763.594138628</v>
      </c>
    </row>
    <row r="258" spans="2:14" ht="11.25" customHeight="1">
      <c r="B258" s="28">
        <v>42767</v>
      </c>
      <c r="C258" s="29">
        <v>50406</v>
      </c>
      <c r="D258" s="7">
        <v>251</v>
      </c>
      <c r="E258" s="30">
        <v>7639</v>
      </c>
      <c r="F258" s="301"/>
      <c r="G258" s="205"/>
      <c r="H258" s="205"/>
      <c r="I258" s="204">
        <v>42478948.354535</v>
      </c>
      <c r="J258" s="205"/>
      <c r="K258" s="205"/>
      <c r="L258" s="7">
        <v>27958138.127639733</v>
      </c>
      <c r="M258" s="7">
        <v>14927645.9988901</v>
      </c>
      <c r="N258" s="7">
        <v>5245014.72201192</v>
      </c>
    </row>
    <row r="259" spans="2:14" ht="11.25" customHeight="1">
      <c r="B259" s="28">
        <v>42767</v>
      </c>
      <c r="C259" s="29">
        <v>50437</v>
      </c>
      <c r="D259" s="7">
        <v>252</v>
      </c>
      <c r="E259" s="30">
        <v>7670</v>
      </c>
      <c r="F259" s="301"/>
      <c r="G259" s="205"/>
      <c r="H259" s="205"/>
      <c r="I259" s="204">
        <v>40991824.953308</v>
      </c>
      <c r="J259" s="205"/>
      <c r="K259" s="205"/>
      <c r="L259" s="7">
        <v>26933607.214867868</v>
      </c>
      <c r="M259" s="7">
        <v>14344046.897394622</v>
      </c>
      <c r="N259" s="7">
        <v>5018612.917498072</v>
      </c>
    </row>
    <row r="260" spans="2:14" ht="11.25" customHeight="1">
      <c r="B260" s="28">
        <v>42767</v>
      </c>
      <c r="C260" s="29">
        <v>50465</v>
      </c>
      <c r="D260" s="7">
        <v>253</v>
      </c>
      <c r="E260" s="30">
        <v>7698</v>
      </c>
      <c r="F260" s="301"/>
      <c r="G260" s="205"/>
      <c r="H260" s="205"/>
      <c r="I260" s="204">
        <v>39503653.349888</v>
      </c>
      <c r="J260" s="205"/>
      <c r="K260" s="205"/>
      <c r="L260" s="7">
        <v>25916040.70706257</v>
      </c>
      <c r="M260" s="7">
        <v>13770412.302217448</v>
      </c>
      <c r="N260" s="7">
        <v>4799477.484133363</v>
      </c>
    </row>
    <row r="261" spans="2:14" ht="11.25" customHeight="1">
      <c r="B261" s="28">
        <v>42767</v>
      </c>
      <c r="C261" s="29">
        <v>50496</v>
      </c>
      <c r="D261" s="7">
        <v>254</v>
      </c>
      <c r="E261" s="30">
        <v>7729</v>
      </c>
      <c r="F261" s="301"/>
      <c r="G261" s="205"/>
      <c r="H261" s="205"/>
      <c r="I261" s="204">
        <v>38024088.748865</v>
      </c>
      <c r="J261" s="205"/>
      <c r="K261" s="205"/>
      <c r="L261" s="7">
        <v>24903075.53198745</v>
      </c>
      <c r="M261" s="7">
        <v>13198524.076793805</v>
      </c>
      <c r="N261" s="7">
        <v>4580669.978034706</v>
      </c>
    </row>
    <row r="262" spans="2:14" ht="11.25" customHeight="1">
      <c r="B262" s="28">
        <v>42767</v>
      </c>
      <c r="C262" s="29">
        <v>50526</v>
      </c>
      <c r="D262" s="7">
        <v>255</v>
      </c>
      <c r="E262" s="30">
        <v>7759</v>
      </c>
      <c r="F262" s="301"/>
      <c r="G262" s="205"/>
      <c r="H262" s="205"/>
      <c r="I262" s="204">
        <v>36553015.450305</v>
      </c>
      <c r="J262" s="205"/>
      <c r="K262" s="205"/>
      <c r="L262" s="7">
        <v>23900332.411147196</v>
      </c>
      <c r="M262" s="7">
        <v>12635897.424637849</v>
      </c>
      <c r="N262" s="7">
        <v>4367428.558750263</v>
      </c>
    </row>
    <row r="263" spans="2:14" ht="11.25" customHeight="1">
      <c r="B263" s="28">
        <v>42767</v>
      </c>
      <c r="C263" s="29">
        <v>50557</v>
      </c>
      <c r="D263" s="7">
        <v>256</v>
      </c>
      <c r="E263" s="30">
        <v>7790</v>
      </c>
      <c r="F263" s="301"/>
      <c r="G263" s="205"/>
      <c r="H263" s="205"/>
      <c r="I263" s="204">
        <v>35088193.257718</v>
      </c>
      <c r="J263" s="205"/>
      <c r="K263" s="205"/>
      <c r="L263" s="7">
        <v>22903640.412440088</v>
      </c>
      <c r="M263" s="7">
        <v>12078159.487555757</v>
      </c>
      <c r="N263" s="7">
        <v>4156971.9829734704</v>
      </c>
    </row>
    <row r="264" spans="2:14" ht="11.25" customHeight="1">
      <c r="B264" s="28">
        <v>42767</v>
      </c>
      <c r="C264" s="29">
        <v>50587</v>
      </c>
      <c r="D264" s="7">
        <v>257</v>
      </c>
      <c r="E264" s="30">
        <v>7820</v>
      </c>
      <c r="F264" s="301"/>
      <c r="G264" s="205"/>
      <c r="H264" s="205"/>
      <c r="I264" s="204">
        <v>33641896.445017</v>
      </c>
      <c r="J264" s="205"/>
      <c r="K264" s="205"/>
      <c r="L264" s="7">
        <v>21923532.892809402</v>
      </c>
      <c r="M264" s="7">
        <v>11532847.54410149</v>
      </c>
      <c r="N264" s="7">
        <v>3953019.6386624454</v>
      </c>
    </row>
    <row r="265" spans="2:14" ht="11.25" customHeight="1">
      <c r="B265" s="28">
        <v>42767</v>
      </c>
      <c r="C265" s="29">
        <v>50618</v>
      </c>
      <c r="D265" s="7">
        <v>258</v>
      </c>
      <c r="E265" s="30">
        <v>7851</v>
      </c>
      <c r="F265" s="301"/>
      <c r="G265" s="205"/>
      <c r="H265" s="205"/>
      <c r="I265" s="204">
        <v>31708035.805543</v>
      </c>
      <c r="J265" s="205"/>
      <c r="K265" s="205"/>
      <c r="L265" s="7">
        <v>20628240.669112097</v>
      </c>
      <c r="M265" s="7">
        <v>10823863.16341535</v>
      </c>
      <c r="N265" s="7">
        <v>3694292.9718323746</v>
      </c>
    </row>
    <row r="266" spans="2:14" ht="11.25" customHeight="1">
      <c r="B266" s="28">
        <v>42767</v>
      </c>
      <c r="C266" s="29">
        <v>50649</v>
      </c>
      <c r="D266" s="7">
        <v>259</v>
      </c>
      <c r="E266" s="30">
        <v>7882</v>
      </c>
      <c r="F266" s="301"/>
      <c r="G266" s="205"/>
      <c r="H266" s="205"/>
      <c r="I266" s="204">
        <v>30290384.576326</v>
      </c>
      <c r="J266" s="205"/>
      <c r="K266" s="205"/>
      <c r="L266" s="7">
        <v>19672539.051393364</v>
      </c>
      <c r="M266" s="7">
        <v>10296144.109581059</v>
      </c>
      <c r="N266" s="7">
        <v>3499292.7146630385</v>
      </c>
    </row>
    <row r="267" spans="2:14" ht="11.25" customHeight="1">
      <c r="B267" s="28">
        <v>42767</v>
      </c>
      <c r="C267" s="29">
        <v>50679</v>
      </c>
      <c r="D267" s="7">
        <v>260</v>
      </c>
      <c r="E267" s="30">
        <v>7912</v>
      </c>
      <c r="F267" s="301"/>
      <c r="G267" s="205"/>
      <c r="H267" s="205"/>
      <c r="I267" s="204">
        <v>28880650.511412</v>
      </c>
      <c r="J267" s="205"/>
      <c r="K267" s="205"/>
      <c r="L267" s="7">
        <v>18726178.562666774</v>
      </c>
      <c r="M267" s="7">
        <v>9776718.797941366</v>
      </c>
      <c r="N267" s="7">
        <v>3309137.914173656</v>
      </c>
    </row>
    <row r="268" spans="2:14" ht="11.25" customHeight="1">
      <c r="B268" s="28">
        <v>42767</v>
      </c>
      <c r="C268" s="29">
        <v>50710</v>
      </c>
      <c r="D268" s="7">
        <v>261</v>
      </c>
      <c r="E268" s="30">
        <v>7943</v>
      </c>
      <c r="F268" s="301"/>
      <c r="G268" s="205"/>
      <c r="H268" s="205"/>
      <c r="I268" s="204">
        <v>27475959.652067</v>
      </c>
      <c r="J268" s="205"/>
      <c r="K268" s="205"/>
      <c r="L268" s="7">
        <v>17785162.522238456</v>
      </c>
      <c r="M268" s="7">
        <v>9261810.582174813</v>
      </c>
      <c r="N268" s="7">
        <v>3121578.478674705</v>
      </c>
    </row>
    <row r="269" spans="2:14" ht="11.25" customHeight="1">
      <c r="B269" s="28">
        <v>42767</v>
      </c>
      <c r="C269" s="29">
        <v>50740</v>
      </c>
      <c r="D269" s="7">
        <v>262</v>
      </c>
      <c r="E269" s="30">
        <v>7973</v>
      </c>
      <c r="F269" s="301"/>
      <c r="G269" s="205"/>
      <c r="H269" s="205"/>
      <c r="I269" s="204">
        <v>26075375.229158</v>
      </c>
      <c r="J269" s="205"/>
      <c r="K269" s="205"/>
      <c r="L269" s="7">
        <v>16850860.965445913</v>
      </c>
      <c r="M269" s="7">
        <v>8753664.938318346</v>
      </c>
      <c r="N269" s="7">
        <v>2938220.37335785</v>
      </c>
    </row>
    <row r="270" spans="2:14" ht="11.25" customHeight="1">
      <c r="B270" s="28">
        <v>42767</v>
      </c>
      <c r="C270" s="29">
        <v>50771</v>
      </c>
      <c r="D270" s="7">
        <v>263</v>
      </c>
      <c r="E270" s="30">
        <v>8004</v>
      </c>
      <c r="F270" s="301"/>
      <c r="G270" s="205"/>
      <c r="H270" s="205"/>
      <c r="I270" s="204">
        <v>24687102.684511</v>
      </c>
      <c r="J270" s="205"/>
      <c r="K270" s="205"/>
      <c r="L270" s="7">
        <v>15926649.812254798</v>
      </c>
      <c r="M270" s="7">
        <v>8252515.484934253</v>
      </c>
      <c r="N270" s="7">
        <v>2758274.0528776213</v>
      </c>
    </row>
    <row r="271" spans="2:14" ht="11.25" customHeight="1">
      <c r="B271" s="28">
        <v>42767</v>
      </c>
      <c r="C271" s="29">
        <v>50802</v>
      </c>
      <c r="D271" s="7">
        <v>264</v>
      </c>
      <c r="E271" s="30">
        <v>8035</v>
      </c>
      <c r="F271" s="301"/>
      <c r="G271" s="205"/>
      <c r="H271" s="205"/>
      <c r="I271" s="204">
        <v>23304780.612175</v>
      </c>
      <c r="J271" s="205"/>
      <c r="K271" s="205"/>
      <c r="L271" s="7">
        <v>15009357.62541568</v>
      </c>
      <c r="M271" s="7">
        <v>7757434.463834494</v>
      </c>
      <c r="N271" s="7">
        <v>2581819.050239123</v>
      </c>
    </row>
    <row r="272" spans="2:14" ht="11.25" customHeight="1">
      <c r="B272" s="28">
        <v>42767</v>
      </c>
      <c r="C272" s="29">
        <v>50830</v>
      </c>
      <c r="D272" s="7">
        <v>265</v>
      </c>
      <c r="E272" s="30">
        <v>8063</v>
      </c>
      <c r="F272" s="301"/>
      <c r="G272" s="205"/>
      <c r="H272" s="205"/>
      <c r="I272" s="204">
        <v>21926985.130682</v>
      </c>
      <c r="J272" s="205"/>
      <c r="K272" s="205"/>
      <c r="L272" s="7">
        <v>14100357.75691583</v>
      </c>
      <c r="M272" s="7">
        <v>7270884.697955665</v>
      </c>
      <c r="N272" s="7">
        <v>2410626.656006252</v>
      </c>
    </row>
    <row r="273" spans="2:14" ht="11.25" customHeight="1">
      <c r="B273" s="28">
        <v>42767</v>
      </c>
      <c r="C273" s="29">
        <v>50861</v>
      </c>
      <c r="D273" s="7">
        <v>266</v>
      </c>
      <c r="E273" s="30">
        <v>8094</v>
      </c>
      <c r="F273" s="301"/>
      <c r="G273" s="205"/>
      <c r="H273" s="205"/>
      <c r="I273" s="204">
        <v>20563919.193988</v>
      </c>
      <c r="J273" s="205"/>
      <c r="K273" s="205"/>
      <c r="L273" s="7">
        <v>13201396.567815747</v>
      </c>
      <c r="M273" s="7">
        <v>6790020.6662318595</v>
      </c>
      <c r="N273" s="7">
        <v>2241663.4594602836</v>
      </c>
    </row>
    <row r="274" spans="2:14" ht="11.25" customHeight="1">
      <c r="B274" s="28">
        <v>42767</v>
      </c>
      <c r="C274" s="29">
        <v>50891</v>
      </c>
      <c r="D274" s="7">
        <v>267</v>
      </c>
      <c r="E274" s="30">
        <v>8124</v>
      </c>
      <c r="F274" s="301"/>
      <c r="G274" s="205"/>
      <c r="H274" s="205"/>
      <c r="I274" s="204">
        <v>19212675.059571</v>
      </c>
      <c r="J274" s="205"/>
      <c r="K274" s="205"/>
      <c r="L274" s="7">
        <v>12313694.844766565</v>
      </c>
      <c r="M274" s="7">
        <v>6317850.905769141</v>
      </c>
      <c r="N274" s="7">
        <v>2077230.8924447794</v>
      </c>
    </row>
    <row r="275" spans="2:14" ht="11.25" customHeight="1">
      <c r="B275" s="28">
        <v>42767</v>
      </c>
      <c r="C275" s="29">
        <v>50922</v>
      </c>
      <c r="D275" s="7">
        <v>268</v>
      </c>
      <c r="E275" s="30">
        <v>8155</v>
      </c>
      <c r="F275" s="301"/>
      <c r="G275" s="205"/>
      <c r="H275" s="205"/>
      <c r="I275" s="204">
        <v>17880522.750191</v>
      </c>
      <c r="J275" s="205"/>
      <c r="K275" s="205"/>
      <c r="L275" s="7">
        <v>11440461.389456129</v>
      </c>
      <c r="M275" s="7">
        <v>5854888.362863361</v>
      </c>
      <c r="N275" s="7">
        <v>1916861.0738992335</v>
      </c>
    </row>
    <row r="276" spans="2:14" ht="11.25" customHeight="1">
      <c r="B276" s="28">
        <v>42767</v>
      </c>
      <c r="C276" s="29">
        <v>50952</v>
      </c>
      <c r="D276" s="7">
        <v>269</v>
      </c>
      <c r="E276" s="30">
        <v>8185</v>
      </c>
      <c r="F276" s="301"/>
      <c r="G276" s="205"/>
      <c r="H276" s="205"/>
      <c r="I276" s="204">
        <v>16570084.751237</v>
      </c>
      <c r="J276" s="205"/>
      <c r="K276" s="205"/>
      <c r="L276" s="7">
        <v>10584604.092500644</v>
      </c>
      <c r="M276" s="7">
        <v>5403553.608884107</v>
      </c>
      <c r="N276" s="7">
        <v>1761844.4692440673</v>
      </c>
    </row>
    <row r="277" spans="2:14" ht="11.25" customHeight="1">
      <c r="B277" s="28">
        <v>42767</v>
      </c>
      <c r="C277" s="29">
        <v>50983</v>
      </c>
      <c r="D277" s="7">
        <v>270</v>
      </c>
      <c r="E277" s="30">
        <v>8216</v>
      </c>
      <c r="F277" s="301"/>
      <c r="G277" s="205"/>
      <c r="H277" s="205"/>
      <c r="I277" s="204">
        <v>15279469.093338</v>
      </c>
      <c r="J277" s="205"/>
      <c r="K277" s="205"/>
      <c r="L277" s="7">
        <v>9743633.321010748</v>
      </c>
      <c r="M277" s="7">
        <v>4961578.546326027</v>
      </c>
      <c r="N277" s="7">
        <v>1610885.2078475074</v>
      </c>
    </row>
    <row r="278" spans="2:14" ht="11.25" customHeight="1">
      <c r="B278" s="28">
        <v>42767</v>
      </c>
      <c r="C278" s="29">
        <v>51014</v>
      </c>
      <c r="D278" s="7">
        <v>271</v>
      </c>
      <c r="E278" s="30">
        <v>8247</v>
      </c>
      <c r="F278" s="301"/>
      <c r="G278" s="205"/>
      <c r="H278" s="205"/>
      <c r="I278" s="204">
        <v>14008097.89937</v>
      </c>
      <c r="J278" s="205"/>
      <c r="K278" s="205"/>
      <c r="L278" s="7">
        <v>8917736.072792586</v>
      </c>
      <c r="M278" s="7">
        <v>4529472.704945043</v>
      </c>
      <c r="N278" s="7">
        <v>1464363.8158762385</v>
      </c>
    </row>
    <row r="279" spans="2:14" ht="11.25" customHeight="1">
      <c r="B279" s="28">
        <v>42767</v>
      </c>
      <c r="C279" s="29">
        <v>51044</v>
      </c>
      <c r="D279" s="7">
        <v>272</v>
      </c>
      <c r="E279" s="30">
        <v>8277</v>
      </c>
      <c r="F279" s="301"/>
      <c r="G279" s="205"/>
      <c r="H279" s="205"/>
      <c r="I279" s="204">
        <v>12759181.229273</v>
      </c>
      <c r="J279" s="205"/>
      <c r="K279" s="205"/>
      <c r="L279" s="7">
        <v>8109326.9984807335</v>
      </c>
      <c r="M279" s="7">
        <v>4108730.08840741</v>
      </c>
      <c r="N279" s="7">
        <v>1322893.9734722618</v>
      </c>
    </row>
    <row r="280" spans="2:14" ht="11.25" customHeight="1">
      <c r="B280" s="28">
        <v>42767</v>
      </c>
      <c r="C280" s="29">
        <v>51075</v>
      </c>
      <c r="D280" s="7">
        <v>273</v>
      </c>
      <c r="E280" s="30">
        <v>8308</v>
      </c>
      <c r="F280" s="301"/>
      <c r="G280" s="205"/>
      <c r="H280" s="205"/>
      <c r="I280" s="204">
        <v>11541073.43272</v>
      </c>
      <c r="J280" s="205"/>
      <c r="K280" s="205"/>
      <c r="L280" s="7">
        <v>7322695.756158067</v>
      </c>
      <c r="M280" s="7">
        <v>3700734.105808456</v>
      </c>
      <c r="N280" s="7">
        <v>1186484.1138776476</v>
      </c>
    </row>
    <row r="281" spans="2:14" ht="11.25" customHeight="1">
      <c r="B281" s="28">
        <v>42767</v>
      </c>
      <c r="C281" s="29">
        <v>51105</v>
      </c>
      <c r="D281" s="7">
        <v>274</v>
      </c>
      <c r="E281" s="30">
        <v>8338</v>
      </c>
      <c r="F281" s="301"/>
      <c r="G281" s="205"/>
      <c r="H281" s="205"/>
      <c r="I281" s="204">
        <v>10363415.160644</v>
      </c>
      <c r="J281" s="205"/>
      <c r="K281" s="205"/>
      <c r="L281" s="7">
        <v>6564690.3080626475</v>
      </c>
      <c r="M281" s="7">
        <v>3309488.698412182</v>
      </c>
      <c r="N281" s="7">
        <v>1056698.3540525176</v>
      </c>
    </row>
    <row r="282" spans="2:14" ht="11.25" customHeight="1">
      <c r="B282" s="28">
        <v>42767</v>
      </c>
      <c r="C282" s="29">
        <v>51136</v>
      </c>
      <c r="D282" s="7">
        <v>275</v>
      </c>
      <c r="E282" s="30">
        <v>8369</v>
      </c>
      <c r="F282" s="301"/>
      <c r="G282" s="205"/>
      <c r="H282" s="205"/>
      <c r="I282" s="204">
        <v>9277145.457439</v>
      </c>
      <c r="J282" s="205"/>
      <c r="K282" s="205"/>
      <c r="L282" s="7">
        <v>5866627.200621749</v>
      </c>
      <c r="M282" s="7">
        <v>2950049.096688064</v>
      </c>
      <c r="N282" s="7">
        <v>937942.0183787724</v>
      </c>
    </row>
    <row r="283" spans="2:14" ht="11.25" customHeight="1">
      <c r="B283" s="28">
        <v>42767</v>
      </c>
      <c r="C283" s="29">
        <v>51167</v>
      </c>
      <c r="D283" s="7">
        <v>276</v>
      </c>
      <c r="E283" s="30">
        <v>8400</v>
      </c>
      <c r="F283" s="301"/>
      <c r="G283" s="205"/>
      <c r="H283" s="205"/>
      <c r="I283" s="204">
        <v>8206187.3699</v>
      </c>
      <c r="J283" s="205"/>
      <c r="K283" s="205"/>
      <c r="L283" s="7">
        <v>5180579.3899212815</v>
      </c>
      <c r="M283" s="7">
        <v>2598442.90537704</v>
      </c>
      <c r="N283" s="7">
        <v>822652.7359676287</v>
      </c>
    </row>
    <row r="284" spans="2:14" ht="11.25" customHeight="1">
      <c r="B284" s="28">
        <v>42767</v>
      </c>
      <c r="C284" s="29">
        <v>51196</v>
      </c>
      <c r="D284" s="7">
        <v>277</v>
      </c>
      <c r="E284" s="30">
        <v>8429</v>
      </c>
      <c r="F284" s="301"/>
      <c r="G284" s="205"/>
      <c r="H284" s="205"/>
      <c r="I284" s="204">
        <v>7160612.660136</v>
      </c>
      <c r="J284" s="205"/>
      <c r="K284" s="205"/>
      <c r="L284" s="7">
        <v>4513333.527103692</v>
      </c>
      <c r="M284" s="7">
        <v>2258383.6200231127</v>
      </c>
      <c r="N284" s="7">
        <v>712158.4477148093</v>
      </c>
    </row>
    <row r="285" spans="2:14" ht="11.25" customHeight="1">
      <c r="B285" s="28">
        <v>42767</v>
      </c>
      <c r="C285" s="29">
        <v>51227</v>
      </c>
      <c r="D285" s="7">
        <v>278</v>
      </c>
      <c r="E285" s="30">
        <v>8460</v>
      </c>
      <c r="F285" s="301"/>
      <c r="G285" s="205"/>
      <c r="H285" s="205"/>
      <c r="I285" s="204">
        <v>6159499.928799</v>
      </c>
      <c r="J285" s="205"/>
      <c r="K285" s="205"/>
      <c r="L285" s="7">
        <v>3875747.538167232</v>
      </c>
      <c r="M285" s="7">
        <v>1934415.928729078</v>
      </c>
      <c r="N285" s="7">
        <v>607414.8346824772</v>
      </c>
    </row>
    <row r="286" spans="2:14" ht="11.25" customHeight="1">
      <c r="B286" s="28">
        <v>42767</v>
      </c>
      <c r="C286" s="29">
        <v>51257</v>
      </c>
      <c r="D286" s="7">
        <v>279</v>
      </c>
      <c r="E286" s="30">
        <v>8490</v>
      </c>
      <c r="F286" s="301"/>
      <c r="G286" s="205"/>
      <c r="H286" s="205"/>
      <c r="I286" s="204">
        <v>5208109.108591</v>
      </c>
      <c r="J286" s="205"/>
      <c r="K286" s="205"/>
      <c r="L286" s="7">
        <v>3271723.999145536</v>
      </c>
      <c r="M286" s="7">
        <v>1628923.9427818719</v>
      </c>
      <c r="N286" s="7">
        <v>509392.3575774203</v>
      </c>
    </row>
    <row r="287" spans="2:14" ht="11.25" customHeight="1">
      <c r="B287" s="28">
        <v>42767</v>
      </c>
      <c r="C287" s="29">
        <v>51288</v>
      </c>
      <c r="D287" s="7">
        <v>280</v>
      </c>
      <c r="E287" s="30">
        <v>8521</v>
      </c>
      <c r="F287" s="301"/>
      <c r="G287" s="205"/>
      <c r="H287" s="205"/>
      <c r="I287" s="204">
        <v>4346804.958841</v>
      </c>
      <c r="J287" s="205"/>
      <c r="K287" s="205"/>
      <c r="L287" s="7">
        <v>2726023.0177229852</v>
      </c>
      <c r="M287" s="7">
        <v>1353778.955133097</v>
      </c>
      <c r="N287" s="7">
        <v>421556.700125756</v>
      </c>
    </row>
    <row r="288" spans="2:14" ht="11.25" customHeight="1">
      <c r="B288" s="28">
        <v>42767</v>
      </c>
      <c r="C288" s="29">
        <v>51318</v>
      </c>
      <c r="D288" s="7">
        <v>281</v>
      </c>
      <c r="E288" s="30">
        <v>8551</v>
      </c>
      <c r="F288" s="301"/>
      <c r="G288" s="205"/>
      <c r="H288" s="205"/>
      <c r="I288" s="204">
        <v>3626317.614698</v>
      </c>
      <c r="J288" s="205"/>
      <c r="K288" s="205"/>
      <c r="L288" s="7">
        <v>2270449.071389988</v>
      </c>
      <c r="M288" s="7">
        <v>1124759.7640765037</v>
      </c>
      <c r="N288" s="7">
        <v>348806.11746941425</v>
      </c>
    </row>
    <row r="289" spans="2:14" ht="11.25" customHeight="1">
      <c r="B289" s="28">
        <v>42767</v>
      </c>
      <c r="C289" s="29">
        <v>51349</v>
      </c>
      <c r="D289" s="7">
        <v>282</v>
      </c>
      <c r="E289" s="30">
        <v>8582</v>
      </c>
      <c r="F289" s="301"/>
      <c r="G289" s="205"/>
      <c r="H289" s="205"/>
      <c r="I289" s="204">
        <v>3036575.616163</v>
      </c>
      <c r="J289" s="205"/>
      <c r="K289" s="205"/>
      <c r="L289" s="7">
        <v>1897985.1251583043</v>
      </c>
      <c r="M289" s="7">
        <v>937853.286559407</v>
      </c>
      <c r="N289" s="7">
        <v>289611.528265351</v>
      </c>
    </row>
    <row r="290" spans="2:14" ht="11.25" customHeight="1">
      <c r="B290" s="28">
        <v>42767</v>
      </c>
      <c r="C290" s="29">
        <v>51380</v>
      </c>
      <c r="D290" s="7">
        <v>283</v>
      </c>
      <c r="E290" s="30">
        <v>8613</v>
      </c>
      <c r="F290" s="301"/>
      <c r="G290" s="205"/>
      <c r="H290" s="205"/>
      <c r="I290" s="204">
        <v>2581922.660085</v>
      </c>
      <c r="J290" s="205"/>
      <c r="K290" s="205"/>
      <c r="L290" s="7">
        <v>1611071.1190282402</v>
      </c>
      <c r="M290" s="7">
        <v>794055.5862561539</v>
      </c>
      <c r="N290" s="7">
        <v>244167.84247054174</v>
      </c>
    </row>
    <row r="291" spans="2:14" ht="11.25" customHeight="1">
      <c r="B291" s="28">
        <v>42767</v>
      </c>
      <c r="C291" s="29">
        <v>51410</v>
      </c>
      <c r="D291" s="7">
        <v>284</v>
      </c>
      <c r="E291" s="30">
        <v>8643</v>
      </c>
      <c r="F291" s="301"/>
      <c r="G291" s="205"/>
      <c r="H291" s="205"/>
      <c r="I291" s="204">
        <v>2293228.232341</v>
      </c>
      <c r="J291" s="205"/>
      <c r="K291" s="205"/>
      <c r="L291" s="7">
        <v>1428582.4922485745</v>
      </c>
      <c r="M291" s="7">
        <v>702378.6205876052</v>
      </c>
      <c r="N291" s="7">
        <v>215092.33169213036</v>
      </c>
    </row>
    <row r="292" spans="2:14" ht="11.25" customHeight="1">
      <c r="B292" s="28">
        <v>42767</v>
      </c>
      <c r="C292" s="29">
        <v>51441</v>
      </c>
      <c r="D292" s="7">
        <v>285</v>
      </c>
      <c r="E292" s="30">
        <v>8674</v>
      </c>
      <c r="F292" s="301"/>
      <c r="G292" s="205"/>
      <c r="H292" s="205"/>
      <c r="I292" s="204">
        <v>2128066.57715</v>
      </c>
      <c r="J292" s="205"/>
      <c r="K292" s="205"/>
      <c r="L292" s="7">
        <v>1323445.4143908252</v>
      </c>
      <c r="M292" s="7">
        <v>649031.9654795887</v>
      </c>
      <c r="N292" s="7">
        <v>197913.92423833886</v>
      </c>
    </row>
    <row r="293" spans="2:14" ht="11.25" customHeight="1">
      <c r="B293" s="28">
        <v>42767</v>
      </c>
      <c r="C293" s="29">
        <v>51471</v>
      </c>
      <c r="D293" s="7">
        <v>286</v>
      </c>
      <c r="E293" s="30">
        <v>8704</v>
      </c>
      <c r="F293" s="301"/>
      <c r="G293" s="205"/>
      <c r="H293" s="205"/>
      <c r="I293" s="204">
        <v>2016529.991469</v>
      </c>
      <c r="J293" s="205"/>
      <c r="K293" s="205"/>
      <c r="L293" s="7">
        <v>1252022.312515109</v>
      </c>
      <c r="M293" s="7">
        <v>612494.0711608931</v>
      </c>
      <c r="N293" s="7">
        <v>186006.5492606447</v>
      </c>
    </row>
    <row r="294" spans="2:14" ht="11.25" customHeight="1">
      <c r="B294" s="28">
        <v>42767</v>
      </c>
      <c r="C294" s="29">
        <v>51502</v>
      </c>
      <c r="D294" s="7">
        <v>287</v>
      </c>
      <c r="E294" s="30">
        <v>8735</v>
      </c>
      <c r="F294" s="301"/>
      <c r="G294" s="205"/>
      <c r="H294" s="205"/>
      <c r="I294" s="204">
        <v>1907236.799415</v>
      </c>
      <c r="J294" s="205"/>
      <c r="K294" s="205"/>
      <c r="L294" s="7">
        <v>1182155.9698875626</v>
      </c>
      <c r="M294" s="7">
        <v>576844.4164056706</v>
      </c>
      <c r="N294" s="7">
        <v>174438.22528044303</v>
      </c>
    </row>
    <row r="295" spans="2:14" ht="11.25" customHeight="1">
      <c r="B295" s="28">
        <v>42767</v>
      </c>
      <c r="C295" s="29">
        <v>51533</v>
      </c>
      <c r="D295" s="7">
        <v>288</v>
      </c>
      <c r="E295" s="30">
        <v>8766</v>
      </c>
      <c r="F295" s="301"/>
      <c r="G295" s="205"/>
      <c r="H295" s="205"/>
      <c r="I295" s="204">
        <v>1805846.508266</v>
      </c>
      <c r="J295" s="205"/>
      <c r="K295" s="205"/>
      <c r="L295" s="7">
        <v>1117413.142143331</v>
      </c>
      <c r="M295" s="7">
        <v>543865.8392742611</v>
      </c>
      <c r="N295" s="7">
        <v>163768.87554983987</v>
      </c>
    </row>
    <row r="296" spans="2:14" ht="11.25" customHeight="1">
      <c r="B296" s="28">
        <v>42767</v>
      </c>
      <c r="C296" s="29">
        <v>51561</v>
      </c>
      <c r="D296" s="7">
        <v>289</v>
      </c>
      <c r="E296" s="30">
        <v>8794</v>
      </c>
      <c r="F296" s="301"/>
      <c r="G296" s="205"/>
      <c r="H296" s="205"/>
      <c r="I296" s="204">
        <v>1707603.42546</v>
      </c>
      <c r="J296" s="205"/>
      <c r="K296" s="205"/>
      <c r="L296" s="7">
        <v>1055003.9397967607</v>
      </c>
      <c r="M296" s="7">
        <v>512310.43742239766</v>
      </c>
      <c r="N296" s="7">
        <v>153676.62039036478</v>
      </c>
    </row>
    <row r="297" spans="2:14" ht="11.25" customHeight="1">
      <c r="B297" s="28">
        <v>42767</v>
      </c>
      <c r="C297" s="29">
        <v>51592</v>
      </c>
      <c r="D297" s="7">
        <v>290</v>
      </c>
      <c r="E297" s="30">
        <v>8825</v>
      </c>
      <c r="F297" s="301"/>
      <c r="G297" s="205"/>
      <c r="H297" s="205"/>
      <c r="I297" s="204">
        <v>1613519.555707</v>
      </c>
      <c r="J297" s="205"/>
      <c r="K297" s="205"/>
      <c r="L297" s="7">
        <v>995185.584573894</v>
      </c>
      <c r="M297" s="7">
        <v>482033.578114895</v>
      </c>
      <c r="N297" s="7">
        <v>143982.10169731145</v>
      </c>
    </row>
    <row r="298" spans="2:14" ht="11.25" customHeight="1">
      <c r="B298" s="28">
        <v>42767</v>
      </c>
      <c r="C298" s="29">
        <v>51622</v>
      </c>
      <c r="D298" s="7">
        <v>291</v>
      </c>
      <c r="E298" s="30">
        <v>8855</v>
      </c>
      <c r="F298" s="301"/>
      <c r="G298" s="205"/>
      <c r="H298" s="205"/>
      <c r="I298" s="204">
        <v>1525012.193652</v>
      </c>
      <c r="J298" s="205"/>
      <c r="K298" s="205"/>
      <c r="L298" s="7">
        <v>939052.1681982675</v>
      </c>
      <c r="M298" s="7">
        <v>453724.9928289035</v>
      </c>
      <c r="N298" s="7">
        <v>134970.85611671777</v>
      </c>
    </row>
    <row r="299" spans="2:14" ht="11.25" customHeight="1">
      <c r="B299" s="28">
        <v>42767</v>
      </c>
      <c r="C299" s="29">
        <v>51653</v>
      </c>
      <c r="D299" s="7">
        <v>292</v>
      </c>
      <c r="E299" s="30">
        <v>8886</v>
      </c>
      <c r="F299" s="301"/>
      <c r="G299" s="205"/>
      <c r="H299" s="205"/>
      <c r="I299" s="204">
        <v>1445215.8997</v>
      </c>
      <c r="J299" s="205"/>
      <c r="K299" s="205"/>
      <c r="L299" s="7">
        <v>888406.8806521859</v>
      </c>
      <c r="M299" s="7">
        <v>428162.8563606952</v>
      </c>
      <c r="N299" s="7">
        <v>126827.34725490285</v>
      </c>
    </row>
    <row r="300" spans="2:14" ht="11.25" customHeight="1">
      <c r="B300" s="28">
        <v>42767</v>
      </c>
      <c r="C300" s="29">
        <v>51683</v>
      </c>
      <c r="D300" s="7">
        <v>293</v>
      </c>
      <c r="E300" s="30">
        <v>8916</v>
      </c>
      <c r="F300" s="301"/>
      <c r="G300" s="205"/>
      <c r="H300" s="205"/>
      <c r="I300" s="204">
        <v>1374689.713276</v>
      </c>
      <c r="J300" s="205"/>
      <c r="K300" s="205"/>
      <c r="L300" s="7">
        <v>843665.7641783021</v>
      </c>
      <c r="M300" s="7">
        <v>405599.36716992286</v>
      </c>
      <c r="N300" s="7">
        <v>119651.25877624763</v>
      </c>
    </row>
    <row r="301" spans="2:14" ht="11.25" customHeight="1">
      <c r="B301" s="28">
        <v>42767</v>
      </c>
      <c r="C301" s="29">
        <v>51714</v>
      </c>
      <c r="D301" s="7">
        <v>294</v>
      </c>
      <c r="E301" s="30">
        <v>8947</v>
      </c>
      <c r="F301" s="301"/>
      <c r="G301" s="205"/>
      <c r="H301" s="205"/>
      <c r="I301" s="204">
        <v>1315103.599666</v>
      </c>
      <c r="J301" s="205"/>
      <c r="K301" s="205"/>
      <c r="L301" s="7">
        <v>805728.0600946331</v>
      </c>
      <c r="M301" s="7">
        <v>386375.3613934592</v>
      </c>
      <c r="N301" s="7">
        <v>113497.43507888087</v>
      </c>
    </row>
    <row r="302" spans="2:14" ht="11.25" customHeight="1">
      <c r="B302" s="28">
        <v>42767</v>
      </c>
      <c r="C302" s="29">
        <v>51745</v>
      </c>
      <c r="D302" s="7">
        <v>295</v>
      </c>
      <c r="E302" s="30">
        <v>8978</v>
      </c>
      <c r="F302" s="301"/>
      <c r="G302" s="205"/>
      <c r="H302" s="205"/>
      <c r="I302" s="204">
        <v>1266178.86</v>
      </c>
      <c r="J302" s="205"/>
      <c r="K302" s="205"/>
      <c r="L302" s="7">
        <v>774437.4733853468</v>
      </c>
      <c r="M302" s="7">
        <v>370425.9369216996</v>
      </c>
      <c r="N302" s="7">
        <v>108351.42574105998</v>
      </c>
    </row>
    <row r="303" spans="2:14" ht="11.25" customHeight="1">
      <c r="B303" s="28">
        <v>42767</v>
      </c>
      <c r="C303" s="29">
        <v>51775</v>
      </c>
      <c r="D303" s="7">
        <v>296</v>
      </c>
      <c r="E303" s="30">
        <v>9008</v>
      </c>
      <c r="F303" s="301"/>
      <c r="G303" s="205"/>
      <c r="H303" s="205"/>
      <c r="I303" s="204">
        <v>1222747.73</v>
      </c>
      <c r="J303" s="205"/>
      <c r="K303" s="205"/>
      <c r="L303" s="7">
        <v>746645.9723260395</v>
      </c>
      <c r="M303" s="7">
        <v>356253.81407748983</v>
      </c>
      <c r="N303" s="7">
        <v>103778.84869997087</v>
      </c>
    </row>
    <row r="304" spans="2:14" ht="11.25" customHeight="1">
      <c r="B304" s="28">
        <v>42767</v>
      </c>
      <c r="C304" s="29">
        <v>51806</v>
      </c>
      <c r="D304" s="7">
        <v>297</v>
      </c>
      <c r="E304" s="30">
        <v>9039</v>
      </c>
      <c r="F304" s="301"/>
      <c r="G304" s="205"/>
      <c r="H304" s="205"/>
      <c r="I304" s="204">
        <v>1186232.76</v>
      </c>
      <c r="J304" s="205"/>
      <c r="K304" s="205"/>
      <c r="L304" s="7">
        <v>723120.3010979327</v>
      </c>
      <c r="M304" s="7">
        <v>344151.3226855136</v>
      </c>
      <c r="N304" s="7">
        <v>99828.69373732954</v>
      </c>
    </row>
    <row r="305" spans="2:14" ht="11.25" customHeight="1">
      <c r="B305" s="28">
        <v>42767</v>
      </c>
      <c r="C305" s="29">
        <v>51836</v>
      </c>
      <c r="D305" s="7">
        <v>298</v>
      </c>
      <c r="E305" s="30">
        <v>9069</v>
      </c>
      <c r="F305" s="301"/>
      <c r="G305" s="205"/>
      <c r="H305" s="205"/>
      <c r="I305" s="204">
        <v>1150954.17</v>
      </c>
      <c r="J305" s="205"/>
      <c r="K305" s="205"/>
      <c r="L305" s="7">
        <v>700463.0512840799</v>
      </c>
      <c r="M305" s="7">
        <v>332547.65350233624</v>
      </c>
      <c r="N305" s="7">
        <v>96067.37336517926</v>
      </c>
    </row>
    <row r="306" spans="2:14" ht="11.25" customHeight="1">
      <c r="B306" s="28">
        <v>42767</v>
      </c>
      <c r="C306" s="29">
        <v>51867</v>
      </c>
      <c r="D306" s="7">
        <v>299</v>
      </c>
      <c r="E306" s="30">
        <v>9100</v>
      </c>
      <c r="F306" s="301"/>
      <c r="G306" s="205"/>
      <c r="H306" s="205"/>
      <c r="I306" s="204">
        <v>1117689.03</v>
      </c>
      <c r="J306" s="205"/>
      <c r="K306" s="205"/>
      <c r="L306" s="7">
        <v>679064.4081229982</v>
      </c>
      <c r="M306" s="7">
        <v>321568.6610545548</v>
      </c>
      <c r="N306" s="7">
        <v>92502.26473729593</v>
      </c>
    </row>
    <row r="307" spans="2:14" ht="11.25" customHeight="1">
      <c r="B307" s="28">
        <v>42767</v>
      </c>
      <c r="C307" s="29">
        <v>51898</v>
      </c>
      <c r="D307" s="7">
        <v>300</v>
      </c>
      <c r="E307" s="30">
        <v>9131</v>
      </c>
      <c r="F307" s="301"/>
      <c r="G307" s="205"/>
      <c r="H307" s="205"/>
      <c r="I307" s="204">
        <v>1084347.61</v>
      </c>
      <c r="J307" s="205"/>
      <c r="K307" s="205"/>
      <c r="L307" s="7">
        <v>657690.0711689248</v>
      </c>
      <c r="M307" s="7">
        <v>310654.8422476293</v>
      </c>
      <c r="N307" s="7">
        <v>88984.30143838585</v>
      </c>
    </row>
    <row r="308" spans="2:14" ht="11.25" customHeight="1">
      <c r="B308" s="28">
        <v>42767</v>
      </c>
      <c r="C308" s="29">
        <v>51926</v>
      </c>
      <c r="D308" s="7">
        <v>301</v>
      </c>
      <c r="E308" s="30">
        <v>9159</v>
      </c>
      <c r="F308" s="301"/>
      <c r="G308" s="205"/>
      <c r="H308" s="205"/>
      <c r="I308" s="204">
        <v>1050929.69</v>
      </c>
      <c r="J308" s="205"/>
      <c r="K308" s="205"/>
      <c r="L308" s="7">
        <v>636444.508469981</v>
      </c>
      <c r="M308" s="7">
        <v>299929.02903894876</v>
      </c>
      <c r="N308" s="7">
        <v>85583.25119987303</v>
      </c>
    </row>
    <row r="309" spans="2:14" ht="11.25" customHeight="1">
      <c r="B309" s="28">
        <v>42767</v>
      </c>
      <c r="C309" s="29">
        <v>51957</v>
      </c>
      <c r="D309" s="7">
        <v>302</v>
      </c>
      <c r="E309" s="30">
        <v>9190</v>
      </c>
      <c r="F309" s="301"/>
      <c r="G309" s="205"/>
      <c r="H309" s="205"/>
      <c r="I309" s="204">
        <v>1018046.46</v>
      </c>
      <c r="J309" s="205"/>
      <c r="K309" s="205"/>
      <c r="L309" s="7">
        <v>615484.696671319</v>
      </c>
      <c r="M309" s="7">
        <v>289313.9069088692</v>
      </c>
      <c r="N309" s="7">
        <v>82204.61672920056</v>
      </c>
    </row>
    <row r="310" spans="2:14" ht="11.25" customHeight="1">
      <c r="B310" s="28">
        <v>42767</v>
      </c>
      <c r="C310" s="29">
        <v>51987</v>
      </c>
      <c r="D310" s="7">
        <v>303</v>
      </c>
      <c r="E310" s="30">
        <v>9220</v>
      </c>
      <c r="F310" s="301"/>
      <c r="G310" s="205"/>
      <c r="H310" s="205"/>
      <c r="I310" s="204">
        <v>985826.38</v>
      </c>
      <c r="J310" s="205"/>
      <c r="K310" s="205"/>
      <c r="L310" s="7">
        <v>595026.978151281</v>
      </c>
      <c r="M310" s="7">
        <v>279009.1686280108</v>
      </c>
      <c r="N310" s="7">
        <v>78951.69481894071</v>
      </c>
    </row>
    <row r="311" spans="2:14" ht="11.25" customHeight="1">
      <c r="B311" s="28">
        <v>42767</v>
      </c>
      <c r="C311" s="29">
        <v>52018</v>
      </c>
      <c r="D311" s="7">
        <v>304</v>
      </c>
      <c r="E311" s="30">
        <v>9251</v>
      </c>
      <c r="F311" s="301"/>
      <c r="G311" s="205"/>
      <c r="H311" s="205"/>
      <c r="I311" s="204">
        <v>955572.57</v>
      </c>
      <c r="J311" s="205"/>
      <c r="K311" s="205"/>
      <c r="L311" s="7">
        <v>575788.0870873905</v>
      </c>
      <c r="M311" s="7">
        <v>269301.38457602874</v>
      </c>
      <c r="N311" s="7">
        <v>75881.89850688048</v>
      </c>
    </row>
    <row r="312" spans="2:14" ht="11.25" customHeight="1">
      <c r="B312" s="28">
        <v>42767</v>
      </c>
      <c r="C312" s="29">
        <v>52048</v>
      </c>
      <c r="D312" s="7">
        <v>305</v>
      </c>
      <c r="E312" s="30">
        <v>9281</v>
      </c>
      <c r="F312" s="301"/>
      <c r="G312" s="205"/>
      <c r="H312" s="205"/>
      <c r="I312" s="204">
        <v>925251.02</v>
      </c>
      <c r="J312" s="205"/>
      <c r="K312" s="205"/>
      <c r="L312" s="7">
        <v>556602.4753221654</v>
      </c>
      <c r="M312" s="7">
        <v>259687.36027600936</v>
      </c>
      <c r="N312" s="7">
        <v>72872.97454847186</v>
      </c>
    </row>
    <row r="313" spans="2:14" ht="11.25" customHeight="1">
      <c r="B313" s="28">
        <v>42767</v>
      </c>
      <c r="C313" s="29">
        <v>52079</v>
      </c>
      <c r="D313" s="7">
        <v>306</v>
      </c>
      <c r="E313" s="30">
        <v>9312</v>
      </c>
      <c r="F313" s="301"/>
      <c r="G313" s="205"/>
      <c r="H313" s="205"/>
      <c r="I313" s="204">
        <v>896120.73</v>
      </c>
      <c r="J313" s="205"/>
      <c r="K313" s="205"/>
      <c r="L313" s="7">
        <v>538164.274164878</v>
      </c>
      <c r="M313" s="7">
        <v>250446.30877501317</v>
      </c>
      <c r="N313" s="7">
        <v>69982.09508333149</v>
      </c>
    </row>
    <row r="314" spans="2:14" ht="11.25" customHeight="1">
      <c r="B314" s="28">
        <v>42767</v>
      </c>
      <c r="C314" s="29">
        <v>52110</v>
      </c>
      <c r="D314" s="7">
        <v>307</v>
      </c>
      <c r="E314" s="30">
        <v>9343</v>
      </c>
      <c r="F314" s="301"/>
      <c r="G314" s="205"/>
      <c r="H314" s="205"/>
      <c r="I314" s="204">
        <v>866926.28</v>
      </c>
      <c r="J314" s="205"/>
      <c r="K314" s="205"/>
      <c r="L314" s="7">
        <v>519748.55109240965</v>
      </c>
      <c r="M314" s="7">
        <v>241261.01549103227</v>
      </c>
      <c r="N314" s="7">
        <v>67129.9116891946</v>
      </c>
    </row>
    <row r="315" spans="2:14" ht="11.25" customHeight="1">
      <c r="B315" s="28">
        <v>42767</v>
      </c>
      <c r="C315" s="29">
        <v>52140</v>
      </c>
      <c r="D315" s="7">
        <v>308</v>
      </c>
      <c r="E315" s="30">
        <v>9373</v>
      </c>
      <c r="F315" s="301"/>
      <c r="G315" s="205"/>
      <c r="H315" s="205"/>
      <c r="I315" s="204">
        <v>837667.46</v>
      </c>
      <c r="J315" s="205"/>
      <c r="K315" s="205"/>
      <c r="L315" s="7">
        <v>501382.6766685839</v>
      </c>
      <c r="M315" s="7">
        <v>232162.97269488344</v>
      </c>
      <c r="N315" s="7">
        <v>64333.61619945244</v>
      </c>
    </row>
    <row r="316" spans="2:14" ht="11.25" customHeight="1">
      <c r="B316" s="28">
        <v>42767</v>
      </c>
      <c r="C316" s="29">
        <v>52171</v>
      </c>
      <c r="D316" s="7">
        <v>309</v>
      </c>
      <c r="E316" s="30">
        <v>9404</v>
      </c>
      <c r="F316" s="301"/>
      <c r="G316" s="205"/>
      <c r="H316" s="205"/>
      <c r="I316" s="204">
        <v>808344.13</v>
      </c>
      <c r="J316" s="205"/>
      <c r="K316" s="205"/>
      <c r="L316" s="7">
        <v>483010.69516467437</v>
      </c>
      <c r="M316" s="7">
        <v>223087.10703981068</v>
      </c>
      <c r="N316" s="7">
        <v>61556.809058468425</v>
      </c>
    </row>
    <row r="317" spans="2:14" ht="11.25" customHeight="1">
      <c r="B317" s="28">
        <v>42767</v>
      </c>
      <c r="C317" s="29">
        <v>52201</v>
      </c>
      <c r="D317" s="7">
        <v>310</v>
      </c>
      <c r="E317" s="30">
        <v>9434</v>
      </c>
      <c r="F317" s="301"/>
      <c r="G317" s="205"/>
      <c r="H317" s="205"/>
      <c r="I317" s="204">
        <v>778956.17</v>
      </c>
      <c r="J317" s="205"/>
      <c r="K317" s="205"/>
      <c r="L317" s="7">
        <v>464686.4837449257</v>
      </c>
      <c r="M317" s="7">
        <v>214095.49652962878</v>
      </c>
      <c r="N317" s="7">
        <v>58833.57554210273</v>
      </c>
    </row>
    <row r="318" spans="2:14" ht="11.25" customHeight="1">
      <c r="B318" s="28">
        <v>42767</v>
      </c>
      <c r="C318" s="29">
        <v>52232</v>
      </c>
      <c r="D318" s="7">
        <v>311</v>
      </c>
      <c r="E318" s="30">
        <v>9465</v>
      </c>
      <c r="F318" s="301"/>
      <c r="G318" s="205"/>
      <c r="H318" s="205"/>
      <c r="I318" s="204">
        <v>749503.37</v>
      </c>
      <c r="J318" s="205"/>
      <c r="K318" s="205"/>
      <c r="L318" s="7">
        <v>446358.0665616548</v>
      </c>
      <c r="M318" s="7">
        <v>205128.0125589628</v>
      </c>
      <c r="N318" s="7">
        <v>56130.55064458946</v>
      </c>
    </row>
    <row r="319" spans="2:14" ht="11.25" customHeight="1">
      <c r="B319" s="28">
        <v>42767</v>
      </c>
      <c r="C319" s="29">
        <v>52263</v>
      </c>
      <c r="D319" s="7">
        <v>312</v>
      </c>
      <c r="E319" s="30">
        <v>9496</v>
      </c>
      <c r="F319" s="301"/>
      <c r="G319" s="205"/>
      <c r="H319" s="205"/>
      <c r="I319" s="204">
        <v>719985.61</v>
      </c>
      <c r="J319" s="205"/>
      <c r="K319" s="205"/>
      <c r="L319" s="7">
        <v>428051.8647715223</v>
      </c>
      <c r="M319" s="7">
        <v>196214.9394823009</v>
      </c>
      <c r="N319" s="7">
        <v>53464.19360382157</v>
      </c>
    </row>
    <row r="320" spans="2:14" ht="11.25" customHeight="1">
      <c r="B320" s="28">
        <v>42767</v>
      </c>
      <c r="C320" s="29">
        <v>52291</v>
      </c>
      <c r="D320" s="7">
        <v>313</v>
      </c>
      <c r="E320" s="30">
        <v>9524</v>
      </c>
      <c r="F320" s="301"/>
      <c r="G320" s="205"/>
      <c r="H320" s="205"/>
      <c r="I320" s="204">
        <v>690402.74</v>
      </c>
      <c r="J320" s="205"/>
      <c r="K320" s="205"/>
      <c r="L320" s="7">
        <v>409835.1525800205</v>
      </c>
      <c r="M320" s="7">
        <v>187432.97553257973</v>
      </c>
      <c r="N320" s="7">
        <v>50875.883126628774</v>
      </c>
    </row>
    <row r="321" spans="2:14" ht="11.25" customHeight="1">
      <c r="B321" s="28">
        <v>42767</v>
      </c>
      <c r="C321" s="29">
        <v>52322</v>
      </c>
      <c r="D321" s="7">
        <v>314</v>
      </c>
      <c r="E321" s="30">
        <v>9555</v>
      </c>
      <c r="F321" s="301"/>
      <c r="G321" s="205"/>
      <c r="H321" s="205"/>
      <c r="I321" s="204">
        <v>660754.63</v>
      </c>
      <c r="J321" s="205"/>
      <c r="K321" s="205"/>
      <c r="L321" s="7">
        <v>391570.2550069866</v>
      </c>
      <c r="M321" s="7">
        <v>178624.31665215467</v>
      </c>
      <c r="N321" s="7">
        <v>48279.54418126989</v>
      </c>
    </row>
    <row r="322" spans="2:14" ht="11.25" customHeight="1">
      <c r="B322" s="28">
        <v>42767</v>
      </c>
      <c r="C322" s="29">
        <v>52352</v>
      </c>
      <c r="D322" s="7">
        <v>315</v>
      </c>
      <c r="E322" s="30">
        <v>9585</v>
      </c>
      <c r="F322" s="301"/>
      <c r="G322" s="205"/>
      <c r="H322" s="205"/>
      <c r="I322" s="204">
        <v>631041.18</v>
      </c>
      <c r="J322" s="205"/>
      <c r="K322" s="205"/>
      <c r="L322" s="7">
        <v>373347.9236203828</v>
      </c>
      <c r="M322" s="7">
        <v>169892.57313971975</v>
      </c>
      <c r="N322" s="7">
        <v>45731.248522721195</v>
      </c>
    </row>
    <row r="323" spans="2:14" ht="11.25" customHeight="1">
      <c r="B323" s="28">
        <v>42767</v>
      </c>
      <c r="C323" s="29">
        <v>52383</v>
      </c>
      <c r="D323" s="7">
        <v>316</v>
      </c>
      <c r="E323" s="30">
        <v>9616</v>
      </c>
      <c r="F323" s="301"/>
      <c r="G323" s="205"/>
      <c r="H323" s="205"/>
      <c r="I323" s="204">
        <v>602635.24</v>
      </c>
      <c r="J323" s="205"/>
      <c r="K323" s="205"/>
      <c r="L323" s="7">
        <v>355937.169470629</v>
      </c>
      <c r="M323" s="7">
        <v>161557.8589718784</v>
      </c>
      <c r="N323" s="7">
        <v>43303.53722786058</v>
      </c>
    </row>
    <row r="324" spans="2:14" ht="11.25" customHeight="1">
      <c r="B324" s="28">
        <v>42767</v>
      </c>
      <c r="C324" s="29">
        <v>52413</v>
      </c>
      <c r="D324" s="7">
        <v>317</v>
      </c>
      <c r="E324" s="30">
        <v>9646</v>
      </c>
      <c r="F324" s="301"/>
      <c r="G324" s="205"/>
      <c r="H324" s="205"/>
      <c r="I324" s="204">
        <v>574167.24</v>
      </c>
      <c r="J324" s="205"/>
      <c r="K324" s="205"/>
      <c r="L324" s="7">
        <v>338566.3474525152</v>
      </c>
      <c r="M324" s="7">
        <v>153295.11027927205</v>
      </c>
      <c r="N324" s="7">
        <v>40920.38107678513</v>
      </c>
    </row>
    <row r="325" spans="2:14" ht="11.25" customHeight="1">
      <c r="B325" s="28">
        <v>42767</v>
      </c>
      <c r="C325" s="29">
        <v>52444</v>
      </c>
      <c r="D325" s="7">
        <v>318</v>
      </c>
      <c r="E325" s="30">
        <v>9677</v>
      </c>
      <c r="F325" s="301"/>
      <c r="G325" s="205"/>
      <c r="H325" s="205"/>
      <c r="I325" s="204">
        <v>546278.83</v>
      </c>
      <c r="J325" s="205"/>
      <c r="K325" s="205"/>
      <c r="L325" s="7">
        <v>321575.1851596282</v>
      </c>
      <c r="M325" s="7">
        <v>145231.60442331372</v>
      </c>
      <c r="N325" s="7">
        <v>38603.71689852637</v>
      </c>
    </row>
    <row r="326" spans="2:14" ht="11.25" customHeight="1">
      <c r="B326" s="28">
        <v>42767</v>
      </c>
      <c r="C326" s="29">
        <v>52475</v>
      </c>
      <c r="D326" s="7">
        <v>319</v>
      </c>
      <c r="E326" s="30">
        <v>9708</v>
      </c>
      <c r="F326" s="301"/>
      <c r="G326" s="205"/>
      <c r="H326" s="205"/>
      <c r="I326" s="204">
        <v>518329.32</v>
      </c>
      <c r="J326" s="205"/>
      <c r="K326" s="205"/>
      <c r="L326" s="7">
        <v>304604.77903799905</v>
      </c>
      <c r="M326" s="7">
        <v>137217.47155978734</v>
      </c>
      <c r="N326" s="7">
        <v>36319.011434092135</v>
      </c>
    </row>
    <row r="327" spans="2:14" ht="11.25" customHeight="1">
      <c r="B327" s="28">
        <v>42767</v>
      </c>
      <c r="C327" s="29">
        <v>52505</v>
      </c>
      <c r="D327" s="7">
        <v>320</v>
      </c>
      <c r="E327" s="30">
        <v>9738</v>
      </c>
      <c r="F327" s="301"/>
      <c r="G327" s="205"/>
      <c r="H327" s="205"/>
      <c r="I327" s="204">
        <v>490838.42</v>
      </c>
      <c r="J327" s="205"/>
      <c r="K327" s="205"/>
      <c r="L327" s="7">
        <v>287975.8353048569</v>
      </c>
      <c r="M327" s="7">
        <v>129407.22182522962</v>
      </c>
      <c r="N327" s="7">
        <v>34111.37325356097</v>
      </c>
    </row>
    <row r="328" spans="2:14" ht="11.25" customHeight="1">
      <c r="B328" s="28">
        <v>42767</v>
      </c>
      <c r="C328" s="29">
        <v>52536</v>
      </c>
      <c r="D328" s="7">
        <v>321</v>
      </c>
      <c r="E328" s="30">
        <v>9769</v>
      </c>
      <c r="F328" s="301"/>
      <c r="G328" s="205"/>
      <c r="H328" s="205"/>
      <c r="I328" s="204">
        <v>463287.07</v>
      </c>
      <c r="J328" s="205"/>
      <c r="K328" s="205"/>
      <c r="L328" s="7">
        <v>271350.3935581583</v>
      </c>
      <c r="M328" s="7">
        <v>121626.16569597059</v>
      </c>
      <c r="N328" s="7">
        <v>31924.51624970103</v>
      </c>
    </row>
    <row r="329" spans="2:14" ht="11.25" customHeight="1">
      <c r="B329" s="28">
        <v>42767</v>
      </c>
      <c r="C329" s="29">
        <v>52566</v>
      </c>
      <c r="D329" s="7">
        <v>322</v>
      </c>
      <c r="E329" s="30">
        <v>9799</v>
      </c>
      <c r="F329" s="301"/>
      <c r="G329" s="205"/>
      <c r="H329" s="205"/>
      <c r="I329" s="204">
        <v>435675.16</v>
      </c>
      <c r="J329" s="205"/>
      <c r="K329" s="205"/>
      <c r="L329" s="7">
        <v>254759.0589615064</v>
      </c>
      <c r="M329" s="7">
        <v>113908.45548609707</v>
      </c>
      <c r="N329" s="7">
        <v>29776.205708043646</v>
      </c>
    </row>
    <row r="330" spans="2:14" ht="11.25" customHeight="1">
      <c r="B330" s="28">
        <v>42767</v>
      </c>
      <c r="C330" s="29">
        <v>52597</v>
      </c>
      <c r="D330" s="7">
        <v>323</v>
      </c>
      <c r="E330" s="30">
        <v>9830</v>
      </c>
      <c r="F330" s="301"/>
      <c r="G330" s="205"/>
      <c r="H330" s="205"/>
      <c r="I330" s="204">
        <v>408002.54</v>
      </c>
      <c r="J330" s="205"/>
      <c r="K330" s="205"/>
      <c r="L330" s="7">
        <v>238172.97556830864</v>
      </c>
      <c r="M330" s="7">
        <v>106221.61557873843</v>
      </c>
      <c r="N330" s="7">
        <v>27649.22196767399</v>
      </c>
    </row>
    <row r="331" spans="2:14" ht="11.25" customHeight="1">
      <c r="B331" s="28">
        <v>42767</v>
      </c>
      <c r="C331" s="29">
        <v>52628</v>
      </c>
      <c r="D331" s="7">
        <v>324</v>
      </c>
      <c r="E331" s="30">
        <v>9861</v>
      </c>
      <c r="F331" s="301"/>
      <c r="G331" s="205"/>
      <c r="H331" s="205"/>
      <c r="I331" s="204">
        <v>380268.99</v>
      </c>
      <c r="J331" s="205"/>
      <c r="K331" s="205"/>
      <c r="L331" s="7">
        <v>221606.9139835118</v>
      </c>
      <c r="M331" s="7">
        <v>98582.04407540051</v>
      </c>
      <c r="N331" s="7">
        <v>25551.97365178559</v>
      </c>
    </row>
    <row r="332" spans="2:14" ht="11.25" customHeight="1">
      <c r="B332" s="28">
        <v>42767</v>
      </c>
      <c r="C332" s="29">
        <v>52657</v>
      </c>
      <c r="D332" s="7">
        <v>325</v>
      </c>
      <c r="E332" s="30">
        <v>9890</v>
      </c>
      <c r="F332" s="301"/>
      <c r="G332" s="205"/>
      <c r="H332" s="205"/>
      <c r="I332" s="204">
        <v>352474.58</v>
      </c>
      <c r="J332" s="205"/>
      <c r="K332" s="205"/>
      <c r="L332" s="7">
        <v>205083.41384744184</v>
      </c>
      <c r="M332" s="7">
        <v>91014.48014422199</v>
      </c>
      <c r="N332" s="7">
        <v>23497.013815420803</v>
      </c>
    </row>
    <row r="333" spans="2:14" ht="11.25" customHeight="1">
      <c r="B333" s="28">
        <v>42767</v>
      </c>
      <c r="C333" s="29">
        <v>52688</v>
      </c>
      <c r="D333" s="7">
        <v>326</v>
      </c>
      <c r="E333" s="30">
        <v>9921</v>
      </c>
      <c r="F333" s="301"/>
      <c r="G333" s="205"/>
      <c r="H333" s="205"/>
      <c r="I333" s="204">
        <v>325056.96</v>
      </c>
      <c r="J333" s="205"/>
      <c r="K333" s="205"/>
      <c r="L333" s="7">
        <v>188809.996819627</v>
      </c>
      <c r="M333" s="7">
        <v>83579.35831094622</v>
      </c>
      <c r="N333" s="7">
        <v>21486.111812934374</v>
      </c>
    </row>
    <row r="334" spans="2:14" ht="11.25" customHeight="1">
      <c r="B334" s="28">
        <v>42767</v>
      </c>
      <c r="C334" s="29">
        <v>52718</v>
      </c>
      <c r="D334" s="7">
        <v>327</v>
      </c>
      <c r="E334" s="30">
        <v>9951</v>
      </c>
      <c r="F334" s="301"/>
      <c r="G334" s="205"/>
      <c r="H334" s="205"/>
      <c r="I334" s="204">
        <v>297578.97</v>
      </c>
      <c r="J334" s="205"/>
      <c r="K334" s="205"/>
      <c r="L334" s="7">
        <v>172565.6342905796</v>
      </c>
      <c r="M334" s="7">
        <v>76200.55367749582</v>
      </c>
      <c r="N334" s="7">
        <v>19508.910187657024</v>
      </c>
    </row>
    <row r="335" spans="2:14" ht="11.25" customHeight="1">
      <c r="B335" s="28">
        <v>42767</v>
      </c>
      <c r="C335" s="29">
        <v>52749</v>
      </c>
      <c r="D335" s="7">
        <v>328</v>
      </c>
      <c r="E335" s="30">
        <v>9982</v>
      </c>
      <c r="F335" s="301"/>
      <c r="G335" s="205"/>
      <c r="H335" s="205"/>
      <c r="I335" s="204">
        <v>271253.97</v>
      </c>
      <c r="J335" s="205"/>
      <c r="K335" s="205"/>
      <c r="L335" s="7">
        <v>157033.0109907281</v>
      </c>
      <c r="M335" s="7">
        <v>69165.39567965899</v>
      </c>
      <c r="N335" s="7">
        <v>17632.76289998408</v>
      </c>
    </row>
    <row r="336" spans="2:14" ht="11.25" customHeight="1">
      <c r="B336" s="28">
        <v>42767</v>
      </c>
      <c r="C336" s="29">
        <v>52779</v>
      </c>
      <c r="D336" s="7">
        <v>329</v>
      </c>
      <c r="E336" s="30">
        <v>10012</v>
      </c>
      <c r="F336" s="301"/>
      <c r="G336" s="205"/>
      <c r="H336" s="205"/>
      <c r="I336" s="204">
        <v>246047.76</v>
      </c>
      <c r="J336" s="205"/>
      <c r="K336" s="205"/>
      <c r="L336" s="7">
        <v>142206.952932834</v>
      </c>
      <c r="M336" s="7">
        <v>62481.07685360055</v>
      </c>
      <c r="N336" s="7">
        <v>15863.393285544282</v>
      </c>
    </row>
    <row r="337" spans="2:14" ht="11.25" customHeight="1">
      <c r="B337" s="28">
        <v>42767</v>
      </c>
      <c r="C337" s="29">
        <v>52810</v>
      </c>
      <c r="D337" s="7">
        <v>330</v>
      </c>
      <c r="E337" s="30">
        <v>10043</v>
      </c>
      <c r="F337" s="301"/>
      <c r="G337" s="205"/>
      <c r="H337" s="205"/>
      <c r="I337" s="204">
        <v>221218.9</v>
      </c>
      <c r="J337" s="205"/>
      <c r="K337" s="205"/>
      <c r="L337" s="7">
        <v>127639.89046642599</v>
      </c>
      <c r="M337" s="7">
        <v>55938.161795839005</v>
      </c>
      <c r="N337" s="7">
        <v>14142.050892500058</v>
      </c>
    </row>
    <row r="338" spans="2:14" ht="11.25" customHeight="1">
      <c r="B338" s="28">
        <v>42767</v>
      </c>
      <c r="C338" s="29">
        <v>52841</v>
      </c>
      <c r="D338" s="7">
        <v>331</v>
      </c>
      <c r="E338" s="30">
        <v>10074</v>
      </c>
      <c r="F338" s="301"/>
      <c r="G338" s="205"/>
      <c r="H338" s="205"/>
      <c r="I338" s="204">
        <v>197219.22</v>
      </c>
      <c r="J338" s="205"/>
      <c r="K338" s="205"/>
      <c r="L338" s="7">
        <v>113599.44516763072</v>
      </c>
      <c r="M338" s="7">
        <v>49658.32552026457</v>
      </c>
      <c r="N338" s="7">
        <v>12501.234322509848</v>
      </c>
    </row>
    <row r="339" spans="2:14" ht="11.25" customHeight="1">
      <c r="B339" s="28">
        <v>42767</v>
      </c>
      <c r="C339" s="29">
        <v>52871</v>
      </c>
      <c r="D339" s="7">
        <v>332</v>
      </c>
      <c r="E339" s="30">
        <v>10104</v>
      </c>
      <c r="F339" s="301"/>
      <c r="G339" s="205"/>
      <c r="H339" s="205"/>
      <c r="I339" s="204">
        <v>173168.14</v>
      </c>
      <c r="J339" s="205"/>
      <c r="K339" s="205"/>
      <c r="L339" s="7">
        <v>99582.15629064068</v>
      </c>
      <c r="M339" s="7">
        <v>43423.73284637721</v>
      </c>
      <c r="N339" s="7">
        <v>10886.895697464957</v>
      </c>
    </row>
    <row r="340" spans="2:14" ht="11.25" customHeight="1">
      <c r="B340" s="28">
        <v>42767</v>
      </c>
      <c r="C340" s="29">
        <v>52902</v>
      </c>
      <c r="D340" s="7">
        <v>333</v>
      </c>
      <c r="E340" s="30">
        <v>10135</v>
      </c>
      <c r="F340" s="301"/>
      <c r="G340" s="205"/>
      <c r="H340" s="205"/>
      <c r="I340" s="204">
        <v>149065.59</v>
      </c>
      <c r="J340" s="205"/>
      <c r="K340" s="205"/>
      <c r="L340" s="7">
        <v>85576.34155812864</v>
      </c>
      <c r="M340" s="7">
        <v>37221.46282722263</v>
      </c>
      <c r="N340" s="7">
        <v>9292.380072734964</v>
      </c>
    </row>
    <row r="341" spans="2:14" ht="11.25" customHeight="1">
      <c r="B341" s="28">
        <v>42767</v>
      </c>
      <c r="C341" s="29">
        <v>52932</v>
      </c>
      <c r="D341" s="7">
        <v>334</v>
      </c>
      <c r="E341" s="30">
        <v>10165</v>
      </c>
      <c r="F341" s="301"/>
      <c r="G341" s="205"/>
      <c r="H341" s="205"/>
      <c r="I341" s="204">
        <v>127798.24</v>
      </c>
      <c r="J341" s="205"/>
      <c r="K341" s="205"/>
      <c r="L341" s="7">
        <v>73246.64653332281</v>
      </c>
      <c r="M341" s="7">
        <v>31780.244520031298</v>
      </c>
      <c r="N341" s="7">
        <v>7901.450895400317</v>
      </c>
    </row>
    <row r="342" spans="2:14" ht="11.25" customHeight="1">
      <c r="B342" s="28">
        <v>42767</v>
      </c>
      <c r="C342" s="29">
        <v>52963</v>
      </c>
      <c r="D342" s="7">
        <v>335</v>
      </c>
      <c r="E342" s="30">
        <v>10196</v>
      </c>
      <c r="F342" s="301"/>
      <c r="G342" s="205"/>
      <c r="H342" s="205"/>
      <c r="I342" s="204">
        <v>106484.84</v>
      </c>
      <c r="J342" s="205"/>
      <c r="K342" s="205"/>
      <c r="L342" s="7">
        <v>60927.51074220813</v>
      </c>
      <c r="M342" s="7">
        <v>26367.98944117312</v>
      </c>
      <c r="N342" s="7">
        <v>6528.046612417303</v>
      </c>
    </row>
    <row r="343" spans="2:14" ht="11.25" customHeight="1">
      <c r="B343" s="28">
        <v>42767</v>
      </c>
      <c r="C343" s="29">
        <v>52994</v>
      </c>
      <c r="D343" s="7">
        <v>336</v>
      </c>
      <c r="E343" s="30">
        <v>10227</v>
      </c>
      <c r="F343" s="301"/>
      <c r="G343" s="205"/>
      <c r="H343" s="205"/>
      <c r="I343" s="204">
        <v>85125.29</v>
      </c>
      <c r="J343" s="205"/>
      <c r="K343" s="205"/>
      <c r="L343" s="7">
        <v>48623.59168264936</v>
      </c>
      <c r="M343" s="7">
        <v>20989.62646240807</v>
      </c>
      <c r="N343" s="7">
        <v>5174.490096051371</v>
      </c>
    </row>
    <row r="344" spans="2:14" ht="11.25" customHeight="1">
      <c r="B344" s="28">
        <v>42767</v>
      </c>
      <c r="C344" s="29">
        <v>53022</v>
      </c>
      <c r="D344" s="7">
        <v>337</v>
      </c>
      <c r="E344" s="30">
        <v>10255</v>
      </c>
      <c r="F344" s="301"/>
      <c r="G344" s="205"/>
      <c r="H344" s="205"/>
      <c r="I344" s="204">
        <v>63719.54</v>
      </c>
      <c r="J344" s="205"/>
      <c r="K344" s="205"/>
      <c r="L344" s="7">
        <v>36340.85879779646</v>
      </c>
      <c r="M344" s="7">
        <v>15651.428314584819</v>
      </c>
      <c r="N344" s="7">
        <v>3843.7208355132775</v>
      </c>
    </row>
    <row r="345" spans="2:14" ht="11.25" customHeight="1">
      <c r="B345" s="28">
        <v>42767</v>
      </c>
      <c r="C345" s="29">
        <v>53053</v>
      </c>
      <c r="D345" s="7">
        <v>338</v>
      </c>
      <c r="E345" s="30">
        <v>10286</v>
      </c>
      <c r="F345" s="301"/>
      <c r="G345" s="205"/>
      <c r="H345" s="205"/>
      <c r="I345" s="204">
        <v>45861.52</v>
      </c>
      <c r="J345" s="205"/>
      <c r="K345" s="205"/>
      <c r="L345" s="7">
        <v>26111.61765899378</v>
      </c>
      <c r="M345" s="7">
        <v>11217.256764072605</v>
      </c>
      <c r="N345" s="7">
        <v>2743.096853953684</v>
      </c>
    </row>
    <row r="346" spans="2:14" ht="11.25" customHeight="1">
      <c r="B346" s="28">
        <v>42767</v>
      </c>
      <c r="C346" s="29">
        <v>53083</v>
      </c>
      <c r="D346" s="7">
        <v>339</v>
      </c>
      <c r="E346" s="30">
        <v>10316</v>
      </c>
      <c r="F346" s="301"/>
      <c r="G346" s="205"/>
      <c r="H346" s="205"/>
      <c r="I346" s="204">
        <v>29902.01</v>
      </c>
      <c r="J346" s="205"/>
      <c r="K346" s="205"/>
      <c r="L346" s="7">
        <v>16997.000067417124</v>
      </c>
      <c r="M346" s="7">
        <v>7283.748246288989</v>
      </c>
      <c r="N346" s="7">
        <v>1773.8851212304323</v>
      </c>
    </row>
    <row r="347" spans="2:14" ht="11.25" customHeight="1">
      <c r="B347" s="28">
        <v>42767</v>
      </c>
      <c r="C347" s="29">
        <v>53114</v>
      </c>
      <c r="D347" s="7">
        <v>340</v>
      </c>
      <c r="E347" s="30">
        <v>10347</v>
      </c>
      <c r="F347" s="301"/>
      <c r="G347" s="205"/>
      <c r="H347" s="205"/>
      <c r="I347" s="204">
        <v>18162.49</v>
      </c>
      <c r="J347" s="205"/>
      <c r="K347" s="205"/>
      <c r="L347" s="7">
        <v>10306.47278916979</v>
      </c>
      <c r="M347" s="7">
        <v>4405.41477759007</v>
      </c>
      <c r="N347" s="7">
        <v>1068.3510675554326</v>
      </c>
    </row>
    <row r="348" spans="2:14" ht="11.25" customHeight="1">
      <c r="B348" s="28">
        <v>42767</v>
      </c>
      <c r="C348" s="29">
        <v>53144</v>
      </c>
      <c r="D348" s="7">
        <v>341</v>
      </c>
      <c r="E348" s="30">
        <v>10377</v>
      </c>
      <c r="F348" s="301"/>
      <c r="G348" s="205"/>
      <c r="H348" s="205"/>
      <c r="I348" s="204">
        <v>9107.3</v>
      </c>
      <c r="J348" s="205"/>
      <c r="K348" s="205"/>
      <c r="L348" s="7">
        <v>5159.538719066716</v>
      </c>
      <c r="M348" s="7">
        <v>2199.9731807326557</v>
      </c>
      <c r="N348" s="7">
        <v>531.3254931677905</v>
      </c>
    </row>
    <row r="349" spans="2:14" ht="11.25" customHeight="1">
      <c r="B349" s="28">
        <v>42767</v>
      </c>
      <c r="C349" s="29">
        <v>53175</v>
      </c>
      <c r="D349" s="7">
        <v>342</v>
      </c>
      <c r="E349" s="30">
        <v>10408</v>
      </c>
      <c r="F349" s="301"/>
      <c r="G349" s="205"/>
      <c r="H349" s="205"/>
      <c r="I349" s="204">
        <v>3757.06</v>
      </c>
      <c r="J349" s="205"/>
      <c r="K349" s="205"/>
      <c r="L349" s="7">
        <v>0</v>
      </c>
      <c r="M349" s="7">
        <v>0</v>
      </c>
      <c r="N349" s="7">
        <v>0</v>
      </c>
    </row>
    <row r="350" spans="2:14" ht="11.25" customHeight="1">
      <c r="B350" s="28">
        <v>42767</v>
      </c>
      <c r="C350" s="29">
        <v>53206</v>
      </c>
      <c r="D350" s="7">
        <v>343</v>
      </c>
      <c r="E350" s="30">
        <v>10439</v>
      </c>
      <c r="F350" s="301"/>
      <c r="G350" s="205"/>
      <c r="H350" s="205"/>
      <c r="I350" s="204">
        <v>501.91</v>
      </c>
      <c r="J350" s="205"/>
      <c r="K350" s="205"/>
      <c r="L350" s="7">
        <v>0</v>
      </c>
      <c r="M350" s="7">
        <v>0</v>
      </c>
      <c r="N350" s="7">
        <v>0</v>
      </c>
    </row>
    <row r="351" spans="2:14" ht="11.25" customHeight="1">
      <c r="B351" s="28">
        <v>42767</v>
      </c>
      <c r="C351" s="29">
        <v>53236</v>
      </c>
      <c r="D351" s="7">
        <v>344</v>
      </c>
      <c r="E351" s="30">
        <v>10469</v>
      </c>
      <c r="F351" s="301"/>
      <c r="G351" s="205"/>
      <c r="H351" s="205"/>
      <c r="I351" s="204">
        <v>0</v>
      </c>
      <c r="J351" s="205"/>
      <c r="K351" s="205"/>
      <c r="L351" s="7">
        <v>0</v>
      </c>
      <c r="M351" s="7">
        <v>0</v>
      </c>
      <c r="N351" s="7">
        <v>0</v>
      </c>
    </row>
    <row r="352" spans="2:14" ht="11.25" customHeight="1">
      <c r="B352" s="28">
        <v>42767</v>
      </c>
      <c r="C352" s="29">
        <v>53267</v>
      </c>
      <c r="D352" s="7">
        <v>345</v>
      </c>
      <c r="E352" s="30">
        <v>10500</v>
      </c>
      <c r="F352" s="301"/>
      <c r="G352" s="205"/>
      <c r="H352" s="205"/>
      <c r="I352" s="204">
        <v>0</v>
      </c>
      <c r="J352" s="205"/>
      <c r="K352" s="205"/>
      <c r="L352" s="7">
        <v>0</v>
      </c>
      <c r="M352" s="7">
        <v>0</v>
      </c>
      <c r="N352" s="7">
        <v>0</v>
      </c>
    </row>
    <row r="353" spans="2:14" ht="11.25" customHeight="1">
      <c r="B353" s="28">
        <v>42767</v>
      </c>
      <c r="C353" s="29">
        <v>53297</v>
      </c>
      <c r="D353" s="7">
        <v>346</v>
      </c>
      <c r="E353" s="30">
        <v>10530</v>
      </c>
      <c r="F353" s="301"/>
      <c r="G353" s="205"/>
      <c r="H353" s="205"/>
      <c r="I353" s="204">
        <v>0</v>
      </c>
      <c r="J353" s="205"/>
      <c r="K353" s="205"/>
      <c r="L353" s="7">
        <v>0</v>
      </c>
      <c r="M353" s="7">
        <v>0</v>
      </c>
      <c r="N353" s="7">
        <v>0</v>
      </c>
    </row>
    <row r="354" spans="2:14" ht="11.25" customHeight="1">
      <c r="B354" s="28">
        <v>42767</v>
      </c>
      <c r="C354" s="29">
        <v>53328</v>
      </c>
      <c r="D354" s="7">
        <v>347</v>
      </c>
      <c r="E354" s="30">
        <v>10561</v>
      </c>
      <c r="F354" s="301"/>
      <c r="G354" s="205"/>
      <c r="H354" s="205"/>
      <c r="I354" s="204">
        <v>0</v>
      </c>
      <c r="J354" s="205"/>
      <c r="K354" s="205"/>
      <c r="L354" s="7">
        <v>0</v>
      </c>
      <c r="M354" s="7">
        <v>0</v>
      </c>
      <c r="N354" s="7">
        <v>0</v>
      </c>
    </row>
    <row r="355" spans="2:14" ht="11.25" customHeight="1">
      <c r="B355" s="28">
        <v>42767</v>
      </c>
      <c r="C355" s="29">
        <v>53359</v>
      </c>
      <c r="D355" s="7">
        <v>348</v>
      </c>
      <c r="E355" s="30">
        <v>10592</v>
      </c>
      <c r="F355" s="301"/>
      <c r="G355" s="205"/>
      <c r="H355" s="205"/>
      <c r="I355" s="204">
        <v>0</v>
      </c>
      <c r="J355" s="205"/>
      <c r="K355" s="205"/>
      <c r="L355" s="7">
        <v>0</v>
      </c>
      <c r="M355" s="7">
        <v>0</v>
      </c>
      <c r="N355" s="7">
        <v>0</v>
      </c>
    </row>
    <row r="356" spans="2:14" ht="11.25" customHeight="1">
      <c r="B356" s="28">
        <v>42767</v>
      </c>
      <c r="C356" s="29">
        <v>53387</v>
      </c>
      <c r="D356" s="7">
        <v>349</v>
      </c>
      <c r="E356" s="30">
        <v>10620</v>
      </c>
      <c r="F356" s="301"/>
      <c r="G356" s="205"/>
      <c r="H356" s="205"/>
      <c r="I356" s="204">
        <v>0</v>
      </c>
      <c r="J356" s="205"/>
      <c r="K356" s="205"/>
      <c r="L356" s="7">
        <v>0</v>
      </c>
      <c r="M356" s="7">
        <v>0</v>
      </c>
      <c r="N356" s="7">
        <v>0</v>
      </c>
    </row>
    <row r="357" spans="2:14" ht="11.25" customHeight="1">
      <c r="B357" s="28">
        <v>42767</v>
      </c>
      <c r="C357" s="29">
        <v>53418</v>
      </c>
      <c r="D357" s="7">
        <v>350</v>
      </c>
      <c r="E357" s="30">
        <v>10651</v>
      </c>
      <c r="F357" s="301"/>
      <c r="G357" s="205"/>
      <c r="H357" s="205"/>
      <c r="I357" s="204">
        <v>0</v>
      </c>
      <c r="J357" s="205"/>
      <c r="K357" s="205"/>
      <c r="L357" s="7">
        <v>0</v>
      </c>
      <c r="M357" s="7">
        <v>0</v>
      </c>
      <c r="N357" s="7">
        <v>0</v>
      </c>
    </row>
    <row r="358" spans="2:14" ht="11.25" customHeight="1">
      <c r="B358" s="28">
        <v>42767</v>
      </c>
      <c r="C358" s="29">
        <v>53448</v>
      </c>
      <c r="D358" s="7">
        <v>351</v>
      </c>
      <c r="E358" s="30">
        <v>10681</v>
      </c>
      <c r="F358" s="301"/>
      <c r="G358" s="205"/>
      <c r="H358" s="205"/>
      <c r="I358" s="204">
        <v>0</v>
      </c>
      <c r="J358" s="205"/>
      <c r="K358" s="205"/>
      <c r="L358" s="7">
        <v>0</v>
      </c>
      <c r="M358" s="7">
        <v>0</v>
      </c>
      <c r="N358" s="7">
        <v>0</v>
      </c>
    </row>
    <row r="359" spans="2:14" ht="11.25" customHeight="1">
      <c r="B359" s="28">
        <v>42767</v>
      </c>
      <c r="C359" s="29">
        <v>53479</v>
      </c>
      <c r="D359" s="7">
        <v>352</v>
      </c>
      <c r="E359" s="30">
        <v>10712</v>
      </c>
      <c r="F359" s="301"/>
      <c r="G359" s="205"/>
      <c r="H359" s="205"/>
      <c r="I359" s="204">
        <v>0</v>
      </c>
      <c r="J359" s="205"/>
      <c r="K359" s="205"/>
      <c r="L359" s="7">
        <v>0</v>
      </c>
      <c r="M359" s="7">
        <v>0</v>
      </c>
      <c r="N359" s="7">
        <v>0</v>
      </c>
    </row>
    <row r="360" spans="2:14" ht="11.25" customHeight="1">
      <c r="B360" s="28">
        <v>42767</v>
      </c>
      <c r="C360" s="29">
        <v>53509</v>
      </c>
      <c r="D360" s="7">
        <v>353</v>
      </c>
      <c r="E360" s="30">
        <v>10742</v>
      </c>
      <c r="F360" s="301"/>
      <c r="G360" s="205"/>
      <c r="H360" s="205"/>
      <c r="I360" s="204">
        <v>0</v>
      </c>
      <c r="J360" s="205"/>
      <c r="K360" s="205"/>
      <c r="L360" s="7">
        <v>0</v>
      </c>
      <c r="M360" s="7">
        <v>0</v>
      </c>
      <c r="N360" s="7">
        <v>0</v>
      </c>
    </row>
    <row r="361" spans="2:14" ht="11.25" customHeight="1">
      <c r="B361" s="28">
        <v>42767</v>
      </c>
      <c r="C361" s="29">
        <v>53540</v>
      </c>
      <c r="D361" s="7">
        <v>354</v>
      </c>
      <c r="E361" s="30">
        <v>10773</v>
      </c>
      <c r="F361" s="301"/>
      <c r="G361" s="205"/>
      <c r="H361" s="205"/>
      <c r="I361" s="204">
        <v>0</v>
      </c>
      <c r="J361" s="205"/>
      <c r="K361" s="205"/>
      <c r="L361" s="7">
        <v>0</v>
      </c>
      <c r="M361" s="7">
        <v>0</v>
      </c>
      <c r="N361" s="7">
        <v>0</v>
      </c>
    </row>
    <row r="362" spans="2:14" ht="11.25" customHeight="1">
      <c r="B362" s="28">
        <v>42767</v>
      </c>
      <c r="C362" s="29">
        <v>53571</v>
      </c>
      <c r="D362" s="7">
        <v>355</v>
      </c>
      <c r="E362" s="30">
        <v>10804</v>
      </c>
      <c r="F362" s="301"/>
      <c r="G362" s="205"/>
      <c r="H362" s="205"/>
      <c r="I362" s="204">
        <v>0</v>
      </c>
      <c r="J362" s="205"/>
      <c r="K362" s="205"/>
      <c r="L362" s="7">
        <v>0</v>
      </c>
      <c r="M362" s="7">
        <v>0</v>
      </c>
      <c r="N362" s="7">
        <v>0</v>
      </c>
    </row>
    <row r="363" spans="2:14" ht="11.25" customHeight="1">
      <c r="B363" s="28">
        <v>42767</v>
      </c>
      <c r="C363" s="29">
        <v>53601</v>
      </c>
      <c r="D363" s="7">
        <v>356</v>
      </c>
      <c r="E363" s="30">
        <v>10834</v>
      </c>
      <c r="F363" s="301"/>
      <c r="G363" s="205"/>
      <c r="H363" s="205"/>
      <c r="I363" s="204">
        <v>0</v>
      </c>
      <c r="J363" s="205"/>
      <c r="K363" s="205"/>
      <c r="L363" s="7">
        <v>0</v>
      </c>
      <c r="M363" s="7">
        <v>0</v>
      </c>
      <c r="N363" s="7">
        <v>0</v>
      </c>
    </row>
    <row r="364" spans="2:14" ht="11.25" customHeight="1">
      <c r="B364" s="28">
        <v>42767</v>
      </c>
      <c r="C364" s="29">
        <v>53632</v>
      </c>
      <c r="D364" s="7">
        <v>357</v>
      </c>
      <c r="E364" s="30">
        <v>10865</v>
      </c>
      <c r="F364" s="301"/>
      <c r="G364" s="205"/>
      <c r="H364" s="205"/>
      <c r="I364" s="204">
        <v>0</v>
      </c>
      <c r="J364" s="205"/>
      <c r="K364" s="205"/>
      <c r="L364" s="7">
        <v>0</v>
      </c>
      <c r="M364" s="7">
        <v>0</v>
      </c>
      <c r="N364" s="7">
        <v>0</v>
      </c>
    </row>
    <row r="365" spans="2:14" ht="11.25" customHeight="1">
      <c r="B365" s="28">
        <v>42767</v>
      </c>
      <c r="C365" s="29">
        <v>53662</v>
      </c>
      <c r="D365" s="7">
        <v>358</v>
      </c>
      <c r="E365" s="30">
        <v>10895</v>
      </c>
      <c r="F365" s="301"/>
      <c r="G365" s="205"/>
      <c r="H365" s="205"/>
      <c r="I365" s="204">
        <v>0</v>
      </c>
      <c r="J365" s="205"/>
      <c r="K365" s="205"/>
      <c r="L365" s="7">
        <v>0</v>
      </c>
      <c r="M365" s="7">
        <v>0</v>
      </c>
      <c r="N365" s="7">
        <v>0</v>
      </c>
    </row>
    <row r="366" spans="2:14" ht="11.25" customHeight="1">
      <c r="B366" s="28">
        <v>42767</v>
      </c>
      <c r="C366" s="29">
        <v>53693</v>
      </c>
      <c r="D366" s="7">
        <v>359</v>
      </c>
      <c r="E366" s="30">
        <v>10926</v>
      </c>
      <c r="F366" s="301"/>
      <c r="G366" s="205"/>
      <c r="H366" s="205"/>
      <c r="I366" s="204">
        <v>0</v>
      </c>
      <c r="J366" s="205"/>
      <c r="K366" s="205"/>
      <c r="L366" s="7">
        <v>0</v>
      </c>
      <c r="M366" s="7">
        <v>0</v>
      </c>
      <c r="N366" s="7">
        <v>0</v>
      </c>
    </row>
    <row r="367" spans="2:14" ht="11.25" customHeight="1">
      <c r="B367" s="28">
        <v>42767</v>
      </c>
      <c r="C367" s="29">
        <v>53724</v>
      </c>
      <c r="D367" s="7">
        <v>360</v>
      </c>
      <c r="E367" s="30">
        <v>10957</v>
      </c>
      <c r="F367" s="301"/>
      <c r="G367" s="205"/>
      <c r="H367" s="205"/>
      <c r="I367" s="204">
        <v>0</v>
      </c>
      <c r="J367" s="205"/>
      <c r="K367" s="205"/>
      <c r="L367" s="7">
        <v>0</v>
      </c>
      <c r="M367" s="7">
        <v>0</v>
      </c>
      <c r="N367" s="7">
        <v>0</v>
      </c>
    </row>
    <row r="368" spans="2:14" ht="11.25" customHeight="1">
      <c r="B368" s="28">
        <v>42767</v>
      </c>
      <c r="C368" s="29">
        <v>53752</v>
      </c>
      <c r="D368" s="7">
        <v>361</v>
      </c>
      <c r="E368" s="30">
        <v>10985</v>
      </c>
      <c r="F368" s="301"/>
      <c r="G368" s="205"/>
      <c r="H368" s="205"/>
      <c r="I368" s="204">
        <v>0</v>
      </c>
      <c r="J368" s="205"/>
      <c r="K368" s="205"/>
      <c r="L368" s="7">
        <v>0</v>
      </c>
      <c r="M368" s="7">
        <v>0</v>
      </c>
      <c r="N368" s="7">
        <v>0</v>
      </c>
    </row>
    <row r="369" spans="2:14" ht="11.25" customHeight="1">
      <c r="B369" s="28">
        <v>42767</v>
      </c>
      <c r="C369" s="29">
        <v>53783</v>
      </c>
      <c r="D369" s="7">
        <v>362</v>
      </c>
      <c r="E369" s="30">
        <v>11016</v>
      </c>
      <c r="F369" s="301"/>
      <c r="G369" s="205"/>
      <c r="H369" s="205"/>
      <c r="I369" s="204">
        <v>0</v>
      </c>
      <c r="J369" s="205"/>
      <c r="K369" s="205"/>
      <c r="L369" s="7">
        <v>0</v>
      </c>
      <c r="M369" s="7">
        <v>0</v>
      </c>
      <c r="N369" s="7">
        <v>0</v>
      </c>
    </row>
    <row r="370" spans="2:14" ht="11.25" customHeight="1">
      <c r="B370" s="28">
        <v>42767</v>
      </c>
      <c r="C370" s="29">
        <v>53813</v>
      </c>
      <c r="D370" s="7">
        <v>363</v>
      </c>
      <c r="E370" s="30">
        <v>11046</v>
      </c>
      <c r="F370" s="301"/>
      <c r="G370" s="205"/>
      <c r="H370" s="205"/>
      <c r="I370" s="204">
        <v>0</v>
      </c>
      <c r="J370" s="205"/>
      <c r="K370" s="205"/>
      <c r="L370" s="7">
        <v>0</v>
      </c>
      <c r="M370" s="7">
        <v>0</v>
      </c>
      <c r="N370" s="7">
        <v>0</v>
      </c>
    </row>
    <row r="371" spans="2:14" ht="11.25" customHeight="1">
      <c r="B371" s="28">
        <v>42767</v>
      </c>
      <c r="C371" s="29">
        <v>53844</v>
      </c>
      <c r="D371" s="7">
        <v>364</v>
      </c>
      <c r="E371" s="30">
        <v>11077</v>
      </c>
      <c r="F371" s="301"/>
      <c r="G371" s="205"/>
      <c r="H371" s="205"/>
      <c r="I371" s="204">
        <v>0</v>
      </c>
      <c r="J371" s="205"/>
      <c r="K371" s="205"/>
      <c r="L371" s="7">
        <v>0</v>
      </c>
      <c r="M371" s="7">
        <v>0</v>
      </c>
      <c r="N371" s="7">
        <v>0</v>
      </c>
    </row>
    <row r="372" spans="2:14" ht="11.25" customHeight="1">
      <c r="B372" s="28">
        <v>42767</v>
      </c>
      <c r="C372" s="29">
        <v>53874</v>
      </c>
      <c r="D372" s="7">
        <v>365</v>
      </c>
      <c r="E372" s="30">
        <v>11107</v>
      </c>
      <c r="F372" s="301"/>
      <c r="G372" s="205"/>
      <c r="H372" s="205"/>
      <c r="I372" s="204">
        <v>0</v>
      </c>
      <c r="J372" s="205"/>
      <c r="K372" s="205"/>
      <c r="L372" s="7">
        <v>0</v>
      </c>
      <c r="M372" s="7">
        <v>0</v>
      </c>
      <c r="N372" s="7">
        <v>0</v>
      </c>
    </row>
    <row r="373" spans="2:14" ht="11.25" customHeight="1">
      <c r="B373" s="28">
        <v>42767</v>
      </c>
      <c r="C373" s="29">
        <v>53905</v>
      </c>
      <c r="D373" s="7">
        <v>366</v>
      </c>
      <c r="E373" s="30">
        <v>11138</v>
      </c>
      <c r="F373" s="301"/>
      <c r="G373" s="205"/>
      <c r="H373" s="205"/>
      <c r="I373" s="204">
        <v>0</v>
      </c>
      <c r="J373" s="205"/>
      <c r="K373" s="205"/>
      <c r="L373" s="7">
        <v>0</v>
      </c>
      <c r="M373" s="7">
        <v>0</v>
      </c>
      <c r="N373" s="7">
        <v>0</v>
      </c>
    </row>
    <row r="374" spans="2:14" ht="11.25" customHeight="1">
      <c r="B374" s="28">
        <v>42767</v>
      </c>
      <c r="C374" s="29">
        <v>53936</v>
      </c>
      <c r="D374" s="7">
        <v>367</v>
      </c>
      <c r="E374" s="30">
        <v>11169</v>
      </c>
      <c r="F374" s="301"/>
      <c r="G374" s="205"/>
      <c r="H374" s="205"/>
      <c r="I374" s="204">
        <v>0</v>
      </c>
      <c r="J374" s="205"/>
      <c r="K374" s="205"/>
      <c r="L374" s="7">
        <v>0</v>
      </c>
      <c r="M374" s="7">
        <v>0</v>
      </c>
      <c r="N374" s="7">
        <v>0</v>
      </c>
    </row>
    <row r="375" spans="2:14" ht="11.25" customHeight="1">
      <c r="B375" s="28">
        <v>42767</v>
      </c>
      <c r="C375" s="29">
        <v>53966</v>
      </c>
      <c r="D375" s="7">
        <v>368</v>
      </c>
      <c r="E375" s="30">
        <v>11199</v>
      </c>
      <c r="F375" s="301"/>
      <c r="G375" s="205"/>
      <c r="H375" s="205"/>
      <c r="I375" s="204">
        <v>0</v>
      </c>
      <c r="J375" s="205"/>
      <c r="K375" s="205"/>
      <c r="L375" s="7">
        <v>0</v>
      </c>
      <c r="M375" s="7">
        <v>0</v>
      </c>
      <c r="N375" s="7">
        <v>0</v>
      </c>
    </row>
    <row r="376" spans="2:14" ht="11.25" customHeight="1">
      <c r="B376" s="28">
        <v>42767</v>
      </c>
      <c r="C376" s="29">
        <v>53997</v>
      </c>
      <c r="D376" s="7">
        <v>369</v>
      </c>
      <c r="E376" s="30">
        <v>11230</v>
      </c>
      <c r="F376" s="301"/>
      <c r="G376" s="205"/>
      <c r="H376" s="205"/>
      <c r="I376" s="204">
        <v>0</v>
      </c>
      <c r="J376" s="205"/>
      <c r="K376" s="205"/>
      <c r="L376" s="7">
        <v>0</v>
      </c>
      <c r="M376" s="7">
        <v>0</v>
      </c>
      <c r="N376" s="7">
        <v>0</v>
      </c>
    </row>
    <row r="377" spans="2:14" ht="11.25" customHeight="1">
      <c r="B377" s="28">
        <v>42767</v>
      </c>
      <c r="C377" s="29">
        <v>54027</v>
      </c>
      <c r="D377" s="7">
        <v>370</v>
      </c>
      <c r="E377" s="30">
        <v>11260</v>
      </c>
      <c r="F377" s="301"/>
      <c r="G377" s="205"/>
      <c r="H377" s="205"/>
      <c r="I377" s="204">
        <v>0</v>
      </c>
      <c r="J377" s="205"/>
      <c r="K377" s="205"/>
      <c r="L377" s="7">
        <v>0</v>
      </c>
      <c r="M377" s="7">
        <v>0</v>
      </c>
      <c r="N377" s="7">
        <v>0</v>
      </c>
    </row>
    <row r="378" spans="2:14" ht="11.25" customHeight="1">
      <c r="B378" s="28">
        <v>42767</v>
      </c>
      <c r="C378" s="29">
        <v>54058</v>
      </c>
      <c r="D378" s="7">
        <v>371</v>
      </c>
      <c r="E378" s="30">
        <v>11291</v>
      </c>
      <c r="F378" s="301"/>
      <c r="G378" s="205"/>
      <c r="H378" s="205"/>
      <c r="I378" s="204">
        <v>0</v>
      </c>
      <c r="J378" s="205"/>
      <c r="K378" s="205"/>
      <c r="L378" s="7">
        <v>0</v>
      </c>
      <c r="M378" s="7">
        <v>0</v>
      </c>
      <c r="N378" s="7">
        <v>0</v>
      </c>
    </row>
    <row r="379" spans="2:14" ht="11.25" customHeight="1">
      <c r="B379" s="28">
        <v>42767</v>
      </c>
      <c r="C379" s="29">
        <v>54089</v>
      </c>
      <c r="D379" s="7">
        <v>372</v>
      </c>
      <c r="E379" s="30">
        <v>11322</v>
      </c>
      <c r="F379" s="301"/>
      <c r="G379" s="205"/>
      <c r="H379" s="205"/>
      <c r="I379" s="204">
        <v>0</v>
      </c>
      <c r="J379" s="205"/>
      <c r="K379" s="205"/>
      <c r="L379" s="7">
        <v>0</v>
      </c>
      <c r="M379" s="7">
        <v>0</v>
      </c>
      <c r="N379" s="7">
        <v>0</v>
      </c>
    </row>
    <row r="380" spans="2:14" ht="11.25" customHeight="1">
      <c r="B380" s="28">
        <v>42767</v>
      </c>
      <c r="C380" s="29">
        <v>54118</v>
      </c>
      <c r="D380" s="7">
        <v>373</v>
      </c>
      <c r="E380" s="30">
        <v>11351</v>
      </c>
      <c r="F380" s="301"/>
      <c r="G380" s="205"/>
      <c r="H380" s="205"/>
      <c r="I380" s="204">
        <v>0</v>
      </c>
      <c r="J380" s="205"/>
      <c r="K380" s="205"/>
      <c r="L380" s="7">
        <v>0</v>
      </c>
      <c r="M380" s="7">
        <v>0</v>
      </c>
      <c r="N380" s="7">
        <v>0</v>
      </c>
    </row>
    <row r="381" spans="2:14" ht="11.25" customHeight="1">
      <c r="B381" s="28">
        <v>42767</v>
      </c>
      <c r="C381" s="29">
        <v>54149</v>
      </c>
      <c r="D381" s="7">
        <v>374</v>
      </c>
      <c r="E381" s="30">
        <v>11382</v>
      </c>
      <c r="F381" s="301"/>
      <c r="G381" s="205"/>
      <c r="H381" s="205"/>
      <c r="I381" s="204">
        <v>0</v>
      </c>
      <c r="J381" s="205"/>
      <c r="K381" s="205"/>
      <c r="L381" s="7">
        <v>0</v>
      </c>
      <c r="M381" s="7">
        <v>0</v>
      </c>
      <c r="N381" s="7">
        <v>0</v>
      </c>
    </row>
    <row r="382" spans="2:14" ht="11.25" customHeight="1">
      <c r="B382" s="28">
        <v>42767</v>
      </c>
      <c r="C382" s="29">
        <v>54179</v>
      </c>
      <c r="D382" s="7">
        <v>375</v>
      </c>
      <c r="E382" s="30">
        <v>11412</v>
      </c>
      <c r="F382" s="301"/>
      <c r="G382" s="205"/>
      <c r="H382" s="205"/>
      <c r="I382" s="204">
        <v>0</v>
      </c>
      <c r="J382" s="205"/>
      <c r="K382" s="205"/>
      <c r="L382" s="7">
        <v>0</v>
      </c>
      <c r="M382" s="7">
        <v>0</v>
      </c>
      <c r="N382" s="7">
        <v>0</v>
      </c>
    </row>
    <row r="383" spans="2:14" ht="11.25" customHeight="1">
      <c r="B383" s="28">
        <v>42767</v>
      </c>
      <c r="C383" s="29">
        <v>54210</v>
      </c>
      <c r="D383" s="7">
        <v>376</v>
      </c>
      <c r="E383" s="30">
        <v>11443</v>
      </c>
      <c r="F383" s="301"/>
      <c r="G383" s="205"/>
      <c r="H383" s="205"/>
      <c r="I383" s="204">
        <v>0</v>
      </c>
      <c r="J383" s="205"/>
      <c r="K383" s="205"/>
      <c r="L383" s="7">
        <v>0</v>
      </c>
      <c r="M383" s="7">
        <v>0</v>
      </c>
      <c r="N383" s="7">
        <v>0</v>
      </c>
    </row>
    <row r="384" spans="2:14" ht="11.25" customHeight="1">
      <c r="B384" s="28">
        <v>42767</v>
      </c>
      <c r="C384" s="29">
        <v>54240</v>
      </c>
      <c r="D384" s="7">
        <v>377</v>
      </c>
      <c r="E384" s="30">
        <v>11473</v>
      </c>
      <c r="F384" s="301"/>
      <c r="G384" s="205"/>
      <c r="H384" s="205"/>
      <c r="I384" s="204">
        <v>0</v>
      </c>
      <c r="J384" s="205"/>
      <c r="K384" s="205"/>
      <c r="L384" s="7">
        <v>0</v>
      </c>
      <c r="M384" s="7">
        <v>0</v>
      </c>
      <c r="N384" s="7">
        <v>0</v>
      </c>
    </row>
    <row r="385" spans="2:14" ht="11.25" customHeight="1">
      <c r="B385" s="28">
        <v>42767</v>
      </c>
      <c r="C385" s="29">
        <v>54271</v>
      </c>
      <c r="D385" s="7">
        <v>378</v>
      </c>
      <c r="E385" s="30">
        <v>11504</v>
      </c>
      <c r="F385" s="301"/>
      <c r="G385" s="205"/>
      <c r="H385" s="205"/>
      <c r="I385" s="204">
        <v>0</v>
      </c>
      <c r="J385" s="205"/>
      <c r="K385" s="205"/>
      <c r="L385" s="7">
        <v>0</v>
      </c>
      <c r="M385" s="7">
        <v>0</v>
      </c>
      <c r="N385" s="7">
        <v>0</v>
      </c>
    </row>
    <row r="386" spans="2:14" ht="11.25" customHeight="1">
      <c r="B386" s="28">
        <v>42767</v>
      </c>
      <c r="C386" s="29">
        <v>54302</v>
      </c>
      <c r="D386" s="7">
        <v>379</v>
      </c>
      <c r="E386" s="30">
        <v>11535</v>
      </c>
      <c r="F386" s="301"/>
      <c r="G386" s="205"/>
      <c r="H386" s="205"/>
      <c r="I386" s="204">
        <v>0</v>
      </c>
      <c r="J386" s="205"/>
      <c r="K386" s="205"/>
      <c r="L386" s="7">
        <v>0</v>
      </c>
      <c r="M386" s="7">
        <v>0</v>
      </c>
      <c r="N386" s="7">
        <v>0</v>
      </c>
    </row>
    <row r="387" spans="2:14" ht="11.25" customHeight="1">
      <c r="B387" s="28">
        <v>42767</v>
      </c>
      <c r="C387" s="29">
        <v>54332</v>
      </c>
      <c r="D387" s="7">
        <v>380</v>
      </c>
      <c r="E387" s="30">
        <v>11565</v>
      </c>
      <c r="F387" s="301"/>
      <c r="G387" s="205"/>
      <c r="H387" s="205"/>
      <c r="I387" s="204">
        <v>0</v>
      </c>
      <c r="J387" s="205"/>
      <c r="K387" s="205"/>
      <c r="L387" s="7">
        <v>0</v>
      </c>
      <c r="M387" s="7">
        <v>0</v>
      </c>
      <c r="N387" s="7">
        <v>0</v>
      </c>
    </row>
    <row r="388" spans="2:14" ht="11.25" customHeight="1">
      <c r="B388" s="28">
        <v>42767</v>
      </c>
      <c r="C388" s="29">
        <v>54363</v>
      </c>
      <c r="D388" s="7">
        <v>381</v>
      </c>
      <c r="E388" s="30">
        <v>11596</v>
      </c>
      <c r="F388" s="301"/>
      <c r="G388" s="205"/>
      <c r="H388" s="205"/>
      <c r="I388" s="204">
        <v>0</v>
      </c>
      <c r="J388" s="205"/>
      <c r="K388" s="205"/>
      <c r="L388" s="7">
        <v>0</v>
      </c>
      <c r="M388" s="7">
        <v>0</v>
      </c>
      <c r="N388" s="7">
        <v>0</v>
      </c>
    </row>
    <row r="389" spans="2:14" ht="11.25" customHeight="1">
      <c r="B389" s="28">
        <v>42767</v>
      </c>
      <c r="C389" s="29">
        <v>54393</v>
      </c>
      <c r="D389" s="7">
        <v>382</v>
      </c>
      <c r="E389" s="30">
        <v>11626</v>
      </c>
      <c r="F389" s="301"/>
      <c r="G389" s="205"/>
      <c r="H389" s="205"/>
      <c r="I389" s="204">
        <v>0</v>
      </c>
      <c r="J389" s="205"/>
      <c r="K389" s="205"/>
      <c r="L389" s="7">
        <v>0</v>
      </c>
      <c r="M389" s="7">
        <v>0</v>
      </c>
      <c r="N389" s="7">
        <v>0</v>
      </c>
    </row>
    <row r="390" spans="2:14" ht="11.25" customHeight="1">
      <c r="B390" s="28">
        <v>42767</v>
      </c>
      <c r="C390" s="29">
        <v>54424</v>
      </c>
      <c r="D390" s="7">
        <v>383</v>
      </c>
      <c r="E390" s="30">
        <v>11657</v>
      </c>
      <c r="F390" s="301"/>
      <c r="G390" s="205"/>
      <c r="H390" s="205"/>
      <c r="I390" s="204">
        <v>0</v>
      </c>
      <c r="J390" s="205"/>
      <c r="K390" s="205"/>
      <c r="L390" s="7">
        <v>0</v>
      </c>
      <c r="M390" s="7">
        <v>0</v>
      </c>
      <c r="N390" s="7">
        <v>0</v>
      </c>
    </row>
    <row r="391" spans="2:14" ht="11.25" customHeight="1">
      <c r="B391" s="28">
        <v>42767</v>
      </c>
      <c r="C391" s="29">
        <v>54455</v>
      </c>
      <c r="D391" s="7">
        <v>384</v>
      </c>
      <c r="E391" s="30">
        <v>11688</v>
      </c>
      <c r="F391" s="301"/>
      <c r="G391" s="205"/>
      <c r="H391" s="205"/>
      <c r="I391" s="204">
        <v>0</v>
      </c>
      <c r="J391" s="205"/>
      <c r="K391" s="205"/>
      <c r="L391" s="7">
        <v>0</v>
      </c>
      <c r="M391" s="7">
        <v>0</v>
      </c>
      <c r="N391" s="7">
        <v>0</v>
      </c>
    </row>
    <row r="392" spans="2:14" ht="11.25" customHeight="1">
      <c r="B392" s="28">
        <v>42767</v>
      </c>
      <c r="C392" s="29">
        <v>54483</v>
      </c>
      <c r="D392" s="7">
        <v>385</v>
      </c>
      <c r="E392" s="30">
        <v>11716</v>
      </c>
      <c r="F392" s="301"/>
      <c r="G392" s="205"/>
      <c r="H392" s="205"/>
      <c r="I392" s="204">
        <v>0</v>
      </c>
      <c r="J392" s="205"/>
      <c r="K392" s="205"/>
      <c r="L392" s="7">
        <v>0</v>
      </c>
      <c r="M392" s="7">
        <v>0</v>
      </c>
      <c r="N392" s="7">
        <v>0</v>
      </c>
    </row>
    <row r="393" spans="2:14" ht="11.25" customHeight="1">
      <c r="B393" s="28">
        <v>42767</v>
      </c>
      <c r="C393" s="29">
        <v>54514</v>
      </c>
      <c r="D393" s="7">
        <v>386</v>
      </c>
      <c r="E393" s="30">
        <v>11747</v>
      </c>
      <c r="F393" s="301"/>
      <c r="G393" s="205"/>
      <c r="H393" s="205"/>
      <c r="I393" s="204">
        <v>0</v>
      </c>
      <c r="J393" s="205"/>
      <c r="K393" s="205"/>
      <c r="L393" s="7">
        <v>0</v>
      </c>
      <c r="M393" s="7">
        <v>0</v>
      </c>
      <c r="N393" s="7">
        <v>0</v>
      </c>
    </row>
    <row r="394" spans="2:14" ht="11.25" customHeight="1">
      <c r="B394" s="28">
        <v>42767</v>
      </c>
      <c r="C394" s="29">
        <v>54544</v>
      </c>
      <c r="D394" s="7">
        <v>387</v>
      </c>
      <c r="E394" s="30">
        <v>11777</v>
      </c>
      <c r="F394" s="301"/>
      <c r="G394" s="205"/>
      <c r="H394" s="205"/>
      <c r="I394" s="204">
        <v>0</v>
      </c>
      <c r="J394" s="205"/>
      <c r="K394" s="205"/>
      <c r="L394" s="7">
        <v>0</v>
      </c>
      <c r="M394" s="7">
        <v>0</v>
      </c>
      <c r="N394" s="7">
        <v>0</v>
      </c>
    </row>
    <row r="395" spans="2:14" ht="11.25" customHeight="1">
      <c r="B395" s="28">
        <v>42767</v>
      </c>
      <c r="C395" s="29">
        <v>54575</v>
      </c>
      <c r="D395" s="7">
        <v>388</v>
      </c>
      <c r="E395" s="30">
        <v>11808</v>
      </c>
      <c r="F395" s="301"/>
      <c r="G395" s="205"/>
      <c r="H395" s="205"/>
      <c r="I395" s="204">
        <v>0</v>
      </c>
      <c r="J395" s="205"/>
      <c r="K395" s="205"/>
      <c r="L395" s="7">
        <v>0</v>
      </c>
      <c r="M395" s="7">
        <v>0</v>
      </c>
      <c r="N395" s="7">
        <v>0</v>
      </c>
    </row>
    <row r="396" spans="2:14" ht="11.25" customHeight="1">
      <c r="B396" s="28">
        <v>42767</v>
      </c>
      <c r="C396" s="29">
        <v>54605</v>
      </c>
      <c r="D396" s="7">
        <v>389</v>
      </c>
      <c r="E396" s="30">
        <v>11838</v>
      </c>
      <c r="F396" s="301"/>
      <c r="G396" s="205"/>
      <c r="H396" s="205"/>
      <c r="I396" s="204">
        <v>0</v>
      </c>
      <c r="J396" s="205"/>
      <c r="K396" s="205"/>
      <c r="L396" s="7">
        <v>0</v>
      </c>
      <c r="M396" s="7">
        <v>0</v>
      </c>
      <c r="N396" s="7">
        <v>0</v>
      </c>
    </row>
    <row r="397" spans="2:14" ht="11.25" customHeight="1">
      <c r="B397" s="28">
        <v>42767</v>
      </c>
      <c r="C397" s="29">
        <v>54636</v>
      </c>
      <c r="D397" s="7">
        <v>390</v>
      </c>
      <c r="E397" s="30">
        <v>11869</v>
      </c>
      <c r="F397" s="301"/>
      <c r="G397" s="205"/>
      <c r="H397" s="205"/>
      <c r="I397" s="204">
        <v>0</v>
      </c>
      <c r="J397" s="205"/>
      <c r="K397" s="205"/>
      <c r="L397" s="7">
        <v>0</v>
      </c>
      <c r="M397" s="7">
        <v>0</v>
      </c>
      <c r="N397" s="7">
        <v>0</v>
      </c>
    </row>
    <row r="398" spans="2:14" ht="11.25" customHeight="1">
      <c r="B398" s="28">
        <v>42767</v>
      </c>
      <c r="C398" s="29">
        <v>54667</v>
      </c>
      <c r="D398" s="7">
        <v>391</v>
      </c>
      <c r="E398" s="30">
        <v>11900</v>
      </c>
      <c r="F398" s="301"/>
      <c r="G398" s="205"/>
      <c r="H398" s="205"/>
      <c r="I398" s="204">
        <v>0</v>
      </c>
      <c r="J398" s="205"/>
      <c r="K398" s="205"/>
      <c r="L398" s="7">
        <v>0</v>
      </c>
      <c r="M398" s="7">
        <v>0</v>
      </c>
      <c r="N398" s="7">
        <v>0</v>
      </c>
    </row>
    <row r="399" spans="2:14" ht="11.25" customHeight="1">
      <c r="B399" s="28">
        <v>42767</v>
      </c>
      <c r="C399" s="29">
        <v>54697</v>
      </c>
      <c r="D399" s="7">
        <v>392</v>
      </c>
      <c r="E399" s="30">
        <v>11930</v>
      </c>
      <c r="F399" s="301"/>
      <c r="G399" s="205"/>
      <c r="H399" s="205"/>
      <c r="I399" s="204">
        <v>0</v>
      </c>
      <c r="J399" s="205"/>
      <c r="K399" s="205"/>
      <c r="L399" s="7">
        <v>0</v>
      </c>
      <c r="M399" s="7">
        <v>0</v>
      </c>
      <c r="N399" s="7">
        <v>0</v>
      </c>
    </row>
    <row r="400" spans="2:14" ht="11.25" customHeight="1">
      <c r="B400" s="28">
        <v>42767</v>
      </c>
      <c r="C400" s="29">
        <v>54728</v>
      </c>
      <c r="D400" s="7">
        <v>393</v>
      </c>
      <c r="E400" s="30">
        <v>11961</v>
      </c>
      <c r="F400" s="301"/>
      <c r="G400" s="205"/>
      <c r="H400" s="205"/>
      <c r="I400" s="204">
        <v>0</v>
      </c>
      <c r="J400" s="205"/>
      <c r="K400" s="205"/>
      <c r="L400" s="7">
        <v>0</v>
      </c>
      <c r="M400" s="7">
        <v>0</v>
      </c>
      <c r="N400" s="7">
        <v>0</v>
      </c>
    </row>
    <row r="401" spans="2:14" ht="11.25" customHeight="1">
      <c r="B401" s="28">
        <v>42767</v>
      </c>
      <c r="C401" s="29">
        <v>54758</v>
      </c>
      <c r="D401" s="7">
        <v>394</v>
      </c>
      <c r="E401" s="30">
        <v>11991</v>
      </c>
      <c r="F401" s="301"/>
      <c r="G401" s="205"/>
      <c r="H401" s="205"/>
      <c r="I401" s="204">
        <v>0</v>
      </c>
      <c r="J401" s="205"/>
      <c r="K401" s="205"/>
      <c r="L401" s="7">
        <v>0</v>
      </c>
      <c r="M401" s="7">
        <v>0</v>
      </c>
      <c r="N401" s="7">
        <v>0</v>
      </c>
    </row>
    <row r="402" spans="2:14" ht="11.25" customHeight="1">
      <c r="B402" s="28">
        <v>42767</v>
      </c>
      <c r="C402" s="29">
        <v>54789</v>
      </c>
      <c r="D402" s="7">
        <v>395</v>
      </c>
      <c r="E402" s="30">
        <v>12022</v>
      </c>
      <c r="F402" s="301"/>
      <c r="G402" s="205"/>
      <c r="H402" s="205"/>
      <c r="I402" s="204">
        <v>0</v>
      </c>
      <c r="J402" s="205"/>
      <c r="K402" s="205"/>
      <c r="L402" s="7">
        <v>0</v>
      </c>
      <c r="M402" s="7">
        <v>0</v>
      </c>
      <c r="N402" s="7">
        <v>0</v>
      </c>
    </row>
    <row r="403" spans="2:14" ht="11.25" customHeight="1">
      <c r="B403" s="28">
        <v>42767</v>
      </c>
      <c r="C403" s="29">
        <v>54820</v>
      </c>
      <c r="D403" s="7">
        <v>396</v>
      </c>
      <c r="E403" s="30">
        <v>12053</v>
      </c>
      <c r="F403" s="301"/>
      <c r="G403" s="205"/>
      <c r="H403" s="205"/>
      <c r="I403" s="204">
        <v>0</v>
      </c>
      <c r="J403" s="205"/>
      <c r="K403" s="205"/>
      <c r="L403" s="7">
        <v>0</v>
      </c>
      <c r="M403" s="7">
        <v>0</v>
      </c>
      <c r="N403" s="7">
        <v>0</v>
      </c>
    </row>
    <row r="404" spans="2:14" ht="11.25" customHeight="1">
      <c r="B404" s="28">
        <v>42767</v>
      </c>
      <c r="C404" s="29">
        <v>54848</v>
      </c>
      <c r="D404" s="7">
        <v>397</v>
      </c>
      <c r="E404" s="30">
        <v>12081</v>
      </c>
      <c r="F404" s="301"/>
      <c r="G404" s="205"/>
      <c r="H404" s="205"/>
      <c r="I404" s="204">
        <v>0</v>
      </c>
      <c r="J404" s="205"/>
      <c r="K404" s="205"/>
      <c r="L404" s="7">
        <v>0</v>
      </c>
      <c r="M404" s="7">
        <v>0</v>
      </c>
      <c r="N404" s="7">
        <v>0</v>
      </c>
    </row>
    <row r="405" spans="2:14" ht="11.25" customHeight="1">
      <c r="B405" s="28">
        <v>42767</v>
      </c>
      <c r="C405" s="29">
        <v>54879</v>
      </c>
      <c r="D405" s="7">
        <v>398</v>
      </c>
      <c r="E405" s="30">
        <v>12112</v>
      </c>
      <c r="F405" s="301"/>
      <c r="G405" s="205"/>
      <c r="H405" s="205"/>
      <c r="I405" s="204">
        <v>0</v>
      </c>
      <c r="J405" s="205"/>
      <c r="K405" s="205"/>
      <c r="L405" s="7">
        <v>0</v>
      </c>
      <c r="M405" s="7">
        <v>0</v>
      </c>
      <c r="N405" s="7">
        <v>0</v>
      </c>
    </row>
    <row r="406" spans="2:14" ht="11.25" customHeight="1">
      <c r="B406" s="28">
        <v>42767</v>
      </c>
      <c r="C406" s="29">
        <v>54909</v>
      </c>
      <c r="D406" s="7">
        <v>399</v>
      </c>
      <c r="E406" s="30">
        <v>12142</v>
      </c>
      <c r="F406" s="301"/>
      <c r="G406" s="205"/>
      <c r="H406" s="205"/>
      <c r="I406" s="204">
        <v>0</v>
      </c>
      <c r="J406" s="205"/>
      <c r="K406" s="205"/>
      <c r="L406" s="7">
        <v>0</v>
      </c>
      <c r="M406" s="7">
        <v>0</v>
      </c>
      <c r="N406" s="7">
        <v>0</v>
      </c>
    </row>
    <row r="407" spans="2:14" ht="11.25" customHeight="1">
      <c r="B407" s="28">
        <v>42767</v>
      </c>
      <c r="C407" s="29">
        <v>54940</v>
      </c>
      <c r="D407" s="7">
        <v>400</v>
      </c>
      <c r="E407" s="30">
        <v>12173</v>
      </c>
      <c r="F407" s="301"/>
      <c r="G407" s="205"/>
      <c r="H407" s="205"/>
      <c r="I407" s="204">
        <v>0</v>
      </c>
      <c r="J407" s="205"/>
      <c r="K407" s="205"/>
      <c r="L407" s="7">
        <v>0</v>
      </c>
      <c r="M407" s="7">
        <v>0</v>
      </c>
      <c r="N407" s="7">
        <v>0</v>
      </c>
    </row>
    <row r="408" spans="2:14" ht="11.25" customHeight="1">
      <c r="B408" s="28">
        <v>42767</v>
      </c>
      <c r="C408" s="29">
        <v>54970</v>
      </c>
      <c r="D408" s="7">
        <v>401</v>
      </c>
      <c r="E408" s="30">
        <v>12203</v>
      </c>
      <c r="F408" s="301"/>
      <c r="G408" s="205"/>
      <c r="H408" s="205"/>
      <c r="I408" s="204">
        <v>0</v>
      </c>
      <c r="J408" s="205"/>
      <c r="K408" s="205"/>
      <c r="L408" s="7">
        <v>0</v>
      </c>
      <c r="M408" s="7">
        <v>0</v>
      </c>
      <c r="N408" s="7">
        <v>0</v>
      </c>
    </row>
    <row r="409" spans="2:14" ht="11.25" customHeight="1">
      <c r="B409" s="28">
        <v>42767</v>
      </c>
      <c r="C409" s="29">
        <v>55001</v>
      </c>
      <c r="D409" s="7">
        <v>402</v>
      </c>
      <c r="E409" s="30">
        <v>12234</v>
      </c>
      <c r="F409" s="301"/>
      <c r="G409" s="205"/>
      <c r="H409" s="205"/>
      <c r="I409" s="204">
        <v>0</v>
      </c>
      <c r="J409" s="205"/>
      <c r="K409" s="205"/>
      <c r="L409" s="7">
        <v>0</v>
      </c>
      <c r="M409" s="7">
        <v>0</v>
      </c>
      <c r="N409" s="7">
        <v>0</v>
      </c>
    </row>
    <row r="410" spans="2:14" ht="11.25" customHeight="1">
      <c r="B410" s="28">
        <v>42767</v>
      </c>
      <c r="C410" s="29">
        <v>55032</v>
      </c>
      <c r="D410" s="7">
        <v>403</v>
      </c>
      <c r="E410" s="30">
        <v>12265</v>
      </c>
      <c r="F410" s="301"/>
      <c r="G410" s="205"/>
      <c r="H410" s="205"/>
      <c r="I410" s="204">
        <v>0</v>
      </c>
      <c r="J410" s="205"/>
      <c r="K410" s="205"/>
      <c r="L410" s="7">
        <v>0</v>
      </c>
      <c r="M410" s="7">
        <v>0</v>
      </c>
      <c r="N410" s="7">
        <v>0</v>
      </c>
    </row>
    <row r="411" spans="2:14" ht="11.25" customHeight="1">
      <c r="B411" s="28">
        <v>42767</v>
      </c>
      <c r="C411" s="29">
        <v>55062</v>
      </c>
      <c r="D411" s="7">
        <v>404</v>
      </c>
      <c r="E411" s="30">
        <v>12295</v>
      </c>
      <c r="F411" s="301"/>
      <c r="G411" s="205"/>
      <c r="H411" s="205"/>
      <c r="I411" s="204">
        <v>0</v>
      </c>
      <c r="J411" s="205"/>
      <c r="K411" s="205"/>
      <c r="L411" s="7">
        <v>0</v>
      </c>
      <c r="M411" s="7">
        <v>0</v>
      </c>
      <c r="N411" s="7">
        <v>0</v>
      </c>
    </row>
    <row r="412" spans="2:14" ht="11.25" customHeight="1">
      <c r="B412" s="28">
        <v>42767</v>
      </c>
      <c r="C412" s="29">
        <v>55093</v>
      </c>
      <c r="D412" s="7">
        <v>405</v>
      </c>
      <c r="E412" s="30">
        <v>12326</v>
      </c>
      <c r="F412" s="301"/>
      <c r="G412" s="205"/>
      <c r="H412" s="205"/>
      <c r="I412" s="204">
        <v>0</v>
      </c>
      <c r="J412" s="205"/>
      <c r="K412" s="205"/>
      <c r="L412" s="7">
        <v>0</v>
      </c>
      <c r="M412" s="7">
        <v>0</v>
      </c>
      <c r="N412" s="7">
        <v>0</v>
      </c>
    </row>
    <row r="413" spans="2:14" ht="11.25" customHeight="1">
      <c r="B413" s="28">
        <v>42767</v>
      </c>
      <c r="C413" s="29">
        <v>55123</v>
      </c>
      <c r="D413" s="7">
        <v>406</v>
      </c>
      <c r="E413" s="30">
        <v>12356</v>
      </c>
      <c r="F413" s="301"/>
      <c r="G413" s="205"/>
      <c r="H413" s="205"/>
      <c r="I413" s="204">
        <v>0</v>
      </c>
      <c r="J413" s="205"/>
      <c r="K413" s="205"/>
      <c r="L413" s="7">
        <v>0</v>
      </c>
      <c r="M413" s="7">
        <v>0</v>
      </c>
      <c r="N413" s="7">
        <v>0</v>
      </c>
    </row>
    <row r="414" spans="2:14" ht="11.25" customHeight="1">
      <c r="B414" s="28">
        <v>42767</v>
      </c>
      <c r="C414" s="29">
        <v>55154</v>
      </c>
      <c r="D414" s="7">
        <v>407</v>
      </c>
      <c r="E414" s="30">
        <v>12387</v>
      </c>
      <c r="F414" s="301"/>
      <c r="G414" s="205"/>
      <c r="H414" s="205"/>
      <c r="I414" s="204">
        <v>0</v>
      </c>
      <c r="J414" s="205"/>
      <c r="K414" s="205"/>
      <c r="L414" s="7">
        <v>0</v>
      </c>
      <c r="M414" s="7">
        <v>0</v>
      </c>
      <c r="N414" s="7">
        <v>0</v>
      </c>
    </row>
    <row r="415" spans="2:14" ht="11.25" customHeight="1">
      <c r="B415" s="28">
        <v>42767</v>
      </c>
      <c r="C415" s="29">
        <v>55185</v>
      </c>
      <c r="D415" s="7">
        <v>408</v>
      </c>
      <c r="E415" s="30">
        <v>12418</v>
      </c>
      <c r="F415" s="301"/>
      <c r="G415" s="205"/>
      <c r="H415" s="205"/>
      <c r="I415" s="204">
        <v>0</v>
      </c>
      <c r="J415" s="205"/>
      <c r="K415" s="205"/>
      <c r="L415" s="7">
        <v>0</v>
      </c>
      <c r="M415" s="7">
        <v>0</v>
      </c>
      <c r="N415" s="7">
        <v>0</v>
      </c>
    </row>
    <row r="416" spans="2:14" ht="11.25" customHeight="1">
      <c r="B416" s="28">
        <v>42767</v>
      </c>
      <c r="C416" s="29">
        <v>55213</v>
      </c>
      <c r="D416" s="7">
        <v>409</v>
      </c>
      <c r="E416" s="30">
        <v>12446</v>
      </c>
      <c r="F416" s="301"/>
      <c r="G416" s="205"/>
      <c r="H416" s="205"/>
      <c r="I416" s="204">
        <v>0</v>
      </c>
      <c r="J416" s="205"/>
      <c r="K416" s="205"/>
      <c r="L416" s="7">
        <v>0</v>
      </c>
      <c r="M416" s="7">
        <v>0</v>
      </c>
      <c r="N416" s="7">
        <v>0</v>
      </c>
    </row>
    <row r="417" spans="2:14" ht="11.25" customHeight="1">
      <c r="B417" s="28">
        <v>42767</v>
      </c>
      <c r="C417" s="29">
        <v>55244</v>
      </c>
      <c r="D417" s="7">
        <v>410</v>
      </c>
      <c r="E417" s="30">
        <v>12477</v>
      </c>
      <c r="F417" s="301"/>
      <c r="G417" s="205"/>
      <c r="H417" s="205"/>
      <c r="I417" s="204">
        <v>0</v>
      </c>
      <c r="J417" s="205"/>
      <c r="K417" s="205"/>
      <c r="L417" s="7">
        <v>0</v>
      </c>
      <c r="M417" s="7">
        <v>0</v>
      </c>
      <c r="N417" s="7">
        <v>0</v>
      </c>
    </row>
    <row r="418" spans="2:14" ht="11.25" customHeight="1">
      <c r="B418" s="28">
        <v>42767</v>
      </c>
      <c r="C418" s="29">
        <v>55274</v>
      </c>
      <c r="D418" s="7">
        <v>411</v>
      </c>
      <c r="E418" s="30">
        <v>12507</v>
      </c>
      <c r="F418" s="301"/>
      <c r="G418" s="205"/>
      <c r="H418" s="205"/>
      <c r="I418" s="204">
        <v>0</v>
      </c>
      <c r="J418" s="205"/>
      <c r="K418" s="205"/>
      <c r="L418" s="7">
        <v>0</v>
      </c>
      <c r="M418" s="7">
        <v>0</v>
      </c>
      <c r="N418" s="7">
        <v>0</v>
      </c>
    </row>
    <row r="419" spans="2:14" ht="11.25" customHeight="1">
      <c r="B419" s="28">
        <v>42767</v>
      </c>
      <c r="C419" s="29">
        <v>55305</v>
      </c>
      <c r="D419" s="7">
        <v>412</v>
      </c>
      <c r="E419" s="30">
        <v>12538</v>
      </c>
      <c r="F419" s="301"/>
      <c r="G419" s="205"/>
      <c r="H419" s="205"/>
      <c r="I419" s="204">
        <v>0</v>
      </c>
      <c r="J419" s="205"/>
      <c r="K419" s="205"/>
      <c r="L419" s="7">
        <v>0</v>
      </c>
      <c r="M419" s="7">
        <v>0</v>
      </c>
      <c r="N419" s="7">
        <v>0</v>
      </c>
    </row>
    <row r="420" spans="2:14" ht="11.25" customHeight="1">
      <c r="B420" s="28">
        <v>42767</v>
      </c>
      <c r="C420" s="29">
        <v>55335</v>
      </c>
      <c r="D420" s="7">
        <v>413</v>
      </c>
      <c r="E420" s="30">
        <v>12568</v>
      </c>
      <c r="F420" s="301"/>
      <c r="G420" s="205"/>
      <c r="H420" s="205"/>
      <c r="I420" s="204">
        <v>0</v>
      </c>
      <c r="J420" s="205"/>
      <c r="K420" s="205"/>
      <c r="L420" s="7">
        <v>0</v>
      </c>
      <c r="M420" s="7">
        <v>0</v>
      </c>
      <c r="N420" s="7">
        <v>0</v>
      </c>
    </row>
    <row r="421" spans="2:14" ht="11.25" customHeight="1">
      <c r="B421" s="28">
        <v>42767</v>
      </c>
      <c r="C421" s="29">
        <v>55366</v>
      </c>
      <c r="D421" s="7">
        <v>414</v>
      </c>
      <c r="E421" s="30">
        <v>12599</v>
      </c>
      <c r="F421" s="301"/>
      <c r="G421" s="205"/>
      <c r="H421" s="205"/>
      <c r="I421" s="204">
        <v>0</v>
      </c>
      <c r="J421" s="205"/>
      <c r="K421" s="205"/>
      <c r="L421" s="7">
        <v>0</v>
      </c>
      <c r="M421" s="7">
        <v>0</v>
      </c>
      <c r="N421" s="7">
        <v>0</v>
      </c>
    </row>
    <row r="422" spans="2:14" ht="11.25" customHeight="1">
      <c r="B422" s="28">
        <v>42767</v>
      </c>
      <c r="C422" s="29">
        <v>55397</v>
      </c>
      <c r="D422" s="7">
        <v>415</v>
      </c>
      <c r="E422" s="30">
        <v>12630</v>
      </c>
      <c r="F422" s="301"/>
      <c r="G422" s="205"/>
      <c r="H422" s="205"/>
      <c r="I422" s="204">
        <v>0</v>
      </c>
      <c r="J422" s="205"/>
      <c r="K422" s="205"/>
      <c r="L422" s="7">
        <v>0</v>
      </c>
      <c r="M422" s="7">
        <v>0</v>
      </c>
      <c r="N422" s="7">
        <v>0</v>
      </c>
    </row>
    <row r="423" spans="2:14" ht="11.25" customHeight="1">
      <c r="B423" s="28">
        <v>42767</v>
      </c>
      <c r="C423" s="29">
        <v>55427</v>
      </c>
      <c r="D423" s="7">
        <v>416</v>
      </c>
      <c r="E423" s="30">
        <v>12660</v>
      </c>
      <c r="F423" s="301"/>
      <c r="G423" s="205"/>
      <c r="H423" s="205"/>
      <c r="I423" s="204">
        <v>0</v>
      </c>
      <c r="J423" s="205"/>
      <c r="K423" s="205"/>
      <c r="L423" s="7">
        <v>0</v>
      </c>
      <c r="M423" s="7">
        <v>0</v>
      </c>
      <c r="N423" s="7">
        <v>0</v>
      </c>
    </row>
    <row r="424" spans="2:14" ht="11.25" customHeight="1">
      <c r="B424" s="28">
        <v>42767</v>
      </c>
      <c r="C424" s="29">
        <v>55458</v>
      </c>
      <c r="D424" s="7">
        <v>417</v>
      </c>
      <c r="E424" s="30">
        <v>12691</v>
      </c>
      <c r="F424" s="301"/>
      <c r="G424" s="205"/>
      <c r="H424" s="205"/>
      <c r="I424" s="204">
        <v>0</v>
      </c>
      <c r="J424" s="205"/>
      <c r="K424" s="205"/>
      <c r="L424" s="7">
        <v>0</v>
      </c>
      <c r="M424" s="7">
        <v>0</v>
      </c>
      <c r="N424" s="7">
        <v>0</v>
      </c>
    </row>
    <row r="425" spans="2:14" ht="11.25" customHeight="1">
      <c r="B425" s="28">
        <v>42767</v>
      </c>
      <c r="C425" s="29">
        <v>55488</v>
      </c>
      <c r="D425" s="7">
        <v>418</v>
      </c>
      <c r="E425" s="30">
        <v>12721</v>
      </c>
      <c r="F425" s="301"/>
      <c r="G425" s="205"/>
      <c r="H425" s="205"/>
      <c r="I425" s="204">
        <v>0</v>
      </c>
      <c r="J425" s="205"/>
      <c r="K425" s="205"/>
      <c r="L425" s="7">
        <v>0</v>
      </c>
      <c r="M425" s="7">
        <v>0</v>
      </c>
      <c r="N425" s="7">
        <v>0</v>
      </c>
    </row>
    <row r="426" spans="2:14" ht="11.25" customHeight="1">
      <c r="B426" s="28">
        <v>42767</v>
      </c>
      <c r="C426" s="29">
        <v>55519</v>
      </c>
      <c r="D426" s="7">
        <v>419</v>
      </c>
      <c r="E426" s="30">
        <v>12752</v>
      </c>
      <c r="F426" s="301"/>
      <c r="G426" s="205"/>
      <c r="H426" s="205"/>
      <c r="I426" s="204">
        <v>0</v>
      </c>
      <c r="J426" s="205"/>
      <c r="K426" s="205"/>
      <c r="L426" s="7">
        <v>0</v>
      </c>
      <c r="M426" s="7">
        <v>0</v>
      </c>
      <c r="N426" s="7">
        <v>0</v>
      </c>
    </row>
    <row r="427" spans="2:14" ht="11.25" customHeight="1">
      <c r="B427" s="28">
        <v>42767</v>
      </c>
      <c r="C427" s="29">
        <v>55550</v>
      </c>
      <c r="D427" s="7">
        <v>420</v>
      </c>
      <c r="E427" s="30">
        <v>12783</v>
      </c>
      <c r="F427" s="301"/>
      <c r="G427" s="205"/>
      <c r="H427" s="205"/>
      <c r="I427" s="204">
        <v>0</v>
      </c>
      <c r="J427" s="205"/>
      <c r="K427" s="205"/>
      <c r="L427" s="7">
        <v>0</v>
      </c>
      <c r="M427" s="7">
        <v>0</v>
      </c>
      <c r="N427" s="7">
        <v>0</v>
      </c>
    </row>
    <row r="428" spans="2:14" ht="11.25" customHeight="1">
      <c r="B428" s="28">
        <v>42767</v>
      </c>
      <c r="C428" s="29">
        <v>55579</v>
      </c>
      <c r="D428" s="7">
        <v>421</v>
      </c>
      <c r="E428" s="30">
        <v>12812</v>
      </c>
      <c r="F428" s="301"/>
      <c r="G428" s="205"/>
      <c r="H428" s="205"/>
      <c r="I428" s="204">
        <v>0</v>
      </c>
      <c r="J428" s="205"/>
      <c r="K428" s="205"/>
      <c r="L428" s="7">
        <v>0</v>
      </c>
      <c r="M428" s="7">
        <v>0</v>
      </c>
      <c r="N428" s="7">
        <v>0</v>
      </c>
    </row>
    <row r="429" spans="2:14" ht="11.25" customHeight="1">
      <c r="B429" s="28">
        <v>42767</v>
      </c>
      <c r="C429" s="29">
        <v>55610</v>
      </c>
      <c r="D429" s="7">
        <v>422</v>
      </c>
      <c r="E429" s="30">
        <v>12843</v>
      </c>
      <c r="F429" s="301"/>
      <c r="G429" s="205"/>
      <c r="H429" s="205"/>
      <c r="I429" s="204">
        <v>0</v>
      </c>
      <c r="J429" s="205"/>
      <c r="K429" s="205"/>
      <c r="L429" s="7">
        <v>0</v>
      </c>
      <c r="M429" s="7">
        <v>0</v>
      </c>
      <c r="N429" s="7">
        <v>0</v>
      </c>
    </row>
    <row r="430" spans="2:14" ht="11.25" customHeight="1">
      <c r="B430" s="28">
        <v>42767</v>
      </c>
      <c r="C430" s="29">
        <v>55640</v>
      </c>
      <c r="D430" s="7">
        <v>423</v>
      </c>
      <c r="E430" s="30">
        <v>12873</v>
      </c>
      <c r="F430" s="301"/>
      <c r="G430" s="205"/>
      <c r="H430" s="205"/>
      <c r="I430" s="204">
        <v>0</v>
      </c>
      <c r="J430" s="205"/>
      <c r="K430" s="205"/>
      <c r="L430" s="7">
        <v>0</v>
      </c>
      <c r="M430" s="7">
        <v>0</v>
      </c>
      <c r="N430" s="7">
        <v>0</v>
      </c>
    </row>
    <row r="431" spans="2:14" ht="11.25" customHeight="1">
      <c r="B431" s="28">
        <v>42767</v>
      </c>
      <c r="C431" s="29">
        <v>55671</v>
      </c>
      <c r="D431" s="7">
        <v>424</v>
      </c>
      <c r="E431" s="30">
        <v>12904</v>
      </c>
      <c r="F431" s="301"/>
      <c r="G431" s="205"/>
      <c r="H431" s="205"/>
      <c r="I431" s="204">
        <v>0</v>
      </c>
      <c r="J431" s="205"/>
      <c r="K431" s="205"/>
      <c r="L431" s="7">
        <v>0</v>
      </c>
      <c r="M431" s="7">
        <v>0</v>
      </c>
      <c r="N431" s="7">
        <v>0</v>
      </c>
    </row>
    <row r="432" spans="2:14" ht="11.25" customHeight="1">
      <c r="B432" s="28">
        <v>42767</v>
      </c>
      <c r="C432" s="29">
        <v>55701</v>
      </c>
      <c r="D432" s="7">
        <v>425</v>
      </c>
      <c r="E432" s="30">
        <v>12934</v>
      </c>
      <c r="F432" s="301"/>
      <c r="G432" s="205"/>
      <c r="H432" s="205"/>
      <c r="I432" s="204">
        <v>0</v>
      </c>
      <c r="J432" s="205"/>
      <c r="K432" s="205"/>
      <c r="L432" s="7">
        <v>0</v>
      </c>
      <c r="M432" s="7">
        <v>0</v>
      </c>
      <c r="N432" s="7">
        <v>0</v>
      </c>
    </row>
    <row r="433" spans="2:14" ht="11.25" customHeight="1">
      <c r="B433" s="28">
        <v>42767</v>
      </c>
      <c r="C433" s="29">
        <v>55732</v>
      </c>
      <c r="D433" s="7">
        <v>426</v>
      </c>
      <c r="E433" s="30">
        <v>12965</v>
      </c>
      <c r="F433" s="301"/>
      <c r="G433" s="205"/>
      <c r="H433" s="205"/>
      <c r="I433" s="204">
        <v>0</v>
      </c>
      <c r="J433" s="205"/>
      <c r="K433" s="205"/>
      <c r="L433" s="7">
        <v>0</v>
      </c>
      <c r="M433" s="7">
        <v>0</v>
      </c>
      <c r="N433" s="7">
        <v>0</v>
      </c>
    </row>
    <row r="434" spans="2:14" ht="11.25" customHeight="1">
      <c r="B434" s="28">
        <v>42767</v>
      </c>
      <c r="C434" s="29">
        <v>55763</v>
      </c>
      <c r="D434" s="7">
        <v>427</v>
      </c>
      <c r="E434" s="30">
        <v>12996</v>
      </c>
      <c r="F434" s="301"/>
      <c r="G434" s="205"/>
      <c r="H434" s="205"/>
      <c r="I434" s="204">
        <v>0</v>
      </c>
      <c r="J434" s="205"/>
      <c r="K434" s="205"/>
      <c r="L434" s="7">
        <v>0</v>
      </c>
      <c r="M434" s="7">
        <v>0</v>
      </c>
      <c r="N434" s="7">
        <v>0</v>
      </c>
    </row>
    <row r="435" spans="2:14" ht="11.25" customHeight="1">
      <c r="B435" s="28">
        <v>42767</v>
      </c>
      <c r="C435" s="29">
        <v>55793</v>
      </c>
      <c r="D435" s="7">
        <v>428</v>
      </c>
      <c r="E435" s="30">
        <v>13026</v>
      </c>
      <c r="F435" s="301"/>
      <c r="G435" s="205"/>
      <c r="H435" s="205"/>
      <c r="I435" s="204">
        <v>0</v>
      </c>
      <c r="J435" s="205"/>
      <c r="K435" s="205"/>
      <c r="L435" s="7">
        <v>0</v>
      </c>
      <c r="M435" s="7">
        <v>0</v>
      </c>
      <c r="N435" s="7">
        <v>0</v>
      </c>
    </row>
    <row r="436" spans="2:14" ht="11.25" customHeight="1">
      <c r="B436" s="28">
        <v>42767</v>
      </c>
      <c r="C436" s="29">
        <v>55824</v>
      </c>
      <c r="D436" s="7">
        <v>429</v>
      </c>
      <c r="E436" s="30">
        <v>13057</v>
      </c>
      <c r="F436" s="301"/>
      <c r="G436" s="205"/>
      <c r="H436" s="205"/>
      <c r="I436" s="204">
        <v>0</v>
      </c>
      <c r="J436" s="205"/>
      <c r="K436" s="205"/>
      <c r="L436" s="7">
        <v>0</v>
      </c>
      <c r="M436" s="7">
        <v>0</v>
      </c>
      <c r="N436" s="7">
        <v>0</v>
      </c>
    </row>
    <row r="437" spans="2:14" ht="11.25" customHeight="1">
      <c r="B437" s="28">
        <v>42767</v>
      </c>
      <c r="C437" s="29">
        <v>55854</v>
      </c>
      <c r="D437" s="7">
        <v>430</v>
      </c>
      <c r="E437" s="30">
        <v>13087</v>
      </c>
      <c r="F437" s="301"/>
      <c r="G437" s="205"/>
      <c r="H437" s="205"/>
      <c r="I437" s="204">
        <v>0</v>
      </c>
      <c r="J437" s="205"/>
      <c r="K437" s="205"/>
      <c r="L437" s="7">
        <v>0</v>
      </c>
      <c r="M437" s="7">
        <v>0</v>
      </c>
      <c r="N437" s="7">
        <v>0</v>
      </c>
    </row>
    <row r="438" spans="2:14" ht="11.25" customHeight="1">
      <c r="B438" s="28">
        <v>42767</v>
      </c>
      <c r="C438" s="29">
        <v>55885</v>
      </c>
      <c r="D438" s="7">
        <v>431</v>
      </c>
      <c r="E438" s="30">
        <v>13118</v>
      </c>
      <c r="F438" s="301"/>
      <c r="G438" s="205"/>
      <c r="H438" s="205"/>
      <c r="I438" s="204">
        <v>0</v>
      </c>
      <c r="J438" s="205"/>
      <c r="K438" s="205"/>
      <c r="L438" s="7">
        <v>0</v>
      </c>
      <c r="M438" s="7">
        <v>0</v>
      </c>
      <c r="N438" s="7">
        <v>0</v>
      </c>
    </row>
    <row r="439" spans="2:14" ht="11.25" customHeight="1">
      <c r="B439" s="28">
        <v>42767</v>
      </c>
      <c r="C439" s="29">
        <v>55916</v>
      </c>
      <c r="D439" s="7">
        <v>432</v>
      </c>
      <c r="E439" s="30">
        <v>13149</v>
      </c>
      <c r="F439" s="301"/>
      <c r="G439" s="205"/>
      <c r="H439" s="205"/>
      <c r="I439" s="204">
        <v>0</v>
      </c>
      <c r="J439" s="205"/>
      <c r="K439" s="205"/>
      <c r="L439" s="7">
        <v>0</v>
      </c>
      <c r="M439" s="7">
        <v>0</v>
      </c>
      <c r="N439" s="7">
        <v>0</v>
      </c>
    </row>
    <row r="440" spans="2:14" ht="11.25" customHeight="1">
      <c r="B440" s="28">
        <v>42767</v>
      </c>
      <c r="C440" s="29">
        <v>55944</v>
      </c>
      <c r="D440" s="7">
        <v>433</v>
      </c>
      <c r="E440" s="30">
        <v>13177</v>
      </c>
      <c r="F440" s="301"/>
      <c r="G440" s="205"/>
      <c r="H440" s="205"/>
      <c r="I440" s="204">
        <v>0</v>
      </c>
      <c r="J440" s="205"/>
      <c r="K440" s="205"/>
      <c r="L440" s="7">
        <v>0</v>
      </c>
      <c r="M440" s="7">
        <v>0</v>
      </c>
      <c r="N440" s="7">
        <v>0</v>
      </c>
    </row>
    <row r="441" spans="2:14" ht="11.25" customHeight="1">
      <c r="B441" s="28">
        <v>42767</v>
      </c>
      <c r="C441" s="29">
        <v>55975</v>
      </c>
      <c r="D441" s="7">
        <v>434</v>
      </c>
      <c r="E441" s="30">
        <v>13208</v>
      </c>
      <c r="F441" s="301"/>
      <c r="G441" s="205"/>
      <c r="H441" s="205"/>
      <c r="I441" s="204">
        <v>0</v>
      </c>
      <c r="J441" s="205"/>
      <c r="K441" s="205"/>
      <c r="L441" s="7">
        <v>0</v>
      </c>
      <c r="M441" s="7">
        <v>0</v>
      </c>
      <c r="N441" s="7">
        <v>0</v>
      </c>
    </row>
    <row r="442" spans="2:14" ht="11.25" customHeight="1">
      <c r="B442" s="28">
        <v>42767</v>
      </c>
      <c r="C442" s="29">
        <v>56005</v>
      </c>
      <c r="D442" s="7">
        <v>435</v>
      </c>
      <c r="E442" s="30">
        <v>13238</v>
      </c>
      <c r="F442" s="301"/>
      <c r="G442" s="205"/>
      <c r="H442" s="205"/>
      <c r="I442" s="204">
        <v>0</v>
      </c>
      <c r="J442" s="205"/>
      <c r="K442" s="205"/>
      <c r="L442" s="7">
        <v>0</v>
      </c>
      <c r="M442" s="7">
        <v>0</v>
      </c>
      <c r="N442" s="7">
        <v>0</v>
      </c>
    </row>
    <row r="443" spans="2:14" ht="11.25" customHeight="1">
      <c r="B443" s="28">
        <v>42767</v>
      </c>
      <c r="C443" s="29">
        <v>56036</v>
      </c>
      <c r="D443" s="7">
        <v>436</v>
      </c>
      <c r="E443" s="30">
        <v>13269</v>
      </c>
      <c r="F443" s="301"/>
      <c r="G443" s="205"/>
      <c r="H443" s="205"/>
      <c r="I443" s="204">
        <v>0</v>
      </c>
      <c r="J443" s="205"/>
      <c r="K443" s="205"/>
      <c r="L443" s="7">
        <v>0</v>
      </c>
      <c r="M443" s="7">
        <v>0</v>
      </c>
      <c r="N443" s="7">
        <v>0</v>
      </c>
    </row>
    <row r="444" spans="2:14" ht="11.25" customHeight="1">
      <c r="B444" s="28">
        <v>42767</v>
      </c>
      <c r="C444" s="29">
        <v>56066</v>
      </c>
      <c r="D444" s="7">
        <v>437</v>
      </c>
      <c r="E444" s="30">
        <v>13299</v>
      </c>
      <c r="F444" s="301"/>
      <c r="G444" s="205"/>
      <c r="H444" s="205"/>
      <c r="I444" s="204">
        <v>0</v>
      </c>
      <c r="J444" s="205"/>
      <c r="K444" s="205"/>
      <c r="L444" s="7">
        <v>0</v>
      </c>
      <c r="M444" s="7">
        <v>0</v>
      </c>
      <c r="N444" s="7">
        <v>0</v>
      </c>
    </row>
    <row r="445" spans="2:14" ht="11.25" customHeight="1">
      <c r="B445" s="28">
        <v>42767</v>
      </c>
      <c r="C445" s="29">
        <v>56097</v>
      </c>
      <c r="D445" s="7">
        <v>438</v>
      </c>
      <c r="E445" s="30">
        <v>13330</v>
      </c>
      <c r="F445" s="301"/>
      <c r="G445" s="205"/>
      <c r="H445" s="205"/>
      <c r="I445" s="204">
        <v>0</v>
      </c>
      <c r="J445" s="205"/>
      <c r="K445" s="205"/>
      <c r="L445" s="7">
        <v>0</v>
      </c>
      <c r="M445" s="7">
        <v>0</v>
      </c>
      <c r="N445" s="7">
        <v>0</v>
      </c>
    </row>
    <row r="446" spans="2:14" ht="11.25" customHeight="1">
      <c r="B446" s="28">
        <v>42767</v>
      </c>
      <c r="C446" s="29">
        <v>56128</v>
      </c>
      <c r="D446" s="7">
        <v>439</v>
      </c>
      <c r="E446" s="30">
        <v>13361</v>
      </c>
      <c r="F446" s="301"/>
      <c r="G446" s="205"/>
      <c r="H446" s="205"/>
      <c r="I446" s="204">
        <v>0</v>
      </c>
      <c r="J446" s="205"/>
      <c r="K446" s="205"/>
      <c r="L446" s="7">
        <v>0</v>
      </c>
      <c r="M446" s="7">
        <v>0</v>
      </c>
      <c r="N446" s="7">
        <v>0</v>
      </c>
    </row>
    <row r="447" spans="2:14" ht="11.25" customHeight="1">
      <c r="B447" s="28">
        <v>42767</v>
      </c>
      <c r="C447" s="29">
        <v>56158</v>
      </c>
      <c r="D447" s="7">
        <v>440</v>
      </c>
      <c r="E447" s="30">
        <v>13391</v>
      </c>
      <c r="F447" s="301"/>
      <c r="G447" s="205"/>
      <c r="H447" s="205"/>
      <c r="I447" s="204">
        <v>0</v>
      </c>
      <c r="J447" s="205"/>
      <c r="K447" s="205"/>
      <c r="L447" s="7">
        <v>0</v>
      </c>
      <c r="M447" s="7">
        <v>0</v>
      </c>
      <c r="N447" s="7">
        <v>0</v>
      </c>
    </row>
    <row r="448" spans="2:14" ht="11.25" customHeight="1">
      <c r="B448" s="28">
        <v>42767</v>
      </c>
      <c r="C448" s="29">
        <v>56189</v>
      </c>
      <c r="D448" s="7">
        <v>441</v>
      </c>
      <c r="E448" s="30">
        <v>13422</v>
      </c>
      <c r="F448" s="301"/>
      <c r="G448" s="205"/>
      <c r="H448" s="205"/>
      <c r="I448" s="204">
        <v>0</v>
      </c>
      <c r="J448" s="205"/>
      <c r="K448" s="205"/>
      <c r="L448" s="7">
        <v>0</v>
      </c>
      <c r="M448" s="7">
        <v>0</v>
      </c>
      <c r="N448" s="7">
        <v>0</v>
      </c>
    </row>
    <row r="449" spans="2:14" ht="11.25" customHeight="1">
      <c r="B449" s="28">
        <v>42767</v>
      </c>
      <c r="C449" s="29">
        <v>56219</v>
      </c>
      <c r="D449" s="7">
        <v>442</v>
      </c>
      <c r="E449" s="30">
        <v>13452</v>
      </c>
      <c r="F449" s="301"/>
      <c r="G449" s="205"/>
      <c r="H449" s="205"/>
      <c r="I449" s="204">
        <v>0</v>
      </c>
      <c r="J449" s="205"/>
      <c r="K449" s="205"/>
      <c r="L449" s="7">
        <v>0</v>
      </c>
      <c r="M449" s="7">
        <v>0</v>
      </c>
      <c r="N449" s="7">
        <v>0</v>
      </c>
    </row>
    <row r="450" spans="2:14" ht="11.25" customHeight="1">
      <c r="B450" s="28">
        <v>42767</v>
      </c>
      <c r="C450" s="29">
        <v>56250</v>
      </c>
      <c r="D450" s="7">
        <v>443</v>
      </c>
      <c r="E450" s="30">
        <v>13483</v>
      </c>
      <c r="F450" s="301"/>
      <c r="G450" s="205"/>
      <c r="H450" s="205"/>
      <c r="I450" s="204">
        <v>0</v>
      </c>
      <c r="J450" s="205"/>
      <c r="K450" s="205"/>
      <c r="L450" s="7">
        <v>0</v>
      </c>
      <c r="M450" s="7">
        <v>0</v>
      </c>
      <c r="N450" s="7">
        <v>0</v>
      </c>
    </row>
    <row r="451" spans="2:14" ht="11.25" customHeight="1">
      <c r="B451" s="28">
        <v>42767</v>
      </c>
      <c r="C451" s="29">
        <v>56281</v>
      </c>
      <c r="D451" s="7">
        <v>444</v>
      </c>
      <c r="E451" s="30">
        <v>13514</v>
      </c>
      <c r="F451" s="301"/>
      <c r="G451" s="205"/>
      <c r="H451" s="205"/>
      <c r="I451" s="204">
        <v>0</v>
      </c>
      <c r="J451" s="205"/>
      <c r="K451" s="205"/>
      <c r="L451" s="7">
        <v>0</v>
      </c>
      <c r="M451" s="7">
        <v>0</v>
      </c>
      <c r="N451" s="7">
        <v>0</v>
      </c>
    </row>
    <row r="452" spans="2:14" ht="11.25" customHeight="1">
      <c r="B452" s="28">
        <v>42767</v>
      </c>
      <c r="C452" s="29">
        <v>56309</v>
      </c>
      <c r="D452" s="7">
        <v>445</v>
      </c>
      <c r="E452" s="30">
        <v>13542</v>
      </c>
      <c r="F452" s="301"/>
      <c r="G452" s="205"/>
      <c r="H452" s="205"/>
      <c r="I452" s="204">
        <v>0</v>
      </c>
      <c r="J452" s="205"/>
      <c r="K452" s="205"/>
      <c r="L452" s="7">
        <v>0</v>
      </c>
      <c r="M452" s="7">
        <v>0</v>
      </c>
      <c r="N452" s="7">
        <v>0</v>
      </c>
    </row>
    <row r="453" spans="2:14" ht="11.25" customHeight="1">
      <c r="B453" s="28">
        <v>42767</v>
      </c>
      <c r="C453" s="29">
        <v>56340</v>
      </c>
      <c r="D453" s="7">
        <v>446</v>
      </c>
      <c r="E453" s="30">
        <v>13573</v>
      </c>
      <c r="F453" s="301"/>
      <c r="G453" s="205"/>
      <c r="H453" s="205"/>
      <c r="I453" s="204">
        <v>0</v>
      </c>
      <c r="J453" s="205"/>
      <c r="K453" s="205"/>
      <c r="L453" s="7">
        <v>0</v>
      </c>
      <c r="M453" s="7">
        <v>0</v>
      </c>
      <c r="N453" s="7">
        <v>0</v>
      </c>
    </row>
    <row r="454" spans="2:14" ht="11.25" customHeight="1">
      <c r="B454" s="28">
        <v>42767</v>
      </c>
      <c r="C454" s="29">
        <v>56370</v>
      </c>
      <c r="D454" s="7">
        <v>447</v>
      </c>
      <c r="E454" s="30">
        <v>13603</v>
      </c>
      <c r="F454" s="301"/>
      <c r="G454" s="205"/>
      <c r="H454" s="205"/>
      <c r="I454" s="204">
        <v>0</v>
      </c>
      <c r="J454" s="205"/>
      <c r="K454" s="205"/>
      <c r="L454" s="7">
        <v>0</v>
      </c>
      <c r="M454" s="7">
        <v>0</v>
      </c>
      <c r="N454" s="7">
        <v>0</v>
      </c>
    </row>
    <row r="455" spans="2:14" ht="11.25" customHeight="1">
      <c r="B455" s="28">
        <v>42767</v>
      </c>
      <c r="C455" s="29">
        <v>56401</v>
      </c>
      <c r="D455" s="7">
        <v>448</v>
      </c>
      <c r="E455" s="30">
        <v>13634</v>
      </c>
      <c r="F455" s="301"/>
      <c r="G455" s="205"/>
      <c r="H455" s="205"/>
      <c r="I455" s="204">
        <v>0</v>
      </c>
      <c r="J455" s="205"/>
      <c r="K455" s="205"/>
      <c r="L455" s="7">
        <v>0</v>
      </c>
      <c r="M455" s="7">
        <v>0</v>
      </c>
      <c r="N455" s="7">
        <v>0</v>
      </c>
    </row>
    <row r="456" spans="2:14" ht="11.25" customHeight="1">
      <c r="B456" s="28">
        <v>42767</v>
      </c>
      <c r="C456" s="29">
        <v>56431</v>
      </c>
      <c r="D456" s="7">
        <v>449</v>
      </c>
      <c r="E456" s="30">
        <v>13664</v>
      </c>
      <c r="F456" s="301"/>
      <c r="G456" s="205"/>
      <c r="H456" s="205"/>
      <c r="I456" s="204">
        <v>0</v>
      </c>
      <c r="J456" s="205"/>
      <c r="K456" s="205"/>
      <c r="L456" s="7">
        <v>0</v>
      </c>
      <c r="M456" s="7">
        <v>0</v>
      </c>
      <c r="N456" s="7">
        <v>0</v>
      </c>
    </row>
    <row r="457" spans="2:14" ht="11.25" customHeight="1">
      <c r="B457" s="28">
        <v>42767</v>
      </c>
      <c r="C457" s="29">
        <v>56462</v>
      </c>
      <c r="D457" s="7">
        <v>450</v>
      </c>
      <c r="E457" s="30">
        <v>13695</v>
      </c>
      <c r="F457" s="301"/>
      <c r="G457" s="205"/>
      <c r="H457" s="205"/>
      <c r="I457" s="204">
        <v>0</v>
      </c>
      <c r="J457" s="205"/>
      <c r="K457" s="205"/>
      <c r="L457" s="7">
        <v>0</v>
      </c>
      <c r="M457" s="7">
        <v>0</v>
      </c>
      <c r="N457" s="7">
        <v>0</v>
      </c>
    </row>
    <row r="458" spans="2:14" ht="11.25" customHeight="1">
      <c r="B458" s="28">
        <v>42767</v>
      </c>
      <c r="C458" s="29">
        <v>56493</v>
      </c>
      <c r="D458" s="7">
        <v>451</v>
      </c>
      <c r="E458" s="30">
        <v>13726</v>
      </c>
      <c r="F458" s="301"/>
      <c r="G458" s="205"/>
      <c r="H458" s="205"/>
      <c r="I458" s="204">
        <v>0</v>
      </c>
      <c r="J458" s="205"/>
      <c r="K458" s="205"/>
      <c r="L458" s="7">
        <v>0</v>
      </c>
      <c r="M458" s="7">
        <v>0</v>
      </c>
      <c r="N458" s="7">
        <v>0</v>
      </c>
    </row>
    <row r="459" spans="2:14" ht="11.25" customHeight="1">
      <c r="B459" s="28">
        <v>42767</v>
      </c>
      <c r="C459" s="29">
        <v>56523</v>
      </c>
      <c r="D459" s="7">
        <v>452</v>
      </c>
      <c r="E459" s="30">
        <v>13756</v>
      </c>
      <c r="F459" s="301"/>
      <c r="G459" s="205"/>
      <c r="H459" s="205"/>
      <c r="I459" s="204">
        <v>0</v>
      </c>
      <c r="J459" s="205"/>
      <c r="K459" s="205"/>
      <c r="L459" s="7">
        <v>0</v>
      </c>
      <c r="M459" s="7">
        <v>0</v>
      </c>
      <c r="N459" s="7">
        <v>0</v>
      </c>
    </row>
    <row r="460" spans="2:14" ht="11.25" customHeight="1">
      <c r="B460" s="28">
        <v>42767</v>
      </c>
      <c r="C460" s="29">
        <v>56554</v>
      </c>
      <c r="D460" s="7">
        <v>453</v>
      </c>
      <c r="E460" s="30">
        <v>13787</v>
      </c>
      <c r="F460" s="301"/>
      <c r="G460" s="205"/>
      <c r="H460" s="205"/>
      <c r="I460" s="204">
        <v>0</v>
      </c>
      <c r="J460" s="205"/>
      <c r="K460" s="205"/>
      <c r="L460" s="7">
        <v>0</v>
      </c>
      <c r="M460" s="7">
        <v>0</v>
      </c>
      <c r="N460" s="7">
        <v>0</v>
      </c>
    </row>
    <row r="461" spans="2:14" ht="11.25" customHeight="1">
      <c r="B461" s="28">
        <v>42767</v>
      </c>
      <c r="C461" s="29">
        <v>56584</v>
      </c>
      <c r="D461" s="7">
        <v>454</v>
      </c>
      <c r="E461" s="30">
        <v>13817</v>
      </c>
      <c r="F461" s="301"/>
      <c r="G461" s="205"/>
      <c r="H461" s="205"/>
      <c r="I461" s="204">
        <v>0</v>
      </c>
      <c r="J461" s="205"/>
      <c r="K461" s="205"/>
      <c r="L461" s="7">
        <v>0</v>
      </c>
      <c r="M461" s="7">
        <v>0</v>
      </c>
      <c r="N461" s="7">
        <v>0</v>
      </c>
    </row>
    <row r="462" spans="2:14" ht="11.25" customHeight="1">
      <c r="B462" s="28">
        <v>42767</v>
      </c>
      <c r="C462" s="29">
        <v>56615</v>
      </c>
      <c r="D462" s="7">
        <v>455</v>
      </c>
      <c r="E462" s="30">
        <v>13848</v>
      </c>
      <c r="F462" s="301"/>
      <c r="G462" s="205"/>
      <c r="H462" s="205"/>
      <c r="I462" s="204">
        <v>0</v>
      </c>
      <c r="J462" s="205"/>
      <c r="K462" s="205"/>
      <c r="L462" s="7">
        <v>0</v>
      </c>
      <c r="M462" s="7">
        <v>0</v>
      </c>
      <c r="N462" s="7">
        <v>0</v>
      </c>
    </row>
    <row r="463" spans="2:14" ht="11.25" customHeight="1">
      <c r="B463" s="28">
        <v>42767</v>
      </c>
      <c r="C463" s="29">
        <v>56646</v>
      </c>
      <c r="D463" s="7">
        <v>456</v>
      </c>
      <c r="E463" s="30">
        <v>13879</v>
      </c>
      <c r="F463" s="301"/>
      <c r="G463" s="205"/>
      <c r="H463" s="205"/>
      <c r="I463" s="204">
        <v>0</v>
      </c>
      <c r="J463" s="205"/>
      <c r="K463" s="205"/>
      <c r="L463" s="7">
        <v>0</v>
      </c>
      <c r="M463" s="7">
        <v>0</v>
      </c>
      <c r="N463" s="7">
        <v>0</v>
      </c>
    </row>
    <row r="464" spans="2:14" ht="11.25" customHeight="1">
      <c r="B464" s="28">
        <v>42767</v>
      </c>
      <c r="C464" s="29">
        <v>56674</v>
      </c>
      <c r="D464" s="7">
        <v>457</v>
      </c>
      <c r="E464" s="30">
        <v>13907</v>
      </c>
      <c r="F464" s="301"/>
      <c r="G464" s="205"/>
      <c r="H464" s="205"/>
      <c r="I464" s="204">
        <v>0</v>
      </c>
      <c r="J464" s="205"/>
      <c r="K464" s="205"/>
      <c r="L464" s="7">
        <v>0</v>
      </c>
      <c r="M464" s="7">
        <v>0</v>
      </c>
      <c r="N464" s="7">
        <v>0</v>
      </c>
    </row>
    <row r="465" spans="2:14" ht="11.25" customHeight="1">
      <c r="B465" s="28">
        <v>42767</v>
      </c>
      <c r="C465" s="29">
        <v>56705</v>
      </c>
      <c r="D465" s="7">
        <v>458</v>
      </c>
      <c r="E465" s="30">
        <v>13938</v>
      </c>
      <c r="F465" s="301"/>
      <c r="G465" s="205"/>
      <c r="H465" s="205"/>
      <c r="I465" s="204">
        <v>0</v>
      </c>
      <c r="J465" s="205"/>
      <c r="K465" s="205"/>
      <c r="L465" s="7">
        <v>0</v>
      </c>
      <c r="M465" s="7">
        <v>0</v>
      </c>
      <c r="N465" s="7">
        <v>0</v>
      </c>
    </row>
    <row r="466" spans="2:14" ht="11.25" customHeight="1">
      <c r="B466" s="28">
        <v>42767</v>
      </c>
      <c r="C466" s="29">
        <v>56735</v>
      </c>
      <c r="D466" s="7">
        <v>459</v>
      </c>
      <c r="E466" s="30">
        <v>13968</v>
      </c>
      <c r="F466" s="301"/>
      <c r="G466" s="205"/>
      <c r="H466" s="205"/>
      <c r="I466" s="204">
        <v>0</v>
      </c>
      <c r="J466" s="205"/>
      <c r="K466" s="205"/>
      <c r="L466" s="7">
        <v>0</v>
      </c>
      <c r="M466" s="7">
        <v>0</v>
      </c>
      <c r="N466" s="7">
        <v>0</v>
      </c>
    </row>
    <row r="467" spans="2:14" ht="11.25" customHeight="1">
      <c r="B467" s="28">
        <v>42767</v>
      </c>
      <c r="C467" s="29">
        <v>56766</v>
      </c>
      <c r="D467" s="7">
        <v>460</v>
      </c>
      <c r="E467" s="30">
        <v>13999</v>
      </c>
      <c r="F467" s="301"/>
      <c r="G467" s="205"/>
      <c r="H467" s="205"/>
      <c r="I467" s="204">
        <v>0</v>
      </c>
      <c r="J467" s="205"/>
      <c r="K467" s="205"/>
      <c r="L467" s="7">
        <v>0</v>
      </c>
      <c r="M467" s="7">
        <v>0</v>
      </c>
      <c r="N467" s="7">
        <v>0</v>
      </c>
    </row>
    <row r="468" spans="2:14" ht="11.25" customHeight="1">
      <c r="B468" s="28">
        <v>42767</v>
      </c>
      <c r="C468" s="29">
        <v>56796</v>
      </c>
      <c r="D468" s="7">
        <v>461</v>
      </c>
      <c r="E468" s="30">
        <v>14029</v>
      </c>
      <c r="F468" s="301"/>
      <c r="G468" s="205"/>
      <c r="H468" s="205"/>
      <c r="I468" s="204">
        <v>0</v>
      </c>
      <c r="J468" s="205"/>
      <c r="K468" s="205"/>
      <c r="L468" s="7">
        <v>0</v>
      </c>
      <c r="M468" s="7">
        <v>0</v>
      </c>
      <c r="N468" s="7">
        <v>0</v>
      </c>
    </row>
    <row r="469" spans="2:14" ht="11.25" customHeight="1">
      <c r="B469" s="28">
        <v>42767</v>
      </c>
      <c r="C469" s="29">
        <v>56827</v>
      </c>
      <c r="D469" s="7">
        <v>462</v>
      </c>
      <c r="E469" s="30">
        <v>14060</v>
      </c>
      <c r="F469" s="301"/>
      <c r="G469" s="205"/>
      <c r="H469" s="205"/>
      <c r="I469" s="204">
        <v>0</v>
      </c>
      <c r="J469" s="205"/>
      <c r="K469" s="205"/>
      <c r="L469" s="7">
        <v>0</v>
      </c>
      <c r="M469" s="7">
        <v>0</v>
      </c>
      <c r="N469" s="7">
        <v>0</v>
      </c>
    </row>
    <row r="470" spans="2:14" ht="11.25" customHeight="1">
      <c r="B470" s="28">
        <v>42767</v>
      </c>
      <c r="C470" s="29">
        <v>56858</v>
      </c>
      <c r="D470" s="7">
        <v>463</v>
      </c>
      <c r="E470" s="30">
        <v>14091</v>
      </c>
      <c r="F470" s="301"/>
      <c r="G470" s="205"/>
      <c r="H470" s="205"/>
      <c r="I470" s="204">
        <v>0</v>
      </c>
      <c r="J470" s="205"/>
      <c r="K470" s="205"/>
      <c r="L470" s="7">
        <v>0</v>
      </c>
      <c r="M470" s="7">
        <v>0</v>
      </c>
      <c r="N470" s="7">
        <v>0</v>
      </c>
    </row>
    <row r="471" spans="2:14" ht="11.25" customHeight="1">
      <c r="B471" s="28">
        <v>42767</v>
      </c>
      <c r="C471" s="29">
        <v>56888</v>
      </c>
      <c r="D471" s="7">
        <v>464</v>
      </c>
      <c r="E471" s="30">
        <v>14121</v>
      </c>
      <c r="F471" s="301"/>
      <c r="G471" s="205"/>
      <c r="H471" s="205"/>
      <c r="I471" s="204">
        <v>0</v>
      </c>
      <c r="J471" s="205"/>
      <c r="K471" s="205"/>
      <c r="L471" s="7">
        <v>0</v>
      </c>
      <c r="M471" s="7">
        <v>0</v>
      </c>
      <c r="N471" s="7">
        <v>0</v>
      </c>
    </row>
    <row r="472" spans="2:14" ht="11.25" customHeight="1">
      <c r="B472" s="28">
        <v>42767</v>
      </c>
      <c r="C472" s="29">
        <v>56919</v>
      </c>
      <c r="D472" s="7">
        <v>465</v>
      </c>
      <c r="E472" s="30">
        <v>14152</v>
      </c>
      <c r="F472" s="301"/>
      <c r="G472" s="205"/>
      <c r="H472" s="205"/>
      <c r="I472" s="204">
        <v>0</v>
      </c>
      <c r="J472" s="205"/>
      <c r="K472" s="205"/>
      <c r="L472" s="7">
        <v>0</v>
      </c>
      <c r="M472" s="7">
        <v>0</v>
      </c>
      <c r="N472" s="7">
        <v>0</v>
      </c>
    </row>
    <row r="473" spans="2:14" ht="11.25" customHeight="1">
      <c r="B473" s="28">
        <v>42767</v>
      </c>
      <c r="C473" s="29">
        <v>56949</v>
      </c>
      <c r="D473" s="7">
        <v>466</v>
      </c>
      <c r="E473" s="30">
        <v>14182</v>
      </c>
      <c r="F473" s="301"/>
      <c r="G473" s="205"/>
      <c r="H473" s="205"/>
      <c r="I473" s="204">
        <v>0</v>
      </c>
      <c r="J473" s="205"/>
      <c r="K473" s="205"/>
      <c r="L473" s="7">
        <v>0</v>
      </c>
      <c r="M473" s="7">
        <v>0</v>
      </c>
      <c r="N473" s="7">
        <v>0</v>
      </c>
    </row>
    <row r="474" spans="2:14" ht="11.25" customHeight="1">
      <c r="B474" s="28">
        <v>42767</v>
      </c>
      <c r="C474" s="29">
        <v>56980</v>
      </c>
      <c r="D474" s="7">
        <v>467</v>
      </c>
      <c r="E474" s="30">
        <v>14213</v>
      </c>
      <c r="F474" s="301"/>
      <c r="G474" s="205"/>
      <c r="H474" s="205"/>
      <c r="I474" s="204">
        <v>0</v>
      </c>
      <c r="J474" s="205"/>
      <c r="K474" s="205"/>
      <c r="L474" s="7">
        <v>0</v>
      </c>
      <c r="M474" s="7">
        <v>0</v>
      </c>
      <c r="N474" s="7">
        <v>0</v>
      </c>
    </row>
    <row r="475" spans="2:14" ht="11.25" customHeight="1">
      <c r="B475" s="28">
        <v>42767</v>
      </c>
      <c r="C475" s="29">
        <v>57011</v>
      </c>
      <c r="D475" s="7">
        <v>468</v>
      </c>
      <c r="E475" s="30">
        <v>14244</v>
      </c>
      <c r="F475" s="301"/>
      <c r="G475" s="205"/>
      <c r="H475" s="205"/>
      <c r="I475" s="204">
        <v>0</v>
      </c>
      <c r="J475" s="205"/>
      <c r="K475" s="205"/>
      <c r="L475" s="7">
        <v>0</v>
      </c>
      <c r="M475" s="7">
        <v>0</v>
      </c>
      <c r="N475" s="7">
        <v>0</v>
      </c>
    </row>
    <row r="476" spans="2:14" ht="11.25" customHeight="1">
      <c r="B476" s="28">
        <v>42767</v>
      </c>
      <c r="C476" s="29">
        <v>57040</v>
      </c>
      <c r="D476" s="7">
        <v>469</v>
      </c>
      <c r="E476" s="30">
        <v>14273</v>
      </c>
      <c r="F476" s="301"/>
      <c r="G476" s="205"/>
      <c r="H476" s="205"/>
      <c r="I476" s="204">
        <v>0</v>
      </c>
      <c r="J476" s="205"/>
      <c r="K476" s="205"/>
      <c r="L476" s="7">
        <v>0</v>
      </c>
      <c r="M476" s="7">
        <v>0</v>
      </c>
      <c r="N476" s="7">
        <v>0</v>
      </c>
    </row>
    <row r="477" spans="2:14" ht="11.25" customHeight="1">
      <c r="B477" s="28">
        <v>42767</v>
      </c>
      <c r="C477" s="29">
        <v>57071</v>
      </c>
      <c r="D477" s="7">
        <v>470</v>
      </c>
      <c r="E477" s="30">
        <v>14304</v>
      </c>
      <c r="F477" s="301"/>
      <c r="G477" s="205"/>
      <c r="H477" s="205"/>
      <c r="I477" s="204">
        <v>0</v>
      </c>
      <c r="J477" s="205"/>
      <c r="K477" s="205"/>
      <c r="L477" s="7">
        <v>0</v>
      </c>
      <c r="M477" s="7">
        <v>0</v>
      </c>
      <c r="N477" s="7">
        <v>0</v>
      </c>
    </row>
    <row r="478" spans="2:14" ht="11.25" customHeight="1">
      <c r="B478" s="28">
        <v>42767</v>
      </c>
      <c r="C478" s="29">
        <v>57101</v>
      </c>
      <c r="D478" s="7">
        <v>471</v>
      </c>
      <c r="E478" s="30">
        <v>14334</v>
      </c>
      <c r="F478" s="301"/>
      <c r="G478" s="205"/>
      <c r="H478" s="205"/>
      <c r="I478" s="204">
        <v>0</v>
      </c>
      <c r="J478" s="205"/>
      <c r="K478" s="205"/>
      <c r="L478" s="7">
        <v>0</v>
      </c>
      <c r="M478" s="7">
        <v>0</v>
      </c>
      <c r="N478" s="7">
        <v>0</v>
      </c>
    </row>
    <row r="479" spans="2:14" ht="11.25" customHeight="1">
      <c r="B479" s="28">
        <v>42767</v>
      </c>
      <c r="C479" s="29">
        <v>57132</v>
      </c>
      <c r="D479" s="7">
        <v>472</v>
      </c>
      <c r="E479" s="30">
        <v>14365</v>
      </c>
      <c r="F479" s="301"/>
      <c r="G479" s="205"/>
      <c r="H479" s="205"/>
      <c r="I479" s="204">
        <v>0</v>
      </c>
      <c r="J479" s="205"/>
      <c r="K479" s="205"/>
      <c r="L479" s="7">
        <v>0</v>
      </c>
      <c r="M479" s="7">
        <v>0</v>
      </c>
      <c r="N479" s="7">
        <v>0</v>
      </c>
    </row>
    <row r="480" spans="2:14" ht="11.25" customHeight="1">
      <c r="B480" s="28">
        <v>42767</v>
      </c>
      <c r="C480" s="29">
        <v>57162</v>
      </c>
      <c r="D480" s="7">
        <v>473</v>
      </c>
      <c r="E480" s="30">
        <v>14395</v>
      </c>
      <c r="F480" s="301"/>
      <c r="G480" s="205"/>
      <c r="H480" s="205"/>
      <c r="I480" s="204">
        <v>0</v>
      </c>
      <c r="J480" s="205"/>
      <c r="K480" s="205"/>
      <c r="L480" s="7">
        <v>0</v>
      </c>
      <c r="M480" s="7">
        <v>0</v>
      </c>
      <c r="N480" s="7">
        <v>0</v>
      </c>
    </row>
    <row r="481" spans="2:14" ht="11.25" customHeight="1">
      <c r="B481" s="28">
        <v>42767</v>
      </c>
      <c r="C481" s="29">
        <v>57193</v>
      </c>
      <c r="D481" s="7">
        <v>474</v>
      </c>
      <c r="E481" s="30">
        <v>14426</v>
      </c>
      <c r="F481" s="301"/>
      <c r="G481" s="205"/>
      <c r="H481" s="205"/>
      <c r="I481" s="204">
        <v>0</v>
      </c>
      <c r="J481" s="205"/>
      <c r="K481" s="205"/>
      <c r="L481" s="7">
        <v>0</v>
      </c>
      <c r="M481" s="7">
        <v>0</v>
      </c>
      <c r="N481" s="7">
        <v>0</v>
      </c>
    </row>
    <row r="482" spans="2:14" ht="11.25" customHeight="1">
      <c r="B482" s="28">
        <v>42767</v>
      </c>
      <c r="C482" s="29">
        <v>57224</v>
      </c>
      <c r="D482" s="7">
        <v>475</v>
      </c>
      <c r="E482" s="30">
        <v>14457</v>
      </c>
      <c r="F482" s="301"/>
      <c r="G482" s="205"/>
      <c r="H482" s="205"/>
      <c r="I482" s="204">
        <v>0</v>
      </c>
      <c r="J482" s="205"/>
      <c r="K482" s="205"/>
      <c r="L482" s="7">
        <v>0</v>
      </c>
      <c r="M482" s="7">
        <v>0</v>
      </c>
      <c r="N482" s="7">
        <v>0</v>
      </c>
    </row>
    <row r="483" spans="2:14" ht="11.25" customHeight="1">
      <c r="B483" s="28">
        <v>42767</v>
      </c>
      <c r="C483" s="29">
        <v>57254</v>
      </c>
      <c r="D483" s="7">
        <v>476</v>
      </c>
      <c r="E483" s="30">
        <v>14487</v>
      </c>
      <c r="F483" s="301"/>
      <c r="G483" s="205"/>
      <c r="H483" s="205"/>
      <c r="I483" s="204">
        <v>0</v>
      </c>
      <c r="J483" s="205"/>
      <c r="K483" s="205"/>
      <c r="L483" s="7">
        <v>0</v>
      </c>
      <c r="M483" s="7">
        <v>0</v>
      </c>
      <c r="N483" s="7">
        <v>0</v>
      </c>
    </row>
    <row r="484" spans="2:14" ht="11.25" customHeight="1">
      <c r="B484" s="28">
        <v>42767</v>
      </c>
      <c r="C484" s="29">
        <v>57285</v>
      </c>
      <c r="D484" s="7">
        <v>477</v>
      </c>
      <c r="E484" s="30">
        <v>14518</v>
      </c>
      <c r="F484" s="301"/>
      <c r="G484" s="205"/>
      <c r="H484" s="205"/>
      <c r="I484" s="204">
        <v>0</v>
      </c>
      <c r="J484" s="205"/>
      <c r="K484" s="205"/>
      <c r="L484" s="7">
        <v>0</v>
      </c>
      <c r="M484" s="7">
        <v>0</v>
      </c>
      <c r="N484" s="7">
        <v>0</v>
      </c>
    </row>
    <row r="485" spans="2:14" ht="11.25" customHeight="1">
      <c r="B485" s="28">
        <v>42767</v>
      </c>
      <c r="C485" s="29">
        <v>57315</v>
      </c>
      <c r="D485" s="7">
        <v>478</v>
      </c>
      <c r="E485" s="30">
        <v>14548</v>
      </c>
      <c r="F485" s="301"/>
      <c r="G485" s="205"/>
      <c r="H485" s="205"/>
      <c r="I485" s="204">
        <v>0</v>
      </c>
      <c r="J485" s="205"/>
      <c r="K485" s="205"/>
      <c r="L485" s="7">
        <v>0</v>
      </c>
      <c r="M485" s="7">
        <v>0</v>
      </c>
      <c r="N485" s="7">
        <v>0</v>
      </c>
    </row>
    <row r="486" spans="2:14" ht="11.25" customHeight="1">
      <c r="B486" s="28">
        <v>42767</v>
      </c>
      <c r="C486" s="29">
        <v>57346</v>
      </c>
      <c r="D486" s="7">
        <v>479</v>
      </c>
      <c r="E486" s="30">
        <v>14579</v>
      </c>
      <c r="F486" s="301"/>
      <c r="G486" s="205"/>
      <c r="H486" s="205"/>
      <c r="I486" s="204">
        <v>0</v>
      </c>
      <c r="J486" s="205"/>
      <c r="K486" s="205"/>
      <c r="L486" s="7">
        <v>0</v>
      </c>
      <c r="M486" s="7">
        <v>0</v>
      </c>
      <c r="N486" s="7">
        <v>0</v>
      </c>
    </row>
    <row r="487" spans="2:14" ht="11.25" customHeight="1">
      <c r="B487" s="28">
        <v>42767</v>
      </c>
      <c r="C487" s="29">
        <v>57377</v>
      </c>
      <c r="D487" s="7">
        <v>480</v>
      </c>
      <c r="E487" s="30">
        <v>14610</v>
      </c>
      <c r="F487" s="301"/>
      <c r="G487" s="205"/>
      <c r="H487" s="205"/>
      <c r="I487" s="204">
        <v>0</v>
      </c>
      <c r="J487" s="205"/>
      <c r="K487" s="205"/>
      <c r="L487" s="7">
        <v>0</v>
      </c>
      <c r="M487" s="7">
        <v>0</v>
      </c>
      <c r="N487" s="7">
        <v>0</v>
      </c>
    </row>
    <row r="488" spans="2:14" ht="11.25" customHeight="1">
      <c r="B488" s="28">
        <v>42767</v>
      </c>
      <c r="C488" s="29">
        <v>57405</v>
      </c>
      <c r="D488" s="7">
        <v>481</v>
      </c>
      <c r="E488" s="30">
        <v>14638</v>
      </c>
      <c r="F488" s="301"/>
      <c r="G488" s="205"/>
      <c r="H488" s="205"/>
      <c r="I488" s="204">
        <v>0</v>
      </c>
      <c r="J488" s="205"/>
      <c r="K488" s="205"/>
      <c r="L488" s="7">
        <v>0</v>
      </c>
      <c r="M488" s="7">
        <v>0</v>
      </c>
      <c r="N488" s="7">
        <v>0</v>
      </c>
    </row>
    <row r="489" spans="2:14" ht="11.25" customHeight="1">
      <c r="B489" s="28">
        <v>42767</v>
      </c>
      <c r="C489" s="29">
        <v>57436</v>
      </c>
      <c r="D489" s="7">
        <v>482</v>
      </c>
      <c r="E489" s="30">
        <v>14669</v>
      </c>
      <c r="F489" s="301"/>
      <c r="G489" s="205"/>
      <c r="H489" s="205"/>
      <c r="I489" s="204">
        <v>0</v>
      </c>
      <c r="J489" s="205"/>
      <c r="K489" s="205"/>
      <c r="L489" s="7">
        <v>0</v>
      </c>
      <c r="M489" s="7">
        <v>0</v>
      </c>
      <c r="N489" s="7">
        <v>0</v>
      </c>
    </row>
    <row r="490" spans="2:14" ht="11.25" customHeight="1">
      <c r="B490" s="28">
        <v>42767</v>
      </c>
      <c r="C490" s="29">
        <v>57466</v>
      </c>
      <c r="D490" s="7">
        <v>483</v>
      </c>
      <c r="E490" s="30">
        <v>14699</v>
      </c>
      <c r="F490" s="301"/>
      <c r="G490" s="205"/>
      <c r="H490" s="205"/>
      <c r="I490" s="204">
        <v>0</v>
      </c>
      <c r="J490" s="205"/>
      <c r="K490" s="205"/>
      <c r="L490" s="7">
        <v>0</v>
      </c>
      <c r="M490" s="7">
        <v>0</v>
      </c>
      <c r="N490" s="7">
        <v>0</v>
      </c>
    </row>
    <row r="491" spans="2:14" ht="11.25" customHeight="1">
      <c r="B491" s="28">
        <v>42767</v>
      </c>
      <c r="C491" s="29">
        <v>57497</v>
      </c>
      <c r="D491" s="7">
        <v>484</v>
      </c>
      <c r="E491" s="30">
        <v>14730</v>
      </c>
      <c r="F491" s="301"/>
      <c r="G491" s="205"/>
      <c r="H491" s="205"/>
      <c r="I491" s="204">
        <v>0</v>
      </c>
      <c r="J491" s="205"/>
      <c r="K491" s="205"/>
      <c r="L491" s="7">
        <v>0</v>
      </c>
      <c r="M491" s="7">
        <v>0</v>
      </c>
      <c r="N491" s="7">
        <v>0</v>
      </c>
    </row>
    <row r="492" spans="2:14" ht="11.25" customHeight="1">
      <c r="B492" s="28">
        <v>42767</v>
      </c>
      <c r="C492" s="29">
        <v>57527</v>
      </c>
      <c r="D492" s="7">
        <v>485</v>
      </c>
      <c r="E492" s="30">
        <v>14760</v>
      </c>
      <c r="F492" s="301"/>
      <c r="G492" s="205"/>
      <c r="H492" s="205"/>
      <c r="I492" s="204">
        <v>0</v>
      </c>
      <c r="J492" s="205"/>
      <c r="K492" s="205"/>
      <c r="L492" s="7">
        <v>0</v>
      </c>
      <c r="M492" s="7">
        <v>0</v>
      </c>
      <c r="N492" s="7">
        <v>0</v>
      </c>
    </row>
    <row r="493" spans="2:14" ht="11.25" customHeight="1">
      <c r="B493" s="28">
        <v>42767</v>
      </c>
      <c r="C493" s="29">
        <v>57558</v>
      </c>
      <c r="D493" s="7">
        <v>486</v>
      </c>
      <c r="E493" s="30">
        <v>14791</v>
      </c>
      <c r="F493" s="301"/>
      <c r="G493" s="205"/>
      <c r="H493" s="205"/>
      <c r="I493" s="204">
        <v>0</v>
      </c>
      <c r="J493" s="205"/>
      <c r="K493" s="205"/>
      <c r="L493" s="7">
        <v>0</v>
      </c>
      <c r="M493" s="7">
        <v>0</v>
      </c>
      <c r="N493" s="7">
        <v>0</v>
      </c>
    </row>
    <row r="494" spans="2:14" ht="11.25" customHeight="1">
      <c r="B494" s="28">
        <v>42767</v>
      </c>
      <c r="C494" s="29">
        <v>57589</v>
      </c>
      <c r="D494" s="7">
        <v>487</v>
      </c>
      <c r="E494" s="30">
        <v>14822</v>
      </c>
      <c r="F494" s="301"/>
      <c r="G494" s="205"/>
      <c r="H494" s="205"/>
      <c r="I494" s="204">
        <v>0</v>
      </c>
      <c r="J494" s="205"/>
      <c r="K494" s="205"/>
      <c r="L494" s="7">
        <v>0</v>
      </c>
      <c r="M494" s="7">
        <v>0</v>
      </c>
      <c r="N494" s="7">
        <v>0</v>
      </c>
    </row>
    <row r="495" spans="2:14" ht="11.25" customHeight="1">
      <c r="B495" s="28">
        <v>42767</v>
      </c>
      <c r="C495" s="29">
        <v>57619</v>
      </c>
      <c r="D495" s="7">
        <v>488</v>
      </c>
      <c r="E495" s="30">
        <v>14852</v>
      </c>
      <c r="F495" s="301"/>
      <c r="G495" s="205"/>
      <c r="H495" s="205"/>
      <c r="I495" s="204">
        <v>0</v>
      </c>
      <c r="J495" s="205"/>
      <c r="K495" s="205"/>
      <c r="L495" s="7">
        <v>0</v>
      </c>
      <c r="M495" s="7">
        <v>0</v>
      </c>
      <c r="N495" s="7">
        <v>0</v>
      </c>
    </row>
    <row r="496" spans="2:14" ht="11.25" customHeight="1">
      <c r="B496" s="28">
        <v>42767</v>
      </c>
      <c r="C496" s="29">
        <v>57650</v>
      </c>
      <c r="D496" s="7">
        <v>489</v>
      </c>
      <c r="E496" s="30">
        <v>14883</v>
      </c>
      <c r="F496" s="301"/>
      <c r="G496" s="205"/>
      <c r="H496" s="205"/>
      <c r="I496" s="204">
        <v>0</v>
      </c>
      <c r="J496" s="205"/>
      <c r="K496" s="205"/>
      <c r="L496" s="7">
        <v>0</v>
      </c>
      <c r="M496" s="7">
        <v>0</v>
      </c>
      <c r="N496" s="7">
        <v>0</v>
      </c>
    </row>
    <row r="497" spans="2:14" ht="11.25" customHeight="1">
      <c r="B497" s="28">
        <v>42767</v>
      </c>
      <c r="C497" s="29">
        <v>57680</v>
      </c>
      <c r="D497" s="7">
        <v>490</v>
      </c>
      <c r="E497" s="30">
        <v>14913</v>
      </c>
      <c r="F497" s="301"/>
      <c r="G497" s="205"/>
      <c r="H497" s="205"/>
      <c r="I497" s="204">
        <v>0</v>
      </c>
      <c r="J497" s="205"/>
      <c r="K497" s="205"/>
      <c r="L497" s="7">
        <v>0</v>
      </c>
      <c r="M497" s="7">
        <v>0</v>
      </c>
      <c r="N497" s="7">
        <v>0</v>
      </c>
    </row>
    <row r="498" spans="2:14" ht="11.25" customHeight="1">
      <c r="B498" s="28">
        <v>42767</v>
      </c>
      <c r="C498" s="29">
        <v>57711</v>
      </c>
      <c r="D498" s="7">
        <v>491</v>
      </c>
      <c r="E498" s="30">
        <v>14944</v>
      </c>
      <c r="F498" s="301"/>
      <c r="G498" s="205"/>
      <c r="H498" s="205"/>
      <c r="I498" s="204">
        <v>0</v>
      </c>
      <c r="J498" s="205"/>
      <c r="K498" s="205"/>
      <c r="L498" s="7">
        <v>0</v>
      </c>
      <c r="M498" s="7">
        <v>0</v>
      </c>
      <c r="N498" s="7">
        <v>0</v>
      </c>
    </row>
    <row r="499" spans="2:14" ht="11.25" customHeight="1">
      <c r="B499" s="28">
        <v>42767</v>
      </c>
      <c r="C499" s="29">
        <v>57742</v>
      </c>
      <c r="D499" s="7">
        <v>492</v>
      </c>
      <c r="E499" s="30">
        <v>14975</v>
      </c>
      <c r="F499" s="301"/>
      <c r="G499" s="205"/>
      <c r="H499" s="205"/>
      <c r="I499" s="204">
        <v>0</v>
      </c>
      <c r="J499" s="205"/>
      <c r="K499" s="205"/>
      <c r="L499" s="7">
        <v>0</v>
      </c>
      <c r="M499" s="7">
        <v>0</v>
      </c>
      <c r="N499" s="7">
        <v>0</v>
      </c>
    </row>
    <row r="500" spans="2:14" ht="11.25" customHeight="1">
      <c r="B500" s="28">
        <v>42767</v>
      </c>
      <c r="C500" s="29">
        <v>57770</v>
      </c>
      <c r="D500" s="7">
        <v>493</v>
      </c>
      <c r="E500" s="30">
        <v>15003</v>
      </c>
      <c r="F500" s="301"/>
      <c r="G500" s="205"/>
      <c r="H500" s="205"/>
      <c r="I500" s="204">
        <v>0</v>
      </c>
      <c r="J500" s="205"/>
      <c r="K500" s="205"/>
      <c r="L500" s="7">
        <v>0</v>
      </c>
      <c r="M500" s="7">
        <v>0</v>
      </c>
      <c r="N500" s="7">
        <v>0</v>
      </c>
    </row>
    <row r="501" spans="2:14" ht="11.25" customHeight="1">
      <c r="B501" s="28">
        <v>42767</v>
      </c>
      <c r="C501" s="29">
        <v>57801</v>
      </c>
      <c r="D501" s="7">
        <v>494</v>
      </c>
      <c r="E501" s="30">
        <v>15034</v>
      </c>
      <c r="F501" s="301"/>
      <c r="G501" s="205"/>
      <c r="H501" s="205"/>
      <c r="I501" s="204">
        <v>0</v>
      </c>
      <c r="J501" s="205"/>
      <c r="K501" s="205"/>
      <c r="L501" s="7">
        <v>0</v>
      </c>
      <c r="M501" s="7">
        <v>0</v>
      </c>
      <c r="N501" s="7">
        <v>0</v>
      </c>
    </row>
    <row r="502" spans="2:14" ht="11.25" customHeight="1">
      <c r="B502" s="28">
        <v>42767</v>
      </c>
      <c r="C502" s="29">
        <v>57831</v>
      </c>
      <c r="D502" s="7">
        <v>495</v>
      </c>
      <c r="E502" s="30">
        <v>15064</v>
      </c>
      <c r="F502" s="301"/>
      <c r="G502" s="205"/>
      <c r="H502" s="205"/>
      <c r="I502" s="204">
        <v>0</v>
      </c>
      <c r="J502" s="205"/>
      <c r="K502" s="205"/>
      <c r="L502" s="7">
        <v>0</v>
      </c>
      <c r="M502" s="7">
        <v>0</v>
      </c>
      <c r="N502" s="7">
        <v>0</v>
      </c>
    </row>
    <row r="503" spans="2:14" ht="11.25" customHeight="1">
      <c r="B503" s="28">
        <v>42767</v>
      </c>
      <c r="C503" s="29">
        <v>57862</v>
      </c>
      <c r="D503" s="7">
        <v>496</v>
      </c>
      <c r="E503" s="30">
        <v>15095</v>
      </c>
      <c r="F503" s="301"/>
      <c r="G503" s="205"/>
      <c r="H503" s="205"/>
      <c r="I503" s="204">
        <v>0</v>
      </c>
      <c r="J503" s="205"/>
      <c r="K503" s="205"/>
      <c r="L503" s="7">
        <v>0</v>
      </c>
      <c r="M503" s="7">
        <v>0</v>
      </c>
      <c r="N503" s="7">
        <v>0</v>
      </c>
    </row>
    <row r="504" spans="2:14" ht="11.25" customHeight="1">
      <c r="B504" s="28">
        <v>42767</v>
      </c>
      <c r="C504" s="29">
        <v>57892</v>
      </c>
      <c r="D504" s="7">
        <v>497</v>
      </c>
      <c r="E504" s="30">
        <v>15125</v>
      </c>
      <c r="F504" s="301"/>
      <c r="G504" s="205"/>
      <c r="H504" s="205"/>
      <c r="I504" s="204">
        <v>0</v>
      </c>
      <c r="J504" s="205"/>
      <c r="K504" s="205"/>
      <c r="L504" s="7">
        <v>0</v>
      </c>
      <c r="M504" s="7">
        <v>0</v>
      </c>
      <c r="N504" s="7">
        <v>0</v>
      </c>
    </row>
    <row r="505" spans="2:14" ht="11.25" customHeight="1">
      <c r="B505" s="28">
        <v>42767</v>
      </c>
      <c r="C505" s="29">
        <v>57923</v>
      </c>
      <c r="D505" s="7">
        <v>498</v>
      </c>
      <c r="E505" s="30">
        <v>15156</v>
      </c>
      <c r="F505" s="301"/>
      <c r="G505" s="205"/>
      <c r="H505" s="205"/>
      <c r="I505" s="204">
        <v>0</v>
      </c>
      <c r="J505" s="205"/>
      <c r="K505" s="205"/>
      <c r="L505" s="7">
        <v>0</v>
      </c>
      <c r="M505" s="7">
        <v>0</v>
      </c>
      <c r="N505" s="7">
        <v>0</v>
      </c>
    </row>
    <row r="506" spans="2:14" ht="11.25" customHeight="1">
      <c r="B506" s="28">
        <v>42767</v>
      </c>
      <c r="C506" s="29">
        <v>57954</v>
      </c>
      <c r="D506" s="7">
        <v>499</v>
      </c>
      <c r="E506" s="30">
        <v>15187</v>
      </c>
      <c r="F506" s="301"/>
      <c r="G506" s="205"/>
      <c r="H506" s="205"/>
      <c r="I506" s="204">
        <v>0</v>
      </c>
      <c r="J506" s="205"/>
      <c r="K506" s="205"/>
      <c r="L506" s="7">
        <v>0</v>
      </c>
      <c r="M506" s="7">
        <v>0</v>
      </c>
      <c r="N506" s="7">
        <v>0</v>
      </c>
    </row>
    <row r="507" spans="2:14" ht="11.25" customHeight="1">
      <c r="B507" s="28">
        <v>42767</v>
      </c>
      <c r="C507" s="29">
        <v>57984</v>
      </c>
      <c r="D507" s="7">
        <v>500</v>
      </c>
      <c r="E507" s="30">
        <v>15217</v>
      </c>
      <c r="F507" s="301"/>
      <c r="G507" s="205"/>
      <c r="H507" s="205"/>
      <c r="I507" s="204">
        <v>0</v>
      </c>
      <c r="J507" s="205"/>
      <c r="K507" s="205"/>
      <c r="L507" s="7">
        <v>0</v>
      </c>
      <c r="M507" s="7">
        <v>0</v>
      </c>
      <c r="N507" s="7">
        <v>0</v>
      </c>
    </row>
    <row r="508" spans="2:14" ht="11.25" customHeight="1">
      <c r="B508" s="28">
        <v>42767</v>
      </c>
      <c r="C508" s="29">
        <v>58015</v>
      </c>
      <c r="D508" s="7">
        <v>501</v>
      </c>
      <c r="E508" s="30">
        <v>15248</v>
      </c>
      <c r="F508" s="301"/>
      <c r="G508" s="205"/>
      <c r="H508" s="205"/>
      <c r="I508" s="204">
        <v>0</v>
      </c>
      <c r="J508" s="205"/>
      <c r="K508" s="205"/>
      <c r="L508" s="7">
        <v>0</v>
      </c>
      <c r="M508" s="7">
        <v>0</v>
      </c>
      <c r="N508" s="7">
        <v>0</v>
      </c>
    </row>
    <row r="509" spans="2:14" ht="11.25" customHeight="1">
      <c r="B509" s="28">
        <v>42767</v>
      </c>
      <c r="C509" s="29">
        <v>58045</v>
      </c>
      <c r="D509" s="7">
        <v>502</v>
      </c>
      <c r="E509" s="30">
        <v>15278</v>
      </c>
      <c r="F509" s="301"/>
      <c r="G509" s="205"/>
      <c r="H509" s="205"/>
      <c r="I509" s="204">
        <v>0</v>
      </c>
      <c r="J509" s="205"/>
      <c r="K509" s="205"/>
      <c r="L509" s="7">
        <v>0</v>
      </c>
      <c r="M509" s="7">
        <v>0</v>
      </c>
      <c r="N509" s="7">
        <v>0</v>
      </c>
    </row>
    <row r="510" spans="2:14" ht="11.25" customHeight="1">
      <c r="B510" s="28">
        <v>42767</v>
      </c>
      <c r="C510" s="29">
        <v>58076</v>
      </c>
      <c r="D510" s="7">
        <v>503</v>
      </c>
      <c r="E510" s="30">
        <v>15309</v>
      </c>
      <c r="F510" s="301"/>
      <c r="G510" s="205"/>
      <c r="H510" s="205"/>
      <c r="I510" s="204">
        <v>0</v>
      </c>
      <c r="J510" s="205"/>
      <c r="K510" s="205"/>
      <c r="L510" s="7">
        <v>0</v>
      </c>
      <c r="M510" s="7">
        <v>0</v>
      </c>
      <c r="N510" s="7">
        <v>0</v>
      </c>
    </row>
    <row r="511" spans="2:14" ht="11.25" customHeight="1">
      <c r="B511" s="28">
        <v>42767</v>
      </c>
      <c r="C511" s="29">
        <v>58107</v>
      </c>
      <c r="D511" s="7">
        <v>504</v>
      </c>
      <c r="E511" s="30">
        <v>15340</v>
      </c>
      <c r="F511" s="301"/>
      <c r="G511" s="205"/>
      <c r="H511" s="205"/>
      <c r="I511" s="204">
        <v>0</v>
      </c>
      <c r="J511" s="205"/>
      <c r="K511" s="205"/>
      <c r="L511" s="7">
        <v>0</v>
      </c>
      <c r="M511" s="7">
        <v>0</v>
      </c>
      <c r="N511" s="7">
        <v>0</v>
      </c>
    </row>
    <row r="512" spans="2:14" ht="11.25" customHeight="1">
      <c r="B512" s="28">
        <v>42767</v>
      </c>
      <c r="C512" s="29">
        <v>58135</v>
      </c>
      <c r="D512" s="7">
        <v>505</v>
      </c>
      <c r="E512" s="30">
        <v>15368</v>
      </c>
      <c r="F512" s="301"/>
      <c r="G512" s="205"/>
      <c r="H512" s="205"/>
      <c r="I512" s="204">
        <v>0</v>
      </c>
      <c r="J512" s="205"/>
      <c r="K512" s="205"/>
      <c r="L512" s="7">
        <v>0</v>
      </c>
      <c r="M512" s="7">
        <v>0</v>
      </c>
      <c r="N512" s="7">
        <v>0</v>
      </c>
    </row>
    <row r="513" spans="2:14" ht="11.25" customHeight="1">
      <c r="B513" s="28">
        <v>42767</v>
      </c>
      <c r="C513" s="29">
        <v>58166</v>
      </c>
      <c r="D513" s="7">
        <v>506</v>
      </c>
      <c r="E513" s="30">
        <v>15399</v>
      </c>
      <c r="F513" s="301"/>
      <c r="G513" s="205"/>
      <c r="H513" s="205"/>
      <c r="I513" s="204">
        <v>0</v>
      </c>
      <c r="J513" s="205"/>
      <c r="K513" s="205"/>
      <c r="L513" s="7">
        <v>0</v>
      </c>
      <c r="M513" s="7">
        <v>0</v>
      </c>
      <c r="N513" s="7">
        <v>0</v>
      </c>
    </row>
    <row r="514" spans="2:14" ht="11.25" customHeight="1">
      <c r="B514" s="28">
        <v>42767</v>
      </c>
      <c r="C514" s="29">
        <v>58196</v>
      </c>
      <c r="D514" s="7">
        <v>507</v>
      </c>
      <c r="E514" s="30">
        <v>15429</v>
      </c>
      <c r="F514" s="301"/>
      <c r="G514" s="205"/>
      <c r="H514" s="205"/>
      <c r="I514" s="204">
        <v>0</v>
      </c>
      <c r="J514" s="205"/>
      <c r="K514" s="205"/>
      <c r="L514" s="7">
        <v>0</v>
      </c>
      <c r="M514" s="7">
        <v>0</v>
      </c>
      <c r="N514" s="7">
        <v>0</v>
      </c>
    </row>
    <row r="515" spans="2:14" ht="11.25" customHeight="1">
      <c r="B515" s="28">
        <v>42767</v>
      </c>
      <c r="C515" s="29">
        <v>58227</v>
      </c>
      <c r="D515" s="7">
        <v>508</v>
      </c>
      <c r="E515" s="30">
        <v>15460</v>
      </c>
      <c r="F515" s="301"/>
      <c r="G515" s="205"/>
      <c r="H515" s="205"/>
      <c r="I515" s="204">
        <v>0</v>
      </c>
      <c r="J515" s="205"/>
      <c r="K515" s="205"/>
      <c r="L515" s="7">
        <v>0</v>
      </c>
      <c r="M515" s="7">
        <v>0</v>
      </c>
      <c r="N515" s="7">
        <v>0</v>
      </c>
    </row>
    <row r="516" spans="2:14" ht="11.25" customHeight="1">
      <c r="B516" s="28">
        <v>42767</v>
      </c>
      <c r="C516" s="29">
        <v>58257</v>
      </c>
      <c r="D516" s="7">
        <v>509</v>
      </c>
      <c r="E516" s="30">
        <v>15490</v>
      </c>
      <c r="F516" s="301"/>
      <c r="G516" s="205"/>
      <c r="H516" s="205"/>
      <c r="I516" s="204">
        <v>0</v>
      </c>
      <c r="J516" s="205"/>
      <c r="K516" s="205"/>
      <c r="L516" s="7">
        <v>0</v>
      </c>
      <c r="M516" s="7">
        <v>0</v>
      </c>
      <c r="N516" s="7">
        <v>0</v>
      </c>
    </row>
    <row r="517" spans="2:14" ht="11.25" customHeight="1">
      <c r="B517" s="28">
        <v>42767</v>
      </c>
      <c r="C517" s="29">
        <v>58288</v>
      </c>
      <c r="D517" s="7">
        <v>510</v>
      </c>
      <c r="E517" s="30">
        <v>15521</v>
      </c>
      <c r="F517" s="301"/>
      <c r="G517" s="205"/>
      <c r="H517" s="205"/>
      <c r="I517" s="204">
        <v>0</v>
      </c>
      <c r="J517" s="205"/>
      <c r="K517" s="205"/>
      <c r="L517" s="7">
        <v>0</v>
      </c>
      <c r="M517" s="7">
        <v>0</v>
      </c>
      <c r="N517" s="7">
        <v>0</v>
      </c>
    </row>
    <row r="518" spans="2:14" ht="11.25" customHeight="1">
      <c r="B518" s="28">
        <v>42767</v>
      </c>
      <c r="C518" s="29">
        <v>58319</v>
      </c>
      <c r="D518" s="7">
        <v>511</v>
      </c>
      <c r="E518" s="30">
        <v>15552</v>
      </c>
      <c r="F518" s="301"/>
      <c r="G518" s="205"/>
      <c r="H518" s="205"/>
      <c r="I518" s="204">
        <v>0</v>
      </c>
      <c r="J518" s="205"/>
      <c r="K518" s="205"/>
      <c r="L518" s="7">
        <v>0</v>
      </c>
      <c r="M518" s="7">
        <v>0</v>
      </c>
      <c r="N518" s="7">
        <v>0</v>
      </c>
    </row>
    <row r="519" spans="2:14" ht="11.25" customHeight="1">
      <c r="B519" s="28">
        <v>42767</v>
      </c>
      <c r="C519" s="29">
        <v>58349</v>
      </c>
      <c r="D519" s="7">
        <v>512</v>
      </c>
      <c r="E519" s="30">
        <v>15582</v>
      </c>
      <c r="F519" s="301"/>
      <c r="G519" s="205"/>
      <c r="H519" s="205"/>
      <c r="I519" s="204">
        <v>0</v>
      </c>
      <c r="J519" s="205"/>
      <c r="K519" s="205"/>
      <c r="L519" s="7">
        <v>0</v>
      </c>
      <c r="M519" s="7">
        <v>0</v>
      </c>
      <c r="N519" s="7">
        <v>0</v>
      </c>
    </row>
    <row r="520" spans="2:14" ht="11.25" customHeight="1">
      <c r="B520" s="28">
        <v>42767</v>
      </c>
      <c r="C520" s="29">
        <v>58380</v>
      </c>
      <c r="D520" s="7">
        <v>513</v>
      </c>
      <c r="E520" s="30">
        <v>15613</v>
      </c>
      <c r="F520" s="301"/>
      <c r="G520" s="205"/>
      <c r="H520" s="205"/>
      <c r="I520" s="204">
        <v>0</v>
      </c>
      <c r="J520" s="205"/>
      <c r="K520" s="205"/>
      <c r="L520" s="7">
        <v>0</v>
      </c>
      <c r="M520" s="7">
        <v>0</v>
      </c>
      <c r="N520" s="7">
        <v>0</v>
      </c>
    </row>
    <row r="521" spans="2:14" ht="11.25" customHeight="1">
      <c r="B521" s="28">
        <v>42767</v>
      </c>
      <c r="C521" s="29">
        <v>58410</v>
      </c>
      <c r="D521" s="7">
        <v>514</v>
      </c>
      <c r="E521" s="30">
        <v>15643</v>
      </c>
      <c r="F521" s="301"/>
      <c r="G521" s="205"/>
      <c r="H521" s="205"/>
      <c r="I521" s="204">
        <v>0</v>
      </c>
      <c r="J521" s="205"/>
      <c r="K521" s="205"/>
      <c r="L521" s="7">
        <v>0</v>
      </c>
      <c r="M521" s="7">
        <v>0</v>
      </c>
      <c r="N521" s="7">
        <v>0</v>
      </c>
    </row>
    <row r="522" spans="2:14" ht="11.25" customHeight="1">
      <c r="B522" s="28">
        <v>42767</v>
      </c>
      <c r="C522" s="29">
        <v>58441</v>
      </c>
      <c r="D522" s="7">
        <v>515</v>
      </c>
      <c r="E522" s="30">
        <v>15674</v>
      </c>
      <c r="F522" s="301"/>
      <c r="G522" s="205"/>
      <c r="H522" s="205"/>
      <c r="I522" s="204">
        <v>0</v>
      </c>
      <c r="J522" s="205"/>
      <c r="K522" s="205"/>
      <c r="L522" s="7">
        <v>0</v>
      </c>
      <c r="M522" s="7">
        <v>0</v>
      </c>
      <c r="N522" s="7">
        <v>0</v>
      </c>
    </row>
    <row r="523" spans="2:14" ht="11.25" customHeight="1">
      <c r="B523" s="28">
        <v>42767</v>
      </c>
      <c r="C523" s="29">
        <v>58472</v>
      </c>
      <c r="D523" s="7">
        <v>516</v>
      </c>
      <c r="E523" s="30">
        <v>15705</v>
      </c>
      <c r="F523" s="301"/>
      <c r="G523" s="205"/>
      <c r="H523" s="205"/>
      <c r="I523" s="204">
        <v>0</v>
      </c>
      <c r="J523" s="205"/>
      <c r="K523" s="205"/>
      <c r="L523" s="7">
        <v>0</v>
      </c>
      <c r="M523" s="7">
        <v>0</v>
      </c>
      <c r="N523" s="7">
        <v>0</v>
      </c>
    </row>
    <row r="524" spans="2:14" ht="11.25" customHeight="1">
      <c r="B524" s="28">
        <v>42767</v>
      </c>
      <c r="C524" s="29">
        <v>58501</v>
      </c>
      <c r="D524" s="7">
        <v>517</v>
      </c>
      <c r="E524" s="30">
        <v>15734</v>
      </c>
      <c r="F524" s="301"/>
      <c r="G524" s="205"/>
      <c r="H524" s="205"/>
      <c r="I524" s="204">
        <v>0</v>
      </c>
      <c r="J524" s="205"/>
      <c r="K524" s="205"/>
      <c r="L524" s="7">
        <v>0</v>
      </c>
      <c r="M524" s="7">
        <v>0</v>
      </c>
      <c r="N524" s="7">
        <v>0</v>
      </c>
    </row>
    <row r="525" spans="2:14" ht="11.25" customHeight="1">
      <c r="B525" s="28">
        <v>42767</v>
      </c>
      <c r="C525" s="29">
        <v>58532</v>
      </c>
      <c r="D525" s="7">
        <v>518</v>
      </c>
      <c r="E525" s="30">
        <v>15765</v>
      </c>
      <c r="F525" s="301"/>
      <c r="G525" s="205"/>
      <c r="H525" s="205"/>
      <c r="I525" s="204">
        <v>0</v>
      </c>
      <c r="J525" s="205"/>
      <c r="K525" s="205"/>
      <c r="L525" s="7">
        <v>0</v>
      </c>
      <c r="M525" s="7">
        <v>0</v>
      </c>
      <c r="N525" s="7">
        <v>0</v>
      </c>
    </row>
    <row r="526" spans="2:14" ht="11.25" customHeight="1">
      <c r="B526" s="28">
        <v>42767</v>
      </c>
      <c r="C526" s="29">
        <v>58562</v>
      </c>
      <c r="D526" s="7">
        <v>519</v>
      </c>
      <c r="E526" s="30">
        <v>15795</v>
      </c>
      <c r="F526" s="301"/>
      <c r="G526" s="205"/>
      <c r="H526" s="205"/>
      <c r="I526" s="204">
        <v>0</v>
      </c>
      <c r="J526" s="205"/>
      <c r="K526" s="205"/>
      <c r="L526" s="7">
        <v>0</v>
      </c>
      <c r="M526" s="7">
        <v>0</v>
      </c>
      <c r="N526" s="7">
        <v>0</v>
      </c>
    </row>
    <row r="527" spans="2:14" ht="11.25" customHeight="1">
      <c r="B527" s="28">
        <v>42767</v>
      </c>
      <c r="C527" s="29">
        <v>58593</v>
      </c>
      <c r="D527" s="7">
        <v>520</v>
      </c>
      <c r="E527" s="30">
        <v>15826</v>
      </c>
      <c r="F527" s="301"/>
      <c r="G527" s="205"/>
      <c r="H527" s="205"/>
      <c r="I527" s="204">
        <v>0</v>
      </c>
      <c r="J527" s="205"/>
      <c r="K527" s="205"/>
      <c r="L527" s="7">
        <v>0</v>
      </c>
      <c r="M527" s="7">
        <v>0</v>
      </c>
      <c r="N527" s="7">
        <v>0</v>
      </c>
    </row>
    <row r="528" spans="2:14" ht="11.25" customHeight="1">
      <c r="B528" s="28">
        <v>42767</v>
      </c>
      <c r="C528" s="29">
        <v>58623</v>
      </c>
      <c r="D528" s="7">
        <v>521</v>
      </c>
      <c r="E528" s="30">
        <v>15856</v>
      </c>
      <c r="F528" s="301"/>
      <c r="G528" s="205"/>
      <c r="H528" s="205"/>
      <c r="I528" s="204">
        <v>0</v>
      </c>
      <c r="J528" s="205"/>
      <c r="K528" s="205"/>
      <c r="L528" s="7">
        <v>0</v>
      </c>
      <c r="M528" s="7">
        <v>0</v>
      </c>
      <c r="N528" s="7">
        <v>0</v>
      </c>
    </row>
    <row r="529" spans="2:14" ht="11.25" customHeight="1">
      <c r="B529" s="28">
        <v>42767</v>
      </c>
      <c r="C529" s="29">
        <v>58654</v>
      </c>
      <c r="D529" s="7">
        <v>522</v>
      </c>
      <c r="E529" s="30">
        <v>15887</v>
      </c>
      <c r="F529" s="301"/>
      <c r="G529" s="205"/>
      <c r="H529" s="205"/>
      <c r="I529" s="204">
        <v>0</v>
      </c>
      <c r="J529" s="205"/>
      <c r="K529" s="205"/>
      <c r="L529" s="7">
        <v>0</v>
      </c>
      <c r="M529" s="7">
        <v>0</v>
      </c>
      <c r="N529" s="7">
        <v>0</v>
      </c>
    </row>
    <row r="530" spans="2:14" ht="11.25" customHeight="1">
      <c r="B530" s="28">
        <v>42767</v>
      </c>
      <c r="C530" s="29">
        <v>58685</v>
      </c>
      <c r="D530" s="7">
        <v>523</v>
      </c>
      <c r="E530" s="30">
        <v>15918</v>
      </c>
      <c r="F530" s="301"/>
      <c r="G530" s="205"/>
      <c r="H530" s="205"/>
      <c r="I530" s="204">
        <v>0</v>
      </c>
      <c r="J530" s="205"/>
      <c r="K530" s="205"/>
      <c r="L530" s="7">
        <v>0</v>
      </c>
      <c r="M530" s="7">
        <v>0</v>
      </c>
      <c r="N530" s="7">
        <v>0</v>
      </c>
    </row>
    <row r="531" spans="2:14" ht="11.25" customHeight="1">
      <c r="B531" s="28">
        <v>42767</v>
      </c>
      <c r="C531" s="29">
        <v>58715</v>
      </c>
      <c r="D531" s="7">
        <v>524</v>
      </c>
      <c r="E531" s="30">
        <v>15948</v>
      </c>
      <c r="F531" s="301"/>
      <c r="G531" s="205"/>
      <c r="H531" s="205"/>
      <c r="I531" s="204">
        <v>0</v>
      </c>
      <c r="J531" s="205"/>
      <c r="K531" s="205"/>
      <c r="L531" s="7">
        <v>0</v>
      </c>
      <c r="M531" s="7">
        <v>0</v>
      </c>
      <c r="N531" s="7">
        <v>0</v>
      </c>
    </row>
    <row r="532" spans="2:14" ht="11.25" customHeight="1">
      <c r="B532" s="28">
        <v>42767</v>
      </c>
      <c r="C532" s="29">
        <v>58746</v>
      </c>
      <c r="D532" s="7">
        <v>525</v>
      </c>
      <c r="E532" s="30">
        <v>15979</v>
      </c>
      <c r="F532" s="301"/>
      <c r="G532" s="205"/>
      <c r="H532" s="205"/>
      <c r="I532" s="204">
        <v>0</v>
      </c>
      <c r="J532" s="205"/>
      <c r="K532" s="205"/>
      <c r="L532" s="7">
        <v>0</v>
      </c>
      <c r="M532" s="7">
        <v>0</v>
      </c>
      <c r="N532" s="7">
        <v>0</v>
      </c>
    </row>
    <row r="533" spans="2:14" ht="11.25" customHeight="1">
      <c r="B533" s="28">
        <v>42767</v>
      </c>
      <c r="C533" s="29">
        <v>58776</v>
      </c>
      <c r="D533" s="7">
        <v>526</v>
      </c>
      <c r="E533" s="30">
        <v>16009</v>
      </c>
      <c r="F533" s="301"/>
      <c r="G533" s="205"/>
      <c r="H533" s="205"/>
      <c r="I533" s="204">
        <v>0</v>
      </c>
      <c r="J533" s="205"/>
      <c r="K533" s="205"/>
      <c r="L533" s="7">
        <v>0</v>
      </c>
      <c r="M533" s="7">
        <v>0</v>
      </c>
      <c r="N533" s="7">
        <v>0</v>
      </c>
    </row>
    <row r="534" spans="2:14" ht="11.25" customHeight="1">
      <c r="B534" s="28">
        <v>42767</v>
      </c>
      <c r="C534" s="29">
        <v>58807</v>
      </c>
      <c r="D534" s="7">
        <v>527</v>
      </c>
      <c r="E534" s="30">
        <v>16040</v>
      </c>
      <c r="F534" s="301"/>
      <c r="G534" s="205"/>
      <c r="H534" s="205"/>
      <c r="I534" s="204">
        <v>0</v>
      </c>
      <c r="J534" s="205"/>
      <c r="K534" s="205"/>
      <c r="L534" s="7">
        <v>0</v>
      </c>
      <c r="M534" s="7">
        <v>0</v>
      </c>
      <c r="N534" s="7">
        <v>0</v>
      </c>
    </row>
    <row r="535" spans="2:14" ht="11.25" customHeight="1">
      <c r="B535" s="28">
        <v>42767</v>
      </c>
      <c r="C535" s="29">
        <v>58838</v>
      </c>
      <c r="D535" s="7">
        <v>528</v>
      </c>
      <c r="E535" s="30">
        <v>16071</v>
      </c>
      <c r="F535" s="301"/>
      <c r="G535" s="205"/>
      <c r="H535" s="205"/>
      <c r="I535" s="204">
        <v>0</v>
      </c>
      <c r="J535" s="205"/>
      <c r="K535" s="205"/>
      <c r="L535" s="7">
        <v>0</v>
      </c>
      <c r="M535" s="7">
        <v>0</v>
      </c>
      <c r="N535" s="7">
        <v>0</v>
      </c>
    </row>
    <row r="536" spans="2:14" ht="11.25" customHeight="1">
      <c r="B536" s="28">
        <v>42767</v>
      </c>
      <c r="C536" s="29">
        <v>58866</v>
      </c>
      <c r="D536" s="7">
        <v>529</v>
      </c>
      <c r="E536" s="30">
        <v>16099</v>
      </c>
      <c r="F536" s="301"/>
      <c r="G536" s="205"/>
      <c r="H536" s="205"/>
      <c r="I536" s="204">
        <v>0</v>
      </c>
      <c r="J536" s="205"/>
      <c r="K536" s="205"/>
      <c r="L536" s="7">
        <v>0</v>
      </c>
      <c r="M536" s="7">
        <v>0</v>
      </c>
      <c r="N536" s="7">
        <v>0</v>
      </c>
    </row>
    <row r="537" spans="2:14" ht="11.25" customHeight="1">
      <c r="B537" s="28">
        <v>42767</v>
      </c>
      <c r="C537" s="29">
        <v>58897</v>
      </c>
      <c r="D537" s="7">
        <v>530</v>
      </c>
      <c r="E537" s="30">
        <v>16130</v>
      </c>
      <c r="F537" s="301"/>
      <c r="G537" s="205"/>
      <c r="H537" s="205"/>
      <c r="I537" s="204">
        <v>0</v>
      </c>
      <c r="J537" s="205"/>
      <c r="K537" s="205"/>
      <c r="L537" s="7">
        <v>0</v>
      </c>
      <c r="M537" s="7">
        <v>0</v>
      </c>
      <c r="N537" s="7">
        <v>0</v>
      </c>
    </row>
    <row r="538" spans="2:14" ht="11.25" customHeight="1">
      <c r="B538" s="28">
        <v>42767</v>
      </c>
      <c r="C538" s="29">
        <v>58927</v>
      </c>
      <c r="D538" s="7">
        <v>531</v>
      </c>
      <c r="E538" s="30">
        <v>16160</v>
      </c>
      <c r="F538" s="301"/>
      <c r="G538" s="205"/>
      <c r="H538" s="205"/>
      <c r="I538" s="204">
        <v>0</v>
      </c>
      <c r="J538" s="205"/>
      <c r="K538" s="205"/>
      <c r="L538" s="7">
        <v>0</v>
      </c>
      <c r="M538" s="7">
        <v>0</v>
      </c>
      <c r="N538" s="7">
        <v>0</v>
      </c>
    </row>
    <row r="539" spans="2:14" ht="11.25" customHeight="1">
      <c r="B539" s="28">
        <v>42767</v>
      </c>
      <c r="C539" s="29">
        <v>58958</v>
      </c>
      <c r="D539" s="7">
        <v>532</v>
      </c>
      <c r="E539" s="30">
        <v>16191</v>
      </c>
      <c r="F539" s="301"/>
      <c r="G539" s="205"/>
      <c r="H539" s="205"/>
      <c r="I539" s="204">
        <v>0</v>
      </c>
      <c r="J539" s="205"/>
      <c r="K539" s="205"/>
      <c r="L539" s="7">
        <v>0</v>
      </c>
      <c r="M539" s="7">
        <v>0</v>
      </c>
      <c r="N539" s="7">
        <v>0</v>
      </c>
    </row>
    <row r="540" spans="2:14" ht="11.25" customHeight="1">
      <c r="B540" s="28">
        <v>42767</v>
      </c>
      <c r="C540" s="29">
        <v>58988</v>
      </c>
      <c r="D540" s="7">
        <v>533</v>
      </c>
      <c r="E540" s="30">
        <v>16221</v>
      </c>
      <c r="F540" s="301"/>
      <c r="G540" s="205"/>
      <c r="H540" s="205"/>
      <c r="I540" s="204">
        <v>0</v>
      </c>
      <c r="J540" s="205"/>
      <c r="K540" s="205"/>
      <c r="L540" s="7">
        <v>0</v>
      </c>
      <c r="M540" s="7">
        <v>0</v>
      </c>
      <c r="N540" s="7">
        <v>0</v>
      </c>
    </row>
    <row r="541" spans="2:14" ht="11.25" customHeight="1">
      <c r="B541" s="28">
        <v>42767</v>
      </c>
      <c r="C541" s="29">
        <v>59019</v>
      </c>
      <c r="D541" s="7">
        <v>534</v>
      </c>
      <c r="E541" s="30">
        <v>16252</v>
      </c>
      <c r="F541" s="301"/>
      <c r="G541" s="205"/>
      <c r="H541" s="205"/>
      <c r="I541" s="204">
        <v>0</v>
      </c>
      <c r="J541" s="205"/>
      <c r="K541" s="205"/>
      <c r="L541" s="7">
        <v>0</v>
      </c>
      <c r="M541" s="7">
        <v>0</v>
      </c>
      <c r="N541" s="7">
        <v>0</v>
      </c>
    </row>
    <row r="542" spans="2:14" ht="11.25" customHeight="1">
      <c r="B542" s="28">
        <v>42767</v>
      </c>
      <c r="C542" s="29">
        <v>59050</v>
      </c>
      <c r="D542" s="7">
        <v>535</v>
      </c>
      <c r="E542" s="30">
        <v>16283</v>
      </c>
      <c r="F542" s="301"/>
      <c r="G542" s="205"/>
      <c r="H542" s="205"/>
      <c r="I542" s="204">
        <v>0</v>
      </c>
      <c r="J542" s="205"/>
      <c r="K542" s="205"/>
      <c r="L542" s="7">
        <v>0</v>
      </c>
      <c r="M542" s="7">
        <v>0</v>
      </c>
      <c r="N542" s="7">
        <v>0</v>
      </c>
    </row>
    <row r="543" spans="2:14" ht="11.25" customHeight="1">
      <c r="B543" s="28">
        <v>42767</v>
      </c>
      <c r="C543" s="29">
        <v>59080</v>
      </c>
      <c r="D543" s="7">
        <v>536</v>
      </c>
      <c r="E543" s="30">
        <v>16313</v>
      </c>
      <c r="F543" s="301"/>
      <c r="G543" s="205"/>
      <c r="H543" s="205"/>
      <c r="I543" s="204">
        <v>0</v>
      </c>
      <c r="J543" s="205"/>
      <c r="K543" s="205"/>
      <c r="L543" s="7">
        <v>0</v>
      </c>
      <c r="M543" s="7">
        <v>0</v>
      </c>
      <c r="N543" s="7">
        <v>0</v>
      </c>
    </row>
    <row r="544" spans="2:14" ht="11.25" customHeight="1">
      <c r="B544" s="28">
        <v>42767</v>
      </c>
      <c r="C544" s="29">
        <v>59111</v>
      </c>
      <c r="D544" s="7">
        <v>537</v>
      </c>
      <c r="E544" s="30">
        <v>16344</v>
      </c>
      <c r="F544" s="301"/>
      <c r="G544" s="205"/>
      <c r="H544" s="205"/>
      <c r="I544" s="204">
        <v>0</v>
      </c>
      <c r="J544" s="205"/>
      <c r="K544" s="205"/>
      <c r="L544" s="7">
        <v>0</v>
      </c>
      <c r="M544" s="7">
        <v>0</v>
      </c>
      <c r="N544" s="7">
        <v>0</v>
      </c>
    </row>
    <row r="545" spans="2:14" ht="11.25" customHeight="1">
      <c r="B545" s="28">
        <v>42767</v>
      </c>
      <c r="C545" s="29">
        <v>59141</v>
      </c>
      <c r="D545" s="7">
        <v>538</v>
      </c>
      <c r="E545" s="30">
        <v>16374</v>
      </c>
      <c r="F545" s="301"/>
      <c r="G545" s="205"/>
      <c r="H545" s="205"/>
      <c r="I545" s="204">
        <v>0</v>
      </c>
      <c r="J545" s="205"/>
      <c r="K545" s="205"/>
      <c r="L545" s="7">
        <v>0</v>
      </c>
      <c r="M545" s="7">
        <v>0</v>
      </c>
      <c r="N545" s="7">
        <v>0</v>
      </c>
    </row>
    <row r="546" spans="2:14" ht="11.25" customHeight="1">
      <c r="B546" s="28">
        <v>42767</v>
      </c>
      <c r="C546" s="29">
        <v>59172</v>
      </c>
      <c r="D546" s="7">
        <v>539</v>
      </c>
      <c r="E546" s="30">
        <v>16405</v>
      </c>
      <c r="F546" s="301"/>
      <c r="G546" s="205"/>
      <c r="H546" s="205"/>
      <c r="I546" s="204">
        <v>0</v>
      </c>
      <c r="J546" s="205"/>
      <c r="K546" s="205"/>
      <c r="L546" s="7">
        <v>0</v>
      </c>
      <c r="M546" s="7">
        <v>0</v>
      </c>
      <c r="N546" s="7">
        <v>0</v>
      </c>
    </row>
    <row r="547" spans="2:14" ht="11.25" customHeight="1">
      <c r="B547" s="28">
        <v>42767</v>
      </c>
      <c r="C547" s="29">
        <v>59203</v>
      </c>
      <c r="D547" s="7">
        <v>540</v>
      </c>
      <c r="E547" s="30">
        <v>16436</v>
      </c>
      <c r="F547" s="301"/>
      <c r="G547" s="205"/>
      <c r="H547" s="205"/>
      <c r="I547" s="204">
        <v>0</v>
      </c>
      <c r="J547" s="205"/>
      <c r="K547" s="205"/>
      <c r="L547" s="7">
        <v>0</v>
      </c>
      <c r="M547" s="7">
        <v>0</v>
      </c>
      <c r="N547" s="7">
        <v>0</v>
      </c>
    </row>
    <row r="548" spans="2:14" ht="11.25" customHeight="1">
      <c r="B548" s="28">
        <v>42767</v>
      </c>
      <c r="C548" s="29">
        <v>59231</v>
      </c>
      <c r="D548" s="7">
        <v>541</v>
      </c>
      <c r="E548" s="30">
        <v>16464</v>
      </c>
      <c r="F548" s="301"/>
      <c r="G548" s="205"/>
      <c r="H548" s="205"/>
      <c r="I548" s="204">
        <v>0</v>
      </c>
      <c r="J548" s="205"/>
      <c r="K548" s="205"/>
      <c r="L548" s="7">
        <v>0</v>
      </c>
      <c r="M548" s="7">
        <v>0</v>
      </c>
      <c r="N548" s="7">
        <v>0</v>
      </c>
    </row>
    <row r="549" spans="2:14" ht="11.25" customHeight="1">
      <c r="B549" s="28">
        <v>42767</v>
      </c>
      <c r="C549" s="29">
        <v>59262</v>
      </c>
      <c r="D549" s="7">
        <v>542</v>
      </c>
      <c r="E549" s="30">
        <v>16495</v>
      </c>
      <c r="F549" s="301"/>
      <c r="G549" s="205"/>
      <c r="H549" s="205"/>
      <c r="I549" s="204">
        <v>0</v>
      </c>
      <c r="J549" s="205"/>
      <c r="K549" s="205"/>
      <c r="L549" s="7">
        <v>0</v>
      </c>
      <c r="M549" s="7">
        <v>0</v>
      </c>
      <c r="N549" s="7">
        <v>0</v>
      </c>
    </row>
    <row r="550" spans="2:14" ht="11.25" customHeight="1">
      <c r="B550" s="28">
        <v>42767</v>
      </c>
      <c r="C550" s="29">
        <v>59292</v>
      </c>
      <c r="D550" s="7">
        <v>543</v>
      </c>
      <c r="E550" s="30">
        <v>16525</v>
      </c>
      <c r="F550" s="301"/>
      <c r="G550" s="205"/>
      <c r="H550" s="205"/>
      <c r="I550" s="204">
        <v>0</v>
      </c>
      <c r="J550" s="205"/>
      <c r="K550" s="205"/>
      <c r="L550" s="7">
        <v>0</v>
      </c>
      <c r="M550" s="7">
        <v>0</v>
      </c>
      <c r="N550" s="7">
        <v>0</v>
      </c>
    </row>
    <row r="551" spans="2:14" ht="11.25" customHeight="1">
      <c r="B551" s="28">
        <v>42767</v>
      </c>
      <c r="C551" s="29">
        <v>59323</v>
      </c>
      <c r="D551" s="7">
        <v>544</v>
      </c>
      <c r="E551" s="30">
        <v>16556</v>
      </c>
      <c r="F551" s="301"/>
      <c r="G551" s="205"/>
      <c r="H551" s="205"/>
      <c r="I551" s="204">
        <v>0</v>
      </c>
      <c r="J551" s="205"/>
      <c r="K551" s="205"/>
      <c r="L551" s="7">
        <v>0</v>
      </c>
      <c r="M551" s="7">
        <v>0</v>
      </c>
      <c r="N551" s="7">
        <v>0</v>
      </c>
    </row>
    <row r="552" spans="2:14" ht="11.25" customHeight="1">
      <c r="B552" s="28">
        <v>42767</v>
      </c>
      <c r="C552" s="29">
        <v>59353</v>
      </c>
      <c r="D552" s="7">
        <v>545</v>
      </c>
      <c r="E552" s="30">
        <v>16586</v>
      </c>
      <c r="F552" s="301"/>
      <c r="G552" s="205"/>
      <c r="H552" s="205"/>
      <c r="I552" s="204">
        <v>0</v>
      </c>
      <c r="J552" s="205"/>
      <c r="K552" s="205"/>
      <c r="L552" s="7">
        <v>0</v>
      </c>
      <c r="M552" s="7">
        <v>0</v>
      </c>
      <c r="N552" s="7">
        <v>0</v>
      </c>
    </row>
    <row r="553" spans="2:14" ht="11.25" customHeight="1">
      <c r="B553" s="28">
        <v>42767</v>
      </c>
      <c r="C553" s="29">
        <v>59384</v>
      </c>
      <c r="D553" s="7">
        <v>546</v>
      </c>
      <c r="E553" s="30">
        <v>16617</v>
      </c>
      <c r="F553" s="301"/>
      <c r="G553" s="205"/>
      <c r="H553" s="205"/>
      <c r="I553" s="204">
        <v>0</v>
      </c>
      <c r="J553" s="205"/>
      <c r="K553" s="205"/>
      <c r="L553" s="7">
        <v>0</v>
      </c>
      <c r="M553" s="7">
        <v>0</v>
      </c>
      <c r="N553" s="7">
        <v>0</v>
      </c>
    </row>
    <row r="554" spans="2:14" ht="11.25" customHeight="1">
      <c r="B554" s="28">
        <v>42767</v>
      </c>
      <c r="C554" s="29">
        <v>59415</v>
      </c>
      <c r="D554" s="7">
        <v>547</v>
      </c>
      <c r="E554" s="30">
        <v>16648</v>
      </c>
      <c r="F554" s="301"/>
      <c r="G554" s="205"/>
      <c r="H554" s="205"/>
      <c r="I554" s="204">
        <v>0</v>
      </c>
      <c r="J554" s="205"/>
      <c r="K554" s="205"/>
      <c r="L554" s="7">
        <v>0</v>
      </c>
      <c r="M554" s="7">
        <v>0</v>
      </c>
      <c r="N554" s="7">
        <v>0</v>
      </c>
    </row>
    <row r="555" spans="2:14" ht="11.25" customHeight="1">
      <c r="B555" s="28">
        <v>42767</v>
      </c>
      <c r="C555" s="29">
        <v>59445</v>
      </c>
      <c r="D555" s="7">
        <v>548</v>
      </c>
      <c r="E555" s="30">
        <v>16678</v>
      </c>
      <c r="F555" s="301"/>
      <c r="G555" s="205"/>
      <c r="H555" s="205"/>
      <c r="I555" s="204">
        <v>0</v>
      </c>
      <c r="J555" s="205"/>
      <c r="K555" s="205"/>
      <c r="L555" s="7">
        <v>0</v>
      </c>
      <c r="M555" s="7">
        <v>0</v>
      </c>
      <c r="N555" s="7">
        <v>0</v>
      </c>
    </row>
    <row r="556" spans="2:14" ht="11.25" customHeight="1">
      <c r="B556" s="28">
        <v>42767</v>
      </c>
      <c r="C556" s="29">
        <v>59476</v>
      </c>
      <c r="D556" s="7">
        <v>549</v>
      </c>
      <c r="E556" s="30">
        <v>16709</v>
      </c>
      <c r="F556" s="301"/>
      <c r="G556" s="205"/>
      <c r="H556" s="205"/>
      <c r="I556" s="204">
        <v>0</v>
      </c>
      <c r="J556" s="205"/>
      <c r="K556" s="205"/>
      <c r="L556" s="7">
        <v>0</v>
      </c>
      <c r="M556" s="7">
        <v>0</v>
      </c>
      <c r="N556" s="7">
        <v>0</v>
      </c>
    </row>
    <row r="557" spans="2:14" ht="11.25" customHeight="1">
      <c r="B557" s="28">
        <v>42767</v>
      </c>
      <c r="C557" s="29">
        <v>59506</v>
      </c>
      <c r="D557" s="7">
        <v>550</v>
      </c>
      <c r="E557" s="30">
        <v>16739</v>
      </c>
      <c r="F557" s="301"/>
      <c r="G557" s="205"/>
      <c r="H557" s="205"/>
      <c r="I557" s="204">
        <v>0</v>
      </c>
      <c r="J557" s="205"/>
      <c r="K557" s="205"/>
      <c r="L557" s="7">
        <v>0</v>
      </c>
      <c r="M557" s="7">
        <v>0</v>
      </c>
      <c r="N557" s="7">
        <v>0</v>
      </c>
    </row>
    <row r="558" spans="2:14" ht="11.25" customHeight="1">
      <c r="B558" s="28">
        <v>42767</v>
      </c>
      <c r="C558" s="29">
        <v>59537</v>
      </c>
      <c r="D558" s="7">
        <v>551</v>
      </c>
      <c r="E558" s="30">
        <v>16770</v>
      </c>
      <c r="F558" s="301"/>
      <c r="G558" s="205"/>
      <c r="H558" s="205"/>
      <c r="I558" s="204">
        <v>0</v>
      </c>
      <c r="J558" s="205"/>
      <c r="K558" s="205"/>
      <c r="L558" s="7">
        <v>0</v>
      </c>
      <c r="M558" s="7">
        <v>0</v>
      </c>
      <c r="N558" s="7">
        <v>0</v>
      </c>
    </row>
    <row r="559" spans="2:14" ht="11.25" customHeight="1">
      <c r="B559" s="28">
        <v>42767</v>
      </c>
      <c r="C559" s="29">
        <v>59568</v>
      </c>
      <c r="D559" s="7">
        <v>552</v>
      </c>
      <c r="E559" s="30">
        <v>16801</v>
      </c>
      <c r="F559" s="301"/>
      <c r="G559" s="205"/>
      <c r="H559" s="205"/>
      <c r="I559" s="204">
        <v>0</v>
      </c>
      <c r="J559" s="205"/>
      <c r="K559" s="205"/>
      <c r="L559" s="7">
        <v>0</v>
      </c>
      <c r="M559" s="7">
        <v>0</v>
      </c>
      <c r="N559" s="7">
        <v>0</v>
      </c>
    </row>
    <row r="560" spans="2:14" ht="11.25" customHeight="1">
      <c r="B560" s="28">
        <v>42767</v>
      </c>
      <c r="C560" s="29">
        <v>59596</v>
      </c>
      <c r="D560" s="7">
        <v>553</v>
      </c>
      <c r="E560" s="30">
        <v>16829</v>
      </c>
      <c r="F560" s="301"/>
      <c r="G560" s="205"/>
      <c r="H560" s="205"/>
      <c r="I560" s="204">
        <v>0</v>
      </c>
      <c r="J560" s="205"/>
      <c r="K560" s="205"/>
      <c r="L560" s="7">
        <v>0</v>
      </c>
      <c r="M560" s="7">
        <v>0</v>
      </c>
      <c r="N560" s="7">
        <v>0</v>
      </c>
    </row>
    <row r="561" spans="2:14" ht="11.25" customHeight="1">
      <c r="B561" s="28">
        <v>42767</v>
      </c>
      <c r="C561" s="29">
        <v>59627</v>
      </c>
      <c r="D561" s="7">
        <v>554</v>
      </c>
      <c r="E561" s="30">
        <v>16860</v>
      </c>
      <c r="F561" s="301"/>
      <c r="G561" s="205"/>
      <c r="H561" s="205"/>
      <c r="I561" s="204">
        <v>0</v>
      </c>
      <c r="J561" s="205"/>
      <c r="K561" s="205"/>
      <c r="L561" s="7">
        <v>0</v>
      </c>
      <c r="M561" s="7">
        <v>0</v>
      </c>
      <c r="N561" s="7">
        <v>0</v>
      </c>
    </row>
    <row r="562" spans="2:14" ht="11.25" customHeight="1">
      <c r="B562" s="28">
        <v>42767</v>
      </c>
      <c r="C562" s="29">
        <v>59657</v>
      </c>
      <c r="D562" s="7">
        <v>555</v>
      </c>
      <c r="E562" s="30">
        <v>16890</v>
      </c>
      <c r="F562" s="301"/>
      <c r="G562" s="205"/>
      <c r="H562" s="205"/>
      <c r="I562" s="204">
        <v>0</v>
      </c>
      <c r="J562" s="205"/>
      <c r="K562" s="205"/>
      <c r="L562" s="7">
        <v>0</v>
      </c>
      <c r="M562" s="7">
        <v>0</v>
      </c>
      <c r="N562" s="7">
        <v>0</v>
      </c>
    </row>
    <row r="563" spans="2:14" ht="11.25" customHeight="1">
      <c r="B563" s="28">
        <v>42767</v>
      </c>
      <c r="C563" s="29">
        <v>59688</v>
      </c>
      <c r="D563" s="7">
        <v>556</v>
      </c>
      <c r="E563" s="30">
        <v>16921</v>
      </c>
      <c r="F563" s="301"/>
      <c r="G563" s="205"/>
      <c r="H563" s="205"/>
      <c r="I563" s="204">
        <v>0</v>
      </c>
      <c r="J563" s="205"/>
      <c r="K563" s="205"/>
      <c r="L563" s="7">
        <v>0</v>
      </c>
      <c r="M563" s="7">
        <v>0</v>
      </c>
      <c r="N563" s="7">
        <v>0</v>
      </c>
    </row>
    <row r="564" spans="2:14" ht="11.25" customHeight="1">
      <c r="B564" s="28">
        <v>42767</v>
      </c>
      <c r="C564" s="29">
        <v>59718</v>
      </c>
      <c r="D564" s="7">
        <v>557</v>
      </c>
      <c r="E564" s="30">
        <v>16951</v>
      </c>
      <c r="F564" s="301"/>
      <c r="G564" s="205"/>
      <c r="H564" s="205"/>
      <c r="I564" s="204">
        <v>0</v>
      </c>
      <c r="J564" s="205"/>
      <c r="K564" s="205"/>
      <c r="L564" s="7">
        <v>0</v>
      </c>
      <c r="M564" s="7">
        <v>0</v>
      </c>
      <c r="N564" s="7">
        <v>0</v>
      </c>
    </row>
    <row r="565" spans="2:14" ht="11.25" customHeight="1">
      <c r="B565" s="28">
        <v>42767</v>
      </c>
      <c r="C565" s="29">
        <v>59749</v>
      </c>
      <c r="D565" s="7">
        <v>558</v>
      </c>
      <c r="E565" s="30">
        <v>16982</v>
      </c>
      <c r="F565" s="301"/>
      <c r="G565" s="205"/>
      <c r="H565" s="205"/>
      <c r="I565" s="204">
        <v>0</v>
      </c>
      <c r="J565" s="205"/>
      <c r="K565" s="205"/>
      <c r="L565" s="7">
        <v>0</v>
      </c>
      <c r="M565" s="7">
        <v>0</v>
      </c>
      <c r="N565" s="7">
        <v>0</v>
      </c>
    </row>
    <row r="566" spans="2:14" ht="11.25" customHeight="1">
      <c r="B566" s="28">
        <v>42767</v>
      </c>
      <c r="C566" s="29">
        <v>59780</v>
      </c>
      <c r="D566" s="7">
        <v>559</v>
      </c>
      <c r="E566" s="30">
        <v>17013</v>
      </c>
      <c r="F566" s="301"/>
      <c r="G566" s="205"/>
      <c r="H566" s="205"/>
      <c r="I566" s="204">
        <v>0</v>
      </c>
      <c r="J566" s="205"/>
      <c r="K566" s="205"/>
      <c r="L566" s="7">
        <v>0</v>
      </c>
      <c r="M566" s="7">
        <v>0</v>
      </c>
      <c r="N566" s="7">
        <v>0</v>
      </c>
    </row>
    <row r="567" spans="2:14" ht="11.25" customHeight="1">
      <c r="B567" s="28">
        <v>42767</v>
      </c>
      <c r="C567" s="29">
        <v>59810</v>
      </c>
      <c r="D567" s="7">
        <v>560</v>
      </c>
      <c r="E567" s="30">
        <v>17043</v>
      </c>
      <c r="F567" s="301"/>
      <c r="G567" s="205"/>
      <c r="H567" s="205"/>
      <c r="I567" s="204">
        <v>0</v>
      </c>
      <c r="J567" s="205"/>
      <c r="K567" s="205"/>
      <c r="L567" s="7">
        <v>0</v>
      </c>
      <c r="M567" s="7">
        <v>0</v>
      </c>
      <c r="N567" s="7">
        <v>0</v>
      </c>
    </row>
    <row r="568" spans="2:14" ht="11.25" customHeight="1">
      <c r="B568" s="28">
        <v>42767</v>
      </c>
      <c r="C568" s="29">
        <v>59841</v>
      </c>
      <c r="D568" s="7">
        <v>561</v>
      </c>
      <c r="E568" s="30">
        <v>17074</v>
      </c>
      <c r="F568" s="301"/>
      <c r="G568" s="205"/>
      <c r="H568" s="205"/>
      <c r="I568" s="204">
        <v>0</v>
      </c>
      <c r="J568" s="205"/>
      <c r="K568" s="205"/>
      <c r="L568" s="7">
        <v>0</v>
      </c>
      <c r="M568" s="7">
        <v>0</v>
      </c>
      <c r="N568" s="7">
        <v>0</v>
      </c>
    </row>
    <row r="569" spans="2:14" ht="11.25" customHeight="1">
      <c r="B569" s="28">
        <v>42767</v>
      </c>
      <c r="C569" s="29">
        <v>59871</v>
      </c>
      <c r="D569" s="7">
        <v>562</v>
      </c>
      <c r="E569" s="30">
        <v>17104</v>
      </c>
      <c r="F569" s="301"/>
      <c r="G569" s="205"/>
      <c r="H569" s="205"/>
      <c r="I569" s="204">
        <v>0</v>
      </c>
      <c r="J569" s="205"/>
      <c r="K569" s="205"/>
      <c r="L569" s="7">
        <v>0</v>
      </c>
      <c r="M569" s="7">
        <v>0</v>
      </c>
      <c r="N569" s="7">
        <v>0</v>
      </c>
    </row>
    <row r="570" spans="2:14" ht="11.25" customHeight="1">
      <c r="B570" s="28">
        <v>42767</v>
      </c>
      <c r="C570" s="29">
        <v>59902</v>
      </c>
      <c r="D570" s="7">
        <v>563</v>
      </c>
      <c r="E570" s="30">
        <v>17135</v>
      </c>
      <c r="F570" s="301"/>
      <c r="G570" s="205"/>
      <c r="H570" s="205"/>
      <c r="I570" s="204">
        <v>0</v>
      </c>
      <c r="J570" s="205"/>
      <c r="K570" s="205"/>
      <c r="L570" s="7">
        <v>0</v>
      </c>
      <c r="M570" s="7">
        <v>0</v>
      </c>
      <c r="N570" s="7">
        <v>0</v>
      </c>
    </row>
    <row r="571" spans="2:14" ht="11.25" customHeight="1">
      <c r="B571" s="28">
        <v>42767</v>
      </c>
      <c r="C571" s="29">
        <v>59933</v>
      </c>
      <c r="D571" s="7">
        <v>564</v>
      </c>
      <c r="E571" s="30">
        <v>17166</v>
      </c>
      <c r="F571" s="301"/>
      <c r="G571" s="205"/>
      <c r="H571" s="205"/>
      <c r="I571" s="204">
        <v>0</v>
      </c>
      <c r="J571" s="205"/>
      <c r="K571" s="205"/>
      <c r="L571" s="7">
        <v>0</v>
      </c>
      <c r="M571" s="7">
        <v>0</v>
      </c>
      <c r="N571" s="7">
        <v>0</v>
      </c>
    </row>
    <row r="572" spans="2:14" ht="15" customHeight="1">
      <c r="B572" s="31"/>
      <c r="C572" s="32"/>
      <c r="D572" s="32"/>
      <c r="E572" s="31"/>
      <c r="F572" s="302"/>
      <c r="G572" s="303"/>
      <c r="H572" s="303"/>
      <c r="I572" s="304">
        <v>134754832039.15088</v>
      </c>
      <c r="J572" s="303"/>
      <c r="K572" s="303"/>
      <c r="L572" s="33">
        <v>119571263447.89627</v>
      </c>
      <c r="M572" s="33">
        <v>101528383080.47404</v>
      </c>
      <c r="N572" s="33">
        <v>80117889941.7919</v>
      </c>
    </row>
  </sheetData>
  <sheetProtection/>
  <mergeCells count="1138">
    <mergeCell ref="B2:N2"/>
    <mergeCell ref="B4:F4"/>
    <mergeCell ref="B6:D6"/>
    <mergeCell ref="E6:H6"/>
    <mergeCell ref="I6:N6"/>
    <mergeCell ref="H4:J4"/>
    <mergeCell ref="F7:H7"/>
    <mergeCell ref="I7:K7"/>
    <mergeCell ref="F8:H8"/>
    <mergeCell ref="I8:K8"/>
    <mergeCell ref="F9:H9"/>
    <mergeCell ref="I9:K9"/>
    <mergeCell ref="F10:H10"/>
    <mergeCell ref="I10:K10"/>
    <mergeCell ref="F11:H11"/>
    <mergeCell ref="I11:K11"/>
    <mergeCell ref="F12:H12"/>
    <mergeCell ref="I12:K12"/>
    <mergeCell ref="F13:H13"/>
    <mergeCell ref="I13:K13"/>
    <mergeCell ref="F14:H14"/>
    <mergeCell ref="I14:K14"/>
    <mergeCell ref="F15:H15"/>
    <mergeCell ref="I15:K15"/>
    <mergeCell ref="F16:H16"/>
    <mergeCell ref="I16:K16"/>
    <mergeCell ref="F17:H17"/>
    <mergeCell ref="I17:K17"/>
    <mergeCell ref="F18:H18"/>
    <mergeCell ref="I18:K18"/>
    <mergeCell ref="F19:H19"/>
    <mergeCell ref="I19:K19"/>
    <mergeCell ref="F20:H20"/>
    <mergeCell ref="I20:K20"/>
    <mergeCell ref="F21:H21"/>
    <mergeCell ref="I21:K21"/>
    <mergeCell ref="F22:H22"/>
    <mergeCell ref="I22:K22"/>
    <mergeCell ref="F23:H23"/>
    <mergeCell ref="I23:K23"/>
    <mergeCell ref="F24:H24"/>
    <mergeCell ref="I24:K24"/>
    <mergeCell ref="F25:H25"/>
    <mergeCell ref="I25:K25"/>
    <mergeCell ref="F26:H26"/>
    <mergeCell ref="I26:K26"/>
    <mergeCell ref="F27:H27"/>
    <mergeCell ref="I27:K27"/>
    <mergeCell ref="F28:H28"/>
    <mergeCell ref="I28:K28"/>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 ref="F38:H38"/>
    <mergeCell ref="I38:K38"/>
    <mergeCell ref="F39:H39"/>
    <mergeCell ref="I39:K39"/>
    <mergeCell ref="F40:H40"/>
    <mergeCell ref="I40:K40"/>
    <mergeCell ref="F41:H41"/>
    <mergeCell ref="I41:K41"/>
    <mergeCell ref="F42:H42"/>
    <mergeCell ref="I42:K42"/>
    <mergeCell ref="F43:H43"/>
    <mergeCell ref="I43:K43"/>
    <mergeCell ref="F44:H44"/>
    <mergeCell ref="I44:K44"/>
    <mergeCell ref="F45:H45"/>
    <mergeCell ref="I45:K45"/>
    <mergeCell ref="F46:H46"/>
    <mergeCell ref="I46:K46"/>
    <mergeCell ref="F47:H47"/>
    <mergeCell ref="I47:K47"/>
    <mergeCell ref="F48:H48"/>
    <mergeCell ref="I48:K48"/>
    <mergeCell ref="F49:H49"/>
    <mergeCell ref="I49:K49"/>
    <mergeCell ref="F50:H50"/>
    <mergeCell ref="I50:K50"/>
    <mergeCell ref="F51:H51"/>
    <mergeCell ref="I51:K51"/>
    <mergeCell ref="F52:H52"/>
    <mergeCell ref="I52:K52"/>
    <mergeCell ref="F53:H53"/>
    <mergeCell ref="I53:K53"/>
    <mergeCell ref="F54:H54"/>
    <mergeCell ref="I54:K54"/>
    <mergeCell ref="F55:H55"/>
    <mergeCell ref="I55:K55"/>
    <mergeCell ref="F56:H56"/>
    <mergeCell ref="I56:K56"/>
    <mergeCell ref="F57:H57"/>
    <mergeCell ref="I57:K57"/>
    <mergeCell ref="F58:H58"/>
    <mergeCell ref="I58:K58"/>
    <mergeCell ref="F59:H59"/>
    <mergeCell ref="I59:K59"/>
    <mergeCell ref="F60:H60"/>
    <mergeCell ref="I60:K60"/>
    <mergeCell ref="F61:H61"/>
    <mergeCell ref="I61:K61"/>
    <mergeCell ref="F62:H62"/>
    <mergeCell ref="I62:K62"/>
    <mergeCell ref="F63:H63"/>
    <mergeCell ref="I63:K63"/>
    <mergeCell ref="F64:H64"/>
    <mergeCell ref="I64:K64"/>
    <mergeCell ref="F65:H65"/>
    <mergeCell ref="I65:K65"/>
    <mergeCell ref="F66:H66"/>
    <mergeCell ref="I66:K66"/>
    <mergeCell ref="F67:H67"/>
    <mergeCell ref="I67:K67"/>
    <mergeCell ref="F68:H68"/>
    <mergeCell ref="I68:K68"/>
    <mergeCell ref="F69:H69"/>
    <mergeCell ref="I69:K69"/>
    <mergeCell ref="F70:H70"/>
    <mergeCell ref="I70:K70"/>
    <mergeCell ref="F71:H71"/>
    <mergeCell ref="I71:K71"/>
    <mergeCell ref="F72:H72"/>
    <mergeCell ref="I72:K72"/>
    <mergeCell ref="F73:H73"/>
    <mergeCell ref="I73:K73"/>
    <mergeCell ref="F74:H74"/>
    <mergeCell ref="I74:K74"/>
    <mergeCell ref="F75:H75"/>
    <mergeCell ref="I75:K75"/>
    <mergeCell ref="F76:H76"/>
    <mergeCell ref="I76:K76"/>
    <mergeCell ref="F77:H77"/>
    <mergeCell ref="I77:K77"/>
    <mergeCell ref="F78:H78"/>
    <mergeCell ref="I78:K78"/>
    <mergeCell ref="F79:H79"/>
    <mergeCell ref="I79:K79"/>
    <mergeCell ref="F80:H80"/>
    <mergeCell ref="I80:K80"/>
    <mergeCell ref="F81:H81"/>
    <mergeCell ref="I81:K81"/>
    <mergeCell ref="F82:H82"/>
    <mergeCell ref="I82:K82"/>
    <mergeCell ref="F83:H83"/>
    <mergeCell ref="I83:K83"/>
    <mergeCell ref="F84:H84"/>
    <mergeCell ref="I84:K84"/>
    <mergeCell ref="F85:H85"/>
    <mergeCell ref="I85:K85"/>
    <mergeCell ref="F86:H86"/>
    <mergeCell ref="I86:K86"/>
    <mergeCell ref="F87:H87"/>
    <mergeCell ref="I87:K87"/>
    <mergeCell ref="F88:H88"/>
    <mergeCell ref="I88:K88"/>
    <mergeCell ref="F89:H89"/>
    <mergeCell ref="I89:K89"/>
    <mergeCell ref="F90:H90"/>
    <mergeCell ref="I90:K90"/>
    <mergeCell ref="F91:H91"/>
    <mergeCell ref="I91:K91"/>
    <mergeCell ref="F92:H92"/>
    <mergeCell ref="I92:K92"/>
    <mergeCell ref="F93:H93"/>
    <mergeCell ref="I93:K93"/>
    <mergeCell ref="F94:H94"/>
    <mergeCell ref="I94:K94"/>
    <mergeCell ref="F95:H95"/>
    <mergeCell ref="I95:K95"/>
    <mergeCell ref="F96:H96"/>
    <mergeCell ref="I96:K96"/>
    <mergeCell ref="F97:H97"/>
    <mergeCell ref="I97:K97"/>
    <mergeCell ref="F98:H98"/>
    <mergeCell ref="I98:K98"/>
    <mergeCell ref="F99:H99"/>
    <mergeCell ref="I99:K99"/>
    <mergeCell ref="F100:H100"/>
    <mergeCell ref="I100:K100"/>
    <mergeCell ref="F101:H101"/>
    <mergeCell ref="I101:K101"/>
    <mergeCell ref="F102:H102"/>
    <mergeCell ref="I102:K102"/>
    <mergeCell ref="F103:H103"/>
    <mergeCell ref="I103:K103"/>
    <mergeCell ref="F104:H104"/>
    <mergeCell ref="I104:K104"/>
    <mergeCell ref="F105:H105"/>
    <mergeCell ref="I105:K105"/>
    <mergeCell ref="F106:H106"/>
    <mergeCell ref="I106:K106"/>
    <mergeCell ref="F107:H107"/>
    <mergeCell ref="I107:K107"/>
    <mergeCell ref="F108:H108"/>
    <mergeCell ref="I108:K108"/>
    <mergeCell ref="F109:H109"/>
    <mergeCell ref="I109:K109"/>
    <mergeCell ref="F110:H110"/>
    <mergeCell ref="I110:K110"/>
    <mergeCell ref="F111:H111"/>
    <mergeCell ref="I111:K111"/>
    <mergeCell ref="F112:H112"/>
    <mergeCell ref="I112:K112"/>
    <mergeCell ref="F113:H113"/>
    <mergeCell ref="I113:K113"/>
    <mergeCell ref="F114:H114"/>
    <mergeCell ref="I114:K114"/>
    <mergeCell ref="F115:H115"/>
    <mergeCell ref="I115:K115"/>
    <mergeCell ref="F116:H116"/>
    <mergeCell ref="I116:K116"/>
    <mergeCell ref="F117:H117"/>
    <mergeCell ref="I117:K117"/>
    <mergeCell ref="F118:H118"/>
    <mergeCell ref="I118:K118"/>
    <mergeCell ref="F119:H119"/>
    <mergeCell ref="I119:K119"/>
    <mergeCell ref="F120:H120"/>
    <mergeCell ref="I120:K120"/>
    <mergeCell ref="F121:H121"/>
    <mergeCell ref="I121:K121"/>
    <mergeCell ref="F122:H122"/>
    <mergeCell ref="I122:K122"/>
    <mergeCell ref="F123:H123"/>
    <mergeCell ref="I123:K123"/>
    <mergeCell ref="F124:H124"/>
    <mergeCell ref="I124:K124"/>
    <mergeCell ref="F125:H125"/>
    <mergeCell ref="I125:K125"/>
    <mergeCell ref="F126:H126"/>
    <mergeCell ref="I126:K126"/>
    <mergeCell ref="F127:H127"/>
    <mergeCell ref="I127:K127"/>
    <mergeCell ref="F128:H128"/>
    <mergeCell ref="I128:K128"/>
    <mergeCell ref="F129:H129"/>
    <mergeCell ref="I129:K129"/>
    <mergeCell ref="F130:H130"/>
    <mergeCell ref="I130:K130"/>
    <mergeCell ref="F131:H131"/>
    <mergeCell ref="I131:K131"/>
    <mergeCell ref="F132:H132"/>
    <mergeCell ref="I132:K132"/>
    <mergeCell ref="F133:H133"/>
    <mergeCell ref="I133:K133"/>
    <mergeCell ref="F134:H134"/>
    <mergeCell ref="I134:K134"/>
    <mergeCell ref="F135:H135"/>
    <mergeCell ref="I135:K135"/>
    <mergeCell ref="F136:H136"/>
    <mergeCell ref="I136:K136"/>
    <mergeCell ref="F137:H137"/>
    <mergeCell ref="I137:K137"/>
    <mergeCell ref="F138:H138"/>
    <mergeCell ref="I138:K138"/>
    <mergeCell ref="F139:H139"/>
    <mergeCell ref="I139:K139"/>
    <mergeCell ref="F140:H140"/>
    <mergeCell ref="I140:K140"/>
    <mergeCell ref="F141:H141"/>
    <mergeCell ref="I141:K141"/>
    <mergeCell ref="F142:H142"/>
    <mergeCell ref="I142:K142"/>
    <mergeCell ref="F143:H143"/>
    <mergeCell ref="I143:K143"/>
    <mergeCell ref="F144:H144"/>
    <mergeCell ref="I144:K144"/>
    <mergeCell ref="F145:H145"/>
    <mergeCell ref="I145:K145"/>
    <mergeCell ref="F146:H146"/>
    <mergeCell ref="I146:K146"/>
    <mergeCell ref="F147:H147"/>
    <mergeCell ref="I147:K147"/>
    <mergeCell ref="F148:H148"/>
    <mergeCell ref="I148:K148"/>
    <mergeCell ref="F149:H149"/>
    <mergeCell ref="I149:K149"/>
    <mergeCell ref="F150:H150"/>
    <mergeCell ref="I150:K150"/>
    <mergeCell ref="F151:H151"/>
    <mergeCell ref="I151:K151"/>
    <mergeCell ref="F152:H152"/>
    <mergeCell ref="I152:K152"/>
    <mergeCell ref="F153:H153"/>
    <mergeCell ref="I153:K153"/>
    <mergeCell ref="F154:H154"/>
    <mergeCell ref="I154:K154"/>
    <mergeCell ref="F155:H155"/>
    <mergeCell ref="I155:K155"/>
    <mergeCell ref="F156:H156"/>
    <mergeCell ref="I156:K156"/>
    <mergeCell ref="F157:H157"/>
    <mergeCell ref="I157:K157"/>
    <mergeCell ref="F158:H158"/>
    <mergeCell ref="I158:K158"/>
    <mergeCell ref="F159:H159"/>
    <mergeCell ref="I159:K159"/>
    <mergeCell ref="F160:H160"/>
    <mergeCell ref="I160:K160"/>
    <mergeCell ref="F161:H161"/>
    <mergeCell ref="I161:K161"/>
    <mergeCell ref="F162:H162"/>
    <mergeCell ref="I162:K162"/>
    <mergeCell ref="F163:H163"/>
    <mergeCell ref="I163:K163"/>
    <mergeCell ref="F164:H164"/>
    <mergeCell ref="I164:K164"/>
    <mergeCell ref="F165:H165"/>
    <mergeCell ref="I165:K165"/>
    <mergeCell ref="F166:H166"/>
    <mergeCell ref="I166:K166"/>
    <mergeCell ref="F167:H167"/>
    <mergeCell ref="I167:K167"/>
    <mergeCell ref="F168:H168"/>
    <mergeCell ref="I168:K168"/>
    <mergeCell ref="F169:H169"/>
    <mergeCell ref="I169:K169"/>
    <mergeCell ref="F170:H170"/>
    <mergeCell ref="I170:K170"/>
    <mergeCell ref="F171:H171"/>
    <mergeCell ref="I171:K171"/>
    <mergeCell ref="F172:H172"/>
    <mergeCell ref="I172:K172"/>
    <mergeCell ref="F173:H173"/>
    <mergeCell ref="I173:K173"/>
    <mergeCell ref="F174:H174"/>
    <mergeCell ref="I174:K174"/>
    <mergeCell ref="F175:H175"/>
    <mergeCell ref="I175:K175"/>
    <mergeCell ref="F176:H176"/>
    <mergeCell ref="I176:K176"/>
    <mergeCell ref="F177:H177"/>
    <mergeCell ref="I177:K177"/>
    <mergeCell ref="F178:H178"/>
    <mergeCell ref="I178:K178"/>
    <mergeCell ref="F179:H179"/>
    <mergeCell ref="I179:K179"/>
    <mergeCell ref="F180:H180"/>
    <mergeCell ref="I180:K180"/>
    <mergeCell ref="F181:H181"/>
    <mergeCell ref="I181:K181"/>
    <mergeCell ref="F182:H182"/>
    <mergeCell ref="I182:K182"/>
    <mergeCell ref="F183:H183"/>
    <mergeCell ref="I183:K183"/>
    <mergeCell ref="F184:H184"/>
    <mergeCell ref="I184:K184"/>
    <mergeCell ref="F185:H185"/>
    <mergeCell ref="I185:K185"/>
    <mergeCell ref="F186:H186"/>
    <mergeCell ref="I186:K186"/>
    <mergeCell ref="F187:H187"/>
    <mergeCell ref="I187:K187"/>
    <mergeCell ref="F188:H188"/>
    <mergeCell ref="I188:K188"/>
    <mergeCell ref="F189:H189"/>
    <mergeCell ref="I189:K189"/>
    <mergeCell ref="F190:H190"/>
    <mergeCell ref="I190:K190"/>
    <mergeCell ref="F191:H191"/>
    <mergeCell ref="I191:K191"/>
    <mergeCell ref="F192:H192"/>
    <mergeCell ref="I192:K192"/>
    <mergeCell ref="F193:H193"/>
    <mergeCell ref="I193:K193"/>
    <mergeCell ref="F194:H194"/>
    <mergeCell ref="I194:K194"/>
    <mergeCell ref="F195:H195"/>
    <mergeCell ref="I195:K195"/>
    <mergeCell ref="F196:H196"/>
    <mergeCell ref="I196:K196"/>
    <mergeCell ref="F197:H197"/>
    <mergeCell ref="I197:K197"/>
    <mergeCell ref="F198:H198"/>
    <mergeCell ref="I198:K198"/>
    <mergeCell ref="F199:H199"/>
    <mergeCell ref="I199:K199"/>
    <mergeCell ref="F200:H200"/>
    <mergeCell ref="I200:K200"/>
    <mergeCell ref="F201:H201"/>
    <mergeCell ref="I201:K201"/>
    <mergeCell ref="F202:H202"/>
    <mergeCell ref="I202:K202"/>
    <mergeCell ref="F203:H203"/>
    <mergeCell ref="I203:K203"/>
    <mergeCell ref="F204:H204"/>
    <mergeCell ref="I204:K204"/>
    <mergeCell ref="F205:H205"/>
    <mergeCell ref="I205:K205"/>
    <mergeCell ref="F206:H206"/>
    <mergeCell ref="I206:K206"/>
    <mergeCell ref="F207:H207"/>
    <mergeCell ref="I207:K207"/>
    <mergeCell ref="F208:H208"/>
    <mergeCell ref="I208:K208"/>
    <mergeCell ref="F209:H209"/>
    <mergeCell ref="I209:K209"/>
    <mergeCell ref="F210:H210"/>
    <mergeCell ref="I210:K210"/>
    <mergeCell ref="F211:H211"/>
    <mergeCell ref="I211:K211"/>
    <mergeCell ref="F212:H212"/>
    <mergeCell ref="I212:K212"/>
    <mergeCell ref="F213:H213"/>
    <mergeCell ref="I213:K213"/>
    <mergeCell ref="F214:H214"/>
    <mergeCell ref="I214:K214"/>
    <mergeCell ref="F215:H215"/>
    <mergeCell ref="I215:K215"/>
    <mergeCell ref="F216:H216"/>
    <mergeCell ref="I216:K216"/>
    <mergeCell ref="F217:H217"/>
    <mergeCell ref="I217:K217"/>
    <mergeCell ref="F218:H218"/>
    <mergeCell ref="I218:K218"/>
    <mergeCell ref="F219:H219"/>
    <mergeCell ref="I219:K219"/>
    <mergeCell ref="F220:H220"/>
    <mergeCell ref="I220:K220"/>
    <mergeCell ref="F221:H221"/>
    <mergeCell ref="I221:K221"/>
    <mergeCell ref="F222:H222"/>
    <mergeCell ref="I222:K222"/>
    <mergeCell ref="F223:H223"/>
    <mergeCell ref="I223:K223"/>
    <mergeCell ref="F224:H224"/>
    <mergeCell ref="I224:K224"/>
    <mergeCell ref="F225:H225"/>
    <mergeCell ref="I225:K225"/>
    <mergeCell ref="F226:H226"/>
    <mergeCell ref="I226:K226"/>
    <mergeCell ref="F227:H227"/>
    <mergeCell ref="I227:K227"/>
    <mergeCell ref="F228:H228"/>
    <mergeCell ref="I228:K228"/>
    <mergeCell ref="F229:H229"/>
    <mergeCell ref="I229:K229"/>
    <mergeCell ref="F230:H230"/>
    <mergeCell ref="I230:K230"/>
    <mergeCell ref="F231:H231"/>
    <mergeCell ref="I231:K231"/>
    <mergeCell ref="F232:H232"/>
    <mergeCell ref="I232:K232"/>
    <mergeCell ref="F233:H233"/>
    <mergeCell ref="I233:K233"/>
    <mergeCell ref="F234:H234"/>
    <mergeCell ref="I234:K234"/>
    <mergeCell ref="F235:H235"/>
    <mergeCell ref="I235:K235"/>
    <mergeCell ref="F236:H236"/>
    <mergeCell ref="I236:K236"/>
    <mergeCell ref="F237:H237"/>
    <mergeCell ref="I237:K237"/>
    <mergeCell ref="F238:H238"/>
    <mergeCell ref="I238:K238"/>
    <mergeCell ref="F239:H239"/>
    <mergeCell ref="I239:K239"/>
    <mergeCell ref="F240:H240"/>
    <mergeCell ref="I240:K240"/>
    <mergeCell ref="F241:H241"/>
    <mergeCell ref="I241:K241"/>
    <mergeCell ref="F242:H242"/>
    <mergeCell ref="I242:K242"/>
    <mergeCell ref="F243:H243"/>
    <mergeCell ref="I243:K243"/>
    <mergeCell ref="F244:H244"/>
    <mergeCell ref="I244:K244"/>
    <mergeCell ref="F245:H245"/>
    <mergeCell ref="I245:K245"/>
    <mergeCell ref="F246:H246"/>
    <mergeCell ref="I246:K246"/>
    <mergeCell ref="F247:H247"/>
    <mergeCell ref="I247:K247"/>
    <mergeCell ref="F248:H248"/>
    <mergeCell ref="I248:K248"/>
    <mergeCell ref="F249:H249"/>
    <mergeCell ref="I249:K249"/>
    <mergeCell ref="F250:H250"/>
    <mergeCell ref="I250:K250"/>
    <mergeCell ref="F251:H251"/>
    <mergeCell ref="I251:K251"/>
    <mergeCell ref="F252:H252"/>
    <mergeCell ref="I252:K252"/>
    <mergeCell ref="F253:H253"/>
    <mergeCell ref="I253:K253"/>
    <mergeCell ref="F254:H254"/>
    <mergeCell ref="I254:K254"/>
    <mergeCell ref="F255:H255"/>
    <mergeCell ref="I255:K255"/>
    <mergeCell ref="F256:H256"/>
    <mergeCell ref="I256:K256"/>
    <mergeCell ref="F257:H257"/>
    <mergeCell ref="I257:K257"/>
    <mergeCell ref="F258:H258"/>
    <mergeCell ref="I258:K258"/>
    <mergeCell ref="F259:H259"/>
    <mergeCell ref="I259:K259"/>
    <mergeCell ref="F260:H260"/>
    <mergeCell ref="I260:K260"/>
    <mergeCell ref="F261:H261"/>
    <mergeCell ref="I261:K261"/>
    <mergeCell ref="F262:H262"/>
    <mergeCell ref="I262:K262"/>
    <mergeCell ref="F263:H263"/>
    <mergeCell ref="I263:K263"/>
    <mergeCell ref="F264:H264"/>
    <mergeCell ref="I264:K264"/>
    <mergeCell ref="F265:H265"/>
    <mergeCell ref="I265:K265"/>
    <mergeCell ref="F266:H266"/>
    <mergeCell ref="I266:K266"/>
    <mergeCell ref="F267:H267"/>
    <mergeCell ref="I267:K267"/>
    <mergeCell ref="F268:H268"/>
    <mergeCell ref="I268:K268"/>
    <mergeCell ref="F269:H269"/>
    <mergeCell ref="I269:K269"/>
    <mergeCell ref="F270:H270"/>
    <mergeCell ref="I270:K270"/>
    <mergeCell ref="F271:H271"/>
    <mergeCell ref="I271:K271"/>
    <mergeCell ref="F272:H272"/>
    <mergeCell ref="I272:K272"/>
    <mergeCell ref="F273:H273"/>
    <mergeCell ref="I273:K273"/>
    <mergeCell ref="F274:H274"/>
    <mergeCell ref="I274:K274"/>
    <mergeCell ref="F275:H275"/>
    <mergeCell ref="I275:K275"/>
    <mergeCell ref="F276:H276"/>
    <mergeCell ref="I276:K276"/>
    <mergeCell ref="F277:H277"/>
    <mergeCell ref="I277:K277"/>
    <mergeCell ref="F278:H278"/>
    <mergeCell ref="I278:K278"/>
    <mergeCell ref="F279:H279"/>
    <mergeCell ref="I279:K279"/>
    <mergeCell ref="F280:H280"/>
    <mergeCell ref="I280:K280"/>
    <mergeCell ref="F281:H281"/>
    <mergeCell ref="I281:K281"/>
    <mergeCell ref="F282:H282"/>
    <mergeCell ref="I282:K282"/>
    <mergeCell ref="F283:H283"/>
    <mergeCell ref="I283:K283"/>
    <mergeCell ref="F284:H284"/>
    <mergeCell ref="I284:K284"/>
    <mergeCell ref="F285:H285"/>
    <mergeCell ref="I285:K285"/>
    <mergeCell ref="F286:H286"/>
    <mergeCell ref="I286:K286"/>
    <mergeCell ref="F287:H287"/>
    <mergeCell ref="I287:K287"/>
    <mergeCell ref="F288:H288"/>
    <mergeCell ref="I288:K288"/>
    <mergeCell ref="F289:H289"/>
    <mergeCell ref="I289:K289"/>
    <mergeCell ref="F290:H290"/>
    <mergeCell ref="I290:K290"/>
    <mergeCell ref="F291:H291"/>
    <mergeCell ref="I291:K291"/>
    <mergeCell ref="F292:H292"/>
    <mergeCell ref="I292:K292"/>
    <mergeCell ref="F293:H293"/>
    <mergeCell ref="I293:K293"/>
    <mergeCell ref="F294:H294"/>
    <mergeCell ref="I294:K294"/>
    <mergeCell ref="F295:H295"/>
    <mergeCell ref="I295:K295"/>
    <mergeCell ref="F296:H296"/>
    <mergeCell ref="I296:K296"/>
    <mergeCell ref="F297:H297"/>
    <mergeCell ref="I297:K297"/>
    <mergeCell ref="F298:H298"/>
    <mergeCell ref="I298:K298"/>
    <mergeCell ref="F299:H299"/>
    <mergeCell ref="I299:K299"/>
    <mergeCell ref="F300:H300"/>
    <mergeCell ref="I300:K300"/>
    <mergeCell ref="F301:H301"/>
    <mergeCell ref="I301:K301"/>
    <mergeCell ref="F302:H302"/>
    <mergeCell ref="I302:K302"/>
    <mergeCell ref="F303:H303"/>
    <mergeCell ref="I303:K303"/>
    <mergeCell ref="F304:H304"/>
    <mergeCell ref="I304:K304"/>
    <mergeCell ref="F305:H305"/>
    <mergeCell ref="I305:K305"/>
    <mergeCell ref="F306:H306"/>
    <mergeCell ref="I306:K306"/>
    <mergeCell ref="F307:H307"/>
    <mergeCell ref="I307:K307"/>
    <mergeCell ref="F308:H308"/>
    <mergeCell ref="I308:K308"/>
    <mergeCell ref="F309:H309"/>
    <mergeCell ref="I309:K309"/>
    <mergeCell ref="F310:H310"/>
    <mergeCell ref="I310:K310"/>
    <mergeCell ref="F311:H311"/>
    <mergeCell ref="I311:K311"/>
    <mergeCell ref="F312:H312"/>
    <mergeCell ref="I312:K312"/>
    <mergeCell ref="F313:H313"/>
    <mergeCell ref="I313:K313"/>
    <mergeCell ref="F314:H314"/>
    <mergeCell ref="I314:K314"/>
    <mergeCell ref="F315:H315"/>
    <mergeCell ref="I315:K315"/>
    <mergeCell ref="F316:H316"/>
    <mergeCell ref="I316:K316"/>
    <mergeCell ref="F317:H317"/>
    <mergeCell ref="I317:K317"/>
    <mergeCell ref="F318:H318"/>
    <mergeCell ref="I318:K318"/>
    <mergeCell ref="F319:H319"/>
    <mergeCell ref="I319:K319"/>
    <mergeCell ref="F320:H320"/>
    <mergeCell ref="I320:K320"/>
    <mergeCell ref="F321:H321"/>
    <mergeCell ref="I321:K321"/>
    <mergeCell ref="F322:H322"/>
    <mergeCell ref="I322:K322"/>
    <mergeCell ref="F323:H323"/>
    <mergeCell ref="I323:K323"/>
    <mergeCell ref="F324:H324"/>
    <mergeCell ref="I324:K324"/>
    <mergeCell ref="F325:H325"/>
    <mergeCell ref="I325:K325"/>
    <mergeCell ref="F326:H326"/>
    <mergeCell ref="I326:K326"/>
    <mergeCell ref="F327:H327"/>
    <mergeCell ref="I327:K327"/>
    <mergeCell ref="F328:H328"/>
    <mergeCell ref="I328:K328"/>
    <mergeCell ref="F329:H329"/>
    <mergeCell ref="I329:K329"/>
    <mergeCell ref="F330:H330"/>
    <mergeCell ref="I330:K330"/>
    <mergeCell ref="F331:H331"/>
    <mergeCell ref="I331:K331"/>
    <mergeCell ref="F332:H332"/>
    <mergeCell ref="I332:K332"/>
    <mergeCell ref="F333:H333"/>
    <mergeCell ref="I333:K333"/>
    <mergeCell ref="F334:H334"/>
    <mergeCell ref="I334:K334"/>
    <mergeCell ref="F335:H335"/>
    <mergeCell ref="I335:K335"/>
    <mergeCell ref="F336:H336"/>
    <mergeCell ref="I336:K336"/>
    <mergeCell ref="F337:H337"/>
    <mergeCell ref="I337:K337"/>
    <mergeCell ref="F338:H338"/>
    <mergeCell ref="I338:K338"/>
    <mergeCell ref="F339:H339"/>
    <mergeCell ref="I339:K339"/>
    <mergeCell ref="F340:H340"/>
    <mergeCell ref="I340:K340"/>
    <mergeCell ref="F341:H341"/>
    <mergeCell ref="I341:K341"/>
    <mergeCell ref="F342:H342"/>
    <mergeCell ref="I342:K342"/>
    <mergeCell ref="F343:H343"/>
    <mergeCell ref="I343:K343"/>
    <mergeCell ref="F344:H344"/>
    <mergeCell ref="I344:K344"/>
    <mergeCell ref="F345:H345"/>
    <mergeCell ref="I345:K345"/>
    <mergeCell ref="F346:H346"/>
    <mergeCell ref="I346:K346"/>
    <mergeCell ref="F347:H347"/>
    <mergeCell ref="I347:K347"/>
    <mergeCell ref="F348:H348"/>
    <mergeCell ref="I348:K348"/>
    <mergeCell ref="F349:H349"/>
    <mergeCell ref="I349:K349"/>
    <mergeCell ref="F350:H350"/>
    <mergeCell ref="I350:K350"/>
    <mergeCell ref="F351:H351"/>
    <mergeCell ref="I351:K351"/>
    <mergeCell ref="F352:H352"/>
    <mergeCell ref="I352:K352"/>
    <mergeCell ref="F353:H353"/>
    <mergeCell ref="I353:K353"/>
    <mergeCell ref="F354:H354"/>
    <mergeCell ref="I354:K354"/>
    <mergeCell ref="F355:H355"/>
    <mergeCell ref="I355:K355"/>
    <mergeCell ref="F356:H356"/>
    <mergeCell ref="I356:K356"/>
    <mergeCell ref="F357:H357"/>
    <mergeCell ref="I357:K357"/>
    <mergeCell ref="F358:H358"/>
    <mergeCell ref="I358:K358"/>
    <mergeCell ref="F359:H359"/>
    <mergeCell ref="I359:K359"/>
    <mergeCell ref="F360:H360"/>
    <mergeCell ref="I360:K360"/>
    <mergeCell ref="F361:H361"/>
    <mergeCell ref="I361:K361"/>
    <mergeCell ref="F362:H362"/>
    <mergeCell ref="I362:K362"/>
    <mergeCell ref="F363:H363"/>
    <mergeCell ref="I363:K363"/>
    <mergeCell ref="F364:H364"/>
    <mergeCell ref="I364:K364"/>
    <mergeCell ref="F365:H365"/>
    <mergeCell ref="I365:K365"/>
    <mergeCell ref="F366:H366"/>
    <mergeCell ref="I366:K366"/>
    <mergeCell ref="F367:H367"/>
    <mergeCell ref="I367:K367"/>
    <mergeCell ref="F368:H368"/>
    <mergeCell ref="I368:K368"/>
    <mergeCell ref="F369:H369"/>
    <mergeCell ref="I369:K369"/>
    <mergeCell ref="F370:H370"/>
    <mergeCell ref="I370:K370"/>
    <mergeCell ref="F371:H371"/>
    <mergeCell ref="I371:K371"/>
    <mergeCell ref="F372:H372"/>
    <mergeCell ref="I372:K372"/>
    <mergeCell ref="F373:H373"/>
    <mergeCell ref="I373:K373"/>
    <mergeCell ref="F374:H374"/>
    <mergeCell ref="I374:K374"/>
    <mergeCell ref="F375:H375"/>
    <mergeCell ref="I375:K375"/>
    <mergeCell ref="F376:H376"/>
    <mergeCell ref="I376:K376"/>
    <mergeCell ref="F377:H377"/>
    <mergeCell ref="I377:K377"/>
    <mergeCell ref="F378:H378"/>
    <mergeCell ref="I378:K378"/>
    <mergeCell ref="F379:H379"/>
    <mergeCell ref="I379:K379"/>
    <mergeCell ref="F380:H380"/>
    <mergeCell ref="I380:K380"/>
    <mergeCell ref="F381:H381"/>
    <mergeCell ref="I381:K381"/>
    <mergeCell ref="F382:H382"/>
    <mergeCell ref="I382:K382"/>
    <mergeCell ref="F383:H383"/>
    <mergeCell ref="I383:K383"/>
    <mergeCell ref="F384:H384"/>
    <mergeCell ref="I384:K384"/>
    <mergeCell ref="F385:H385"/>
    <mergeCell ref="I385:K385"/>
    <mergeCell ref="F386:H386"/>
    <mergeCell ref="I386:K386"/>
    <mergeCell ref="F387:H387"/>
    <mergeCell ref="I387:K387"/>
    <mergeCell ref="F388:H388"/>
    <mergeCell ref="I388:K388"/>
    <mergeCell ref="F389:H389"/>
    <mergeCell ref="I389:K389"/>
    <mergeCell ref="F390:H390"/>
    <mergeCell ref="I390:K390"/>
    <mergeCell ref="F391:H391"/>
    <mergeCell ref="I391:K391"/>
    <mergeCell ref="F392:H392"/>
    <mergeCell ref="I392:K392"/>
    <mergeCell ref="F393:H393"/>
    <mergeCell ref="I393:K393"/>
    <mergeCell ref="F394:H394"/>
    <mergeCell ref="I394:K394"/>
    <mergeCell ref="F395:H395"/>
    <mergeCell ref="I395:K395"/>
    <mergeCell ref="F396:H396"/>
    <mergeCell ref="I396:K396"/>
    <mergeCell ref="F397:H397"/>
    <mergeCell ref="I397:K397"/>
    <mergeCell ref="F398:H398"/>
    <mergeCell ref="I398:K398"/>
    <mergeCell ref="F399:H399"/>
    <mergeCell ref="I399:K399"/>
    <mergeCell ref="F400:H400"/>
    <mergeCell ref="I400:K400"/>
    <mergeCell ref="F401:H401"/>
    <mergeCell ref="I401:K401"/>
    <mergeCell ref="F402:H402"/>
    <mergeCell ref="I402:K402"/>
    <mergeCell ref="F403:H403"/>
    <mergeCell ref="I403:K403"/>
    <mergeCell ref="F404:H404"/>
    <mergeCell ref="I404:K404"/>
    <mergeCell ref="F405:H405"/>
    <mergeCell ref="I405:K405"/>
    <mergeCell ref="F406:H406"/>
    <mergeCell ref="I406:K406"/>
    <mergeCell ref="F407:H407"/>
    <mergeCell ref="I407:K407"/>
    <mergeCell ref="F408:H408"/>
    <mergeCell ref="I408:K408"/>
    <mergeCell ref="F409:H409"/>
    <mergeCell ref="I409:K409"/>
    <mergeCell ref="F410:H410"/>
    <mergeCell ref="I410:K410"/>
    <mergeCell ref="F411:H411"/>
    <mergeCell ref="I411:K411"/>
    <mergeCell ref="F412:H412"/>
    <mergeCell ref="I412:K412"/>
    <mergeCell ref="F413:H413"/>
    <mergeCell ref="I413:K413"/>
    <mergeCell ref="F414:H414"/>
    <mergeCell ref="I414:K414"/>
    <mergeCell ref="F415:H415"/>
    <mergeCell ref="I415:K415"/>
    <mergeCell ref="F416:H416"/>
    <mergeCell ref="I416:K416"/>
    <mergeCell ref="F417:H417"/>
    <mergeCell ref="I417:K417"/>
    <mergeCell ref="F418:H418"/>
    <mergeCell ref="I418:K418"/>
    <mergeCell ref="F419:H419"/>
    <mergeCell ref="I419:K419"/>
    <mergeCell ref="F420:H420"/>
    <mergeCell ref="I420:K420"/>
    <mergeCell ref="F421:H421"/>
    <mergeCell ref="I421:K421"/>
    <mergeCell ref="F422:H422"/>
    <mergeCell ref="I422:K422"/>
    <mergeCell ref="F423:H423"/>
    <mergeCell ref="I423:K423"/>
    <mergeCell ref="F424:H424"/>
    <mergeCell ref="I424:K424"/>
    <mergeCell ref="F425:H425"/>
    <mergeCell ref="I425:K425"/>
    <mergeCell ref="F426:H426"/>
    <mergeCell ref="I426:K426"/>
    <mergeCell ref="F427:H427"/>
    <mergeCell ref="I427:K427"/>
    <mergeCell ref="F428:H428"/>
    <mergeCell ref="I428:K428"/>
    <mergeCell ref="F429:H429"/>
    <mergeCell ref="I429:K429"/>
    <mergeCell ref="F430:H430"/>
    <mergeCell ref="I430:K430"/>
    <mergeCell ref="F431:H431"/>
    <mergeCell ref="I431:K431"/>
    <mergeCell ref="F432:H432"/>
    <mergeCell ref="I432:K432"/>
    <mergeCell ref="F433:H433"/>
    <mergeCell ref="I433:K433"/>
    <mergeCell ref="F434:H434"/>
    <mergeCell ref="I434:K434"/>
    <mergeCell ref="F435:H435"/>
    <mergeCell ref="I435:K435"/>
    <mergeCell ref="F436:H436"/>
    <mergeCell ref="I436:K436"/>
    <mergeCell ref="F437:H437"/>
    <mergeCell ref="I437:K437"/>
    <mergeCell ref="F438:H438"/>
    <mergeCell ref="I438:K438"/>
    <mergeCell ref="F439:H439"/>
    <mergeCell ref="I439:K439"/>
    <mergeCell ref="F440:H440"/>
    <mergeCell ref="I440:K440"/>
    <mergeCell ref="F441:H441"/>
    <mergeCell ref="I441:K441"/>
    <mergeCell ref="F442:H442"/>
    <mergeCell ref="I442:K442"/>
    <mergeCell ref="F443:H443"/>
    <mergeCell ref="I443:K443"/>
    <mergeCell ref="F444:H444"/>
    <mergeCell ref="I444:K444"/>
    <mergeCell ref="F445:H445"/>
    <mergeCell ref="I445:K445"/>
    <mergeCell ref="F446:H446"/>
    <mergeCell ref="I446:K446"/>
    <mergeCell ref="F447:H447"/>
    <mergeCell ref="I447:K447"/>
    <mergeCell ref="F448:H448"/>
    <mergeCell ref="I448:K448"/>
    <mergeCell ref="F449:H449"/>
    <mergeCell ref="I449:K449"/>
    <mergeCell ref="F450:H450"/>
    <mergeCell ref="I450:K450"/>
    <mergeCell ref="F451:H451"/>
    <mergeCell ref="I451:K451"/>
    <mergeCell ref="F452:H452"/>
    <mergeCell ref="I452:K452"/>
    <mergeCell ref="F453:H453"/>
    <mergeCell ref="I453:K453"/>
    <mergeCell ref="F454:H454"/>
    <mergeCell ref="I454:K454"/>
    <mergeCell ref="F455:H455"/>
    <mergeCell ref="I455:K455"/>
    <mergeCell ref="F456:H456"/>
    <mergeCell ref="I456:K456"/>
    <mergeCell ref="F457:H457"/>
    <mergeCell ref="I457:K457"/>
    <mergeCell ref="F458:H458"/>
    <mergeCell ref="I458:K458"/>
    <mergeCell ref="F459:H459"/>
    <mergeCell ref="I459:K459"/>
    <mergeCell ref="F460:H460"/>
    <mergeCell ref="I460:K460"/>
    <mergeCell ref="F461:H461"/>
    <mergeCell ref="I461:K461"/>
    <mergeCell ref="F462:H462"/>
    <mergeCell ref="I462:K462"/>
    <mergeCell ref="F463:H463"/>
    <mergeCell ref="I463:K463"/>
    <mergeCell ref="F464:H464"/>
    <mergeCell ref="I464:K464"/>
    <mergeCell ref="F465:H465"/>
    <mergeCell ref="I465:K465"/>
    <mergeCell ref="F466:H466"/>
    <mergeCell ref="I466:K466"/>
    <mergeCell ref="F467:H467"/>
    <mergeCell ref="I467:K467"/>
    <mergeCell ref="F468:H468"/>
    <mergeCell ref="I468:K468"/>
    <mergeCell ref="F469:H469"/>
    <mergeCell ref="I469:K469"/>
    <mergeCell ref="F470:H470"/>
    <mergeCell ref="I470:K470"/>
    <mergeCell ref="F471:H471"/>
    <mergeCell ref="I471:K471"/>
    <mergeCell ref="F472:H472"/>
    <mergeCell ref="I472:K472"/>
    <mergeCell ref="F473:H473"/>
    <mergeCell ref="I473:K473"/>
    <mergeCell ref="F474:H474"/>
    <mergeCell ref="I474:K474"/>
    <mergeCell ref="F475:H475"/>
    <mergeCell ref="I475:K475"/>
    <mergeCell ref="F476:H476"/>
    <mergeCell ref="I476:K476"/>
    <mergeCell ref="F477:H477"/>
    <mergeCell ref="I477:K477"/>
    <mergeCell ref="F478:H478"/>
    <mergeCell ref="I478:K478"/>
    <mergeCell ref="F479:H479"/>
    <mergeCell ref="I479:K479"/>
    <mergeCell ref="F480:H480"/>
    <mergeCell ref="I480:K480"/>
    <mergeCell ref="F481:H481"/>
    <mergeCell ref="I481:K481"/>
    <mergeCell ref="F482:H482"/>
    <mergeCell ref="I482:K482"/>
    <mergeCell ref="F483:H483"/>
    <mergeCell ref="I483:K483"/>
    <mergeCell ref="F484:H484"/>
    <mergeCell ref="I484:K484"/>
    <mergeCell ref="F485:H485"/>
    <mergeCell ref="I485:K485"/>
    <mergeCell ref="F486:H486"/>
    <mergeCell ref="I486:K486"/>
    <mergeCell ref="F487:H487"/>
    <mergeCell ref="I487:K487"/>
    <mergeCell ref="F488:H488"/>
    <mergeCell ref="I488:K488"/>
    <mergeCell ref="F489:H489"/>
    <mergeCell ref="I489:K489"/>
    <mergeCell ref="F490:H490"/>
    <mergeCell ref="I490:K490"/>
    <mergeCell ref="F491:H491"/>
    <mergeCell ref="I491:K491"/>
    <mergeCell ref="F492:H492"/>
    <mergeCell ref="I492:K492"/>
    <mergeCell ref="F493:H493"/>
    <mergeCell ref="I493:K493"/>
    <mergeCell ref="F494:H494"/>
    <mergeCell ref="I494:K494"/>
    <mergeCell ref="F495:H495"/>
    <mergeCell ref="I495:K495"/>
    <mergeCell ref="F496:H496"/>
    <mergeCell ref="I496:K496"/>
    <mergeCell ref="F497:H497"/>
    <mergeCell ref="I497:K497"/>
    <mergeCell ref="F498:H498"/>
    <mergeCell ref="I498:K498"/>
    <mergeCell ref="F499:H499"/>
    <mergeCell ref="I499:K499"/>
    <mergeCell ref="F500:H500"/>
    <mergeCell ref="I500:K500"/>
    <mergeCell ref="F501:H501"/>
    <mergeCell ref="I501:K501"/>
    <mergeCell ref="F502:H502"/>
    <mergeCell ref="I502:K502"/>
    <mergeCell ref="F503:H503"/>
    <mergeCell ref="I503:K503"/>
    <mergeCell ref="F504:H504"/>
    <mergeCell ref="I504:K504"/>
    <mergeCell ref="F505:H505"/>
    <mergeCell ref="I505:K505"/>
    <mergeCell ref="F506:H506"/>
    <mergeCell ref="I506:K506"/>
    <mergeCell ref="F507:H507"/>
    <mergeCell ref="I507:K507"/>
    <mergeCell ref="F508:H508"/>
    <mergeCell ref="I508:K508"/>
    <mergeCell ref="F509:H509"/>
    <mergeCell ref="I509:K509"/>
    <mergeCell ref="F510:H510"/>
    <mergeCell ref="I510:K510"/>
    <mergeCell ref="F511:H511"/>
    <mergeCell ref="I511:K511"/>
    <mergeCell ref="F512:H512"/>
    <mergeCell ref="I512:K512"/>
    <mergeCell ref="F513:H513"/>
    <mergeCell ref="I513:K513"/>
    <mergeCell ref="F514:H514"/>
    <mergeCell ref="I514:K514"/>
    <mergeCell ref="F515:H515"/>
    <mergeCell ref="I515:K515"/>
    <mergeCell ref="F516:H516"/>
    <mergeCell ref="I516:K516"/>
    <mergeCell ref="F517:H517"/>
    <mergeCell ref="I517:K517"/>
    <mergeCell ref="F518:H518"/>
    <mergeCell ref="I518:K518"/>
    <mergeCell ref="F519:H519"/>
    <mergeCell ref="I519:K519"/>
    <mergeCell ref="F520:H520"/>
    <mergeCell ref="I520:K520"/>
    <mergeCell ref="F521:H521"/>
    <mergeCell ref="I521:K521"/>
    <mergeCell ref="F522:H522"/>
    <mergeCell ref="I522:K522"/>
    <mergeCell ref="F523:H523"/>
    <mergeCell ref="I523:K523"/>
    <mergeCell ref="F524:H524"/>
    <mergeCell ref="I524:K524"/>
    <mergeCell ref="F525:H525"/>
    <mergeCell ref="I525:K525"/>
    <mergeCell ref="F526:H526"/>
    <mergeCell ref="I526:K526"/>
    <mergeCell ref="F527:H527"/>
    <mergeCell ref="I527:K527"/>
    <mergeCell ref="F528:H528"/>
    <mergeCell ref="I528:K528"/>
    <mergeCell ref="F529:H529"/>
    <mergeCell ref="I529:K529"/>
    <mergeCell ref="F530:H530"/>
    <mergeCell ref="I530:K530"/>
    <mergeCell ref="F531:H531"/>
    <mergeCell ref="I531:K531"/>
    <mergeCell ref="F532:H532"/>
    <mergeCell ref="I532:K532"/>
    <mergeCell ref="F533:H533"/>
    <mergeCell ref="I533:K533"/>
    <mergeCell ref="F534:H534"/>
    <mergeCell ref="I534:K534"/>
    <mergeCell ref="F535:H535"/>
    <mergeCell ref="I535:K535"/>
    <mergeCell ref="F536:H536"/>
    <mergeCell ref="I536:K536"/>
    <mergeCell ref="F537:H537"/>
    <mergeCell ref="I537:K537"/>
    <mergeCell ref="F538:H538"/>
    <mergeCell ref="I538:K538"/>
    <mergeCell ref="F539:H539"/>
    <mergeCell ref="I539:K539"/>
    <mergeCell ref="F540:H540"/>
    <mergeCell ref="I540:K540"/>
    <mergeCell ref="F541:H541"/>
    <mergeCell ref="I541:K541"/>
    <mergeCell ref="F542:H542"/>
    <mergeCell ref="I542:K542"/>
    <mergeCell ref="F543:H543"/>
    <mergeCell ref="I543:K543"/>
    <mergeCell ref="F544:H544"/>
    <mergeCell ref="I544:K544"/>
    <mergeCell ref="F545:H545"/>
    <mergeCell ref="I545:K545"/>
    <mergeCell ref="F546:H546"/>
    <mergeCell ref="I546:K546"/>
    <mergeCell ref="F547:H547"/>
    <mergeCell ref="I547:K547"/>
    <mergeCell ref="F548:H548"/>
    <mergeCell ref="I548:K548"/>
    <mergeCell ref="F549:H549"/>
    <mergeCell ref="I549:K549"/>
    <mergeCell ref="F550:H550"/>
    <mergeCell ref="I550:K550"/>
    <mergeCell ref="F551:H551"/>
    <mergeCell ref="I551:K551"/>
    <mergeCell ref="F552:H552"/>
    <mergeCell ref="I552:K552"/>
    <mergeCell ref="F553:H553"/>
    <mergeCell ref="I553:K553"/>
    <mergeCell ref="F554:H554"/>
    <mergeCell ref="I554:K554"/>
    <mergeCell ref="F555:H555"/>
    <mergeCell ref="I555:K555"/>
    <mergeCell ref="F556:H556"/>
    <mergeCell ref="I556:K556"/>
    <mergeCell ref="F557:H557"/>
    <mergeCell ref="I557:K557"/>
    <mergeCell ref="F558:H558"/>
    <mergeCell ref="I558:K558"/>
    <mergeCell ref="F559:H559"/>
    <mergeCell ref="I559:K559"/>
    <mergeCell ref="F560:H560"/>
    <mergeCell ref="I560:K560"/>
    <mergeCell ref="F561:H561"/>
    <mergeCell ref="I561:K561"/>
    <mergeCell ref="F562:H562"/>
    <mergeCell ref="I562:K562"/>
    <mergeCell ref="F563:H563"/>
    <mergeCell ref="I563:K563"/>
    <mergeCell ref="F564:H564"/>
    <mergeCell ref="I564:K564"/>
    <mergeCell ref="F565:H565"/>
    <mergeCell ref="I565:K565"/>
    <mergeCell ref="F566:H566"/>
    <mergeCell ref="I566:K566"/>
    <mergeCell ref="F567:H567"/>
    <mergeCell ref="I567:K567"/>
    <mergeCell ref="F571:H571"/>
    <mergeCell ref="I571:K571"/>
    <mergeCell ref="F572:H572"/>
    <mergeCell ref="I572:K572"/>
    <mergeCell ref="F568:H568"/>
    <mergeCell ref="I568:K568"/>
    <mergeCell ref="F569:H569"/>
    <mergeCell ref="I569:K569"/>
    <mergeCell ref="F570:H570"/>
    <mergeCell ref="I570:K570"/>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F565"/>
  <sheetViews>
    <sheetView showGridLines="0" zoomScalePageLayoutView="0" workbookViewId="0" topLeftCell="A1">
      <selection activeCell="A1" sqref="A1"/>
    </sheetView>
  </sheetViews>
  <sheetFormatPr defaultColWidth="9.140625" defaultRowHeight="12.75"/>
  <sheetData>
    <row r="1" spans="2:6" ht="12.75">
      <c r="B1" t="s">
        <v>1705</v>
      </c>
      <c r="C1" t="s">
        <v>1706</v>
      </c>
      <c r="D1" t="s">
        <v>1707</v>
      </c>
      <c r="E1" t="s">
        <v>1708</v>
      </c>
      <c r="F1" t="s">
        <v>1709</v>
      </c>
    </row>
    <row r="2" spans="1:6" ht="12.75">
      <c r="A2" t="s">
        <v>1141</v>
      </c>
      <c r="B2">
        <v>1337844884.677326</v>
      </c>
      <c r="C2">
        <v>1335795221.2144492</v>
      </c>
      <c r="D2">
        <v>1332726402.6047246</v>
      </c>
      <c r="E2">
        <v>1327626806.6070752</v>
      </c>
      <c r="F2">
        <v>500000000</v>
      </c>
    </row>
    <row r="3" spans="1:6" ht="12.75">
      <c r="A3" t="s">
        <v>1142</v>
      </c>
      <c r="B3">
        <v>1330662191.238774</v>
      </c>
      <c r="C3">
        <v>1326370088.2879696</v>
      </c>
      <c r="D3">
        <v>1319957440.1768334</v>
      </c>
      <c r="E3">
        <v>1309337357.3622408</v>
      </c>
      <c r="F3">
        <v>500000000</v>
      </c>
    </row>
    <row r="4" spans="1:6" ht="12.75">
      <c r="A4" t="s">
        <v>1143</v>
      </c>
      <c r="B4">
        <v>1323617783.598535</v>
      </c>
      <c r="C4">
        <v>1317182815.1350594</v>
      </c>
      <c r="D4">
        <v>1307588319.1275356</v>
      </c>
      <c r="E4">
        <v>1291750821.957036</v>
      </c>
      <c r="F4">
        <v>500000000</v>
      </c>
    </row>
    <row r="5" spans="1:6" ht="12.75">
      <c r="A5" t="s">
        <v>1144</v>
      </c>
      <c r="B5">
        <v>1316660239.82619</v>
      </c>
      <c r="C5">
        <v>1308036800.1268773</v>
      </c>
      <c r="D5">
        <v>1295206549.2052069</v>
      </c>
      <c r="E5">
        <v>1274099559.5696087</v>
      </c>
      <c r="F5">
        <v>500000000</v>
      </c>
    </row>
    <row r="6" spans="1:6" ht="12.75">
      <c r="A6" t="s">
        <v>1145</v>
      </c>
      <c r="B6">
        <v>1309674387.927834</v>
      </c>
      <c r="C6">
        <v>1298961072.866509</v>
      </c>
      <c r="D6">
        <v>1283054112.115997</v>
      </c>
      <c r="E6">
        <v>1256971382.422784</v>
      </c>
      <c r="F6">
        <v>500000000</v>
      </c>
    </row>
    <row r="7" spans="1:6" ht="12.75">
      <c r="A7" t="s">
        <v>1146</v>
      </c>
      <c r="B7">
        <v>1302524161.993188</v>
      </c>
      <c r="C7">
        <v>1289678230.7589645</v>
      </c>
      <c r="D7">
        <v>1270645195.2687788</v>
      </c>
      <c r="E7">
        <v>1239542253.1009862</v>
      </c>
      <c r="F7">
        <v>500000000</v>
      </c>
    </row>
    <row r="8" spans="1:6" ht="12.75">
      <c r="A8" t="s">
        <v>1147</v>
      </c>
      <c r="B8">
        <v>1295707097.765213</v>
      </c>
      <c r="C8">
        <v>1280752457.207138</v>
      </c>
      <c r="D8">
        <v>1258642000.8707812</v>
      </c>
      <c r="E8">
        <v>1222632332.389632</v>
      </c>
      <c r="F8">
        <v>500000000</v>
      </c>
    </row>
    <row r="9" spans="1:6" ht="12.75">
      <c r="A9" t="s">
        <v>1148</v>
      </c>
      <c r="B9">
        <v>1288555196.198453</v>
      </c>
      <c r="C9">
        <v>1271592468.4361374</v>
      </c>
      <c r="D9">
        <v>1246564447.6534073</v>
      </c>
      <c r="E9">
        <v>1205936600.792832</v>
      </c>
      <c r="F9">
        <v>500000000</v>
      </c>
    </row>
    <row r="10" spans="1:6" ht="12.75">
      <c r="A10" t="s">
        <v>1149</v>
      </c>
      <c r="B10">
        <v>1281438579.769156</v>
      </c>
      <c r="C10">
        <v>1262424732.6652572</v>
      </c>
      <c r="D10">
        <v>1234429741.730891</v>
      </c>
      <c r="E10">
        <v>1189139310.705145</v>
      </c>
      <c r="F10">
        <v>500000000</v>
      </c>
    </row>
    <row r="11" spans="1:6" ht="12.75">
      <c r="A11" t="s">
        <v>1150</v>
      </c>
      <c r="B11">
        <v>1274185134.694918</v>
      </c>
      <c r="C11">
        <v>1253218489.9991956</v>
      </c>
      <c r="D11">
        <v>1222411546.955656</v>
      </c>
      <c r="E11">
        <v>1172734999.358943</v>
      </c>
      <c r="F11">
        <v>500000000</v>
      </c>
    </row>
    <row r="12" spans="1:6" ht="12.75">
      <c r="A12" t="s">
        <v>1151</v>
      </c>
      <c r="B12">
        <v>1267017644.629346</v>
      </c>
      <c r="C12">
        <v>1244055345.8372397</v>
      </c>
      <c r="D12">
        <v>1210387540.3484766</v>
      </c>
      <c r="E12">
        <v>1156281312.9421148</v>
      </c>
      <c r="F12">
        <v>500000000</v>
      </c>
    </row>
    <row r="13" spans="1:6" ht="12.75">
      <c r="A13" t="s">
        <v>1152</v>
      </c>
      <c r="B13">
        <v>1259830328.041881</v>
      </c>
      <c r="C13">
        <v>1234900245.138304</v>
      </c>
      <c r="D13">
        <v>1198424592.2382448</v>
      </c>
      <c r="E13">
        <v>1140004050.5336251</v>
      </c>
      <c r="F13">
        <v>500000000</v>
      </c>
    </row>
    <row r="14" spans="1:6" ht="12.75">
      <c r="A14" t="s">
        <v>1153</v>
      </c>
      <c r="B14">
        <v>1252303508.943477</v>
      </c>
      <c r="C14">
        <v>1225641727.7311792</v>
      </c>
      <c r="D14">
        <v>1186706961.5181303</v>
      </c>
      <c r="E14">
        <v>1124538123.7180157</v>
      </c>
      <c r="F14">
        <v>500000000</v>
      </c>
    </row>
    <row r="15" spans="1:6" ht="12.75">
      <c r="A15" t="s">
        <v>1154</v>
      </c>
      <c r="B15">
        <v>1244998385.440076</v>
      </c>
      <c r="C15">
        <v>1216425478.8781686</v>
      </c>
      <c r="D15">
        <v>1174788137.987001</v>
      </c>
      <c r="E15">
        <v>1108528506.084417</v>
      </c>
      <c r="F15">
        <v>500000000</v>
      </c>
    </row>
    <row r="16" spans="1:6" ht="12.75">
      <c r="A16" t="s">
        <v>1155</v>
      </c>
      <c r="B16">
        <v>1237339119.845402</v>
      </c>
      <c r="C16">
        <v>1206957628.9310107</v>
      </c>
      <c r="D16">
        <v>1162775402.3931563</v>
      </c>
      <c r="E16">
        <v>1092695695.7323022</v>
      </c>
      <c r="F16">
        <v>500000000</v>
      </c>
    </row>
    <row r="17" spans="1:6" ht="12.75">
      <c r="A17" t="s">
        <v>1156</v>
      </c>
      <c r="B17">
        <v>1230179283.012571</v>
      </c>
      <c r="C17">
        <v>1197938349.9416456</v>
      </c>
      <c r="D17">
        <v>1151151206.6974978</v>
      </c>
      <c r="E17">
        <v>1077190188.3462667</v>
      </c>
      <c r="F17">
        <v>500000000</v>
      </c>
    </row>
    <row r="18" spans="1:6" ht="12.75">
      <c r="A18" t="s">
        <v>1157</v>
      </c>
      <c r="B18">
        <v>1222510770.010135</v>
      </c>
      <c r="C18">
        <v>1188516768.8173897</v>
      </c>
      <c r="D18">
        <v>1139286590.2704086</v>
      </c>
      <c r="E18">
        <v>1061717766.9544642</v>
      </c>
      <c r="F18">
        <v>500000000</v>
      </c>
    </row>
    <row r="19" spans="1:6" ht="12.75">
      <c r="A19" t="s">
        <v>1158</v>
      </c>
      <c r="B19">
        <v>1215069930.258152</v>
      </c>
      <c r="C19">
        <v>1179279291.226653</v>
      </c>
      <c r="D19">
        <v>1127556822.5295074</v>
      </c>
      <c r="E19">
        <v>1046335971.5529027</v>
      </c>
      <c r="F19">
        <v>500000000</v>
      </c>
    </row>
    <row r="20" spans="1:6" ht="12.75">
      <c r="A20" t="s">
        <v>1159</v>
      </c>
      <c r="B20">
        <v>1207506846.681549</v>
      </c>
      <c r="C20">
        <v>1169951287.730614</v>
      </c>
      <c r="D20">
        <v>1115793013.062497</v>
      </c>
      <c r="E20">
        <v>1031033973.8626015</v>
      </c>
      <c r="F20">
        <v>500000000</v>
      </c>
    </row>
    <row r="21" spans="1:6" ht="12.75">
      <c r="A21" t="s">
        <v>1160</v>
      </c>
      <c r="B21">
        <v>1200137154.510054</v>
      </c>
      <c r="C21">
        <v>1160902160.1391692</v>
      </c>
      <c r="D21">
        <v>1104437754.8317766</v>
      </c>
      <c r="E21">
        <v>1016357897.9829113</v>
      </c>
      <c r="F21">
        <v>500000000</v>
      </c>
    </row>
    <row r="22" spans="1:6" ht="12.75">
      <c r="A22" t="s">
        <v>1161</v>
      </c>
      <c r="B22">
        <v>1192684724.070227</v>
      </c>
      <c r="C22">
        <v>1151736615.9185736</v>
      </c>
      <c r="D22">
        <v>1092931371.4747615</v>
      </c>
      <c r="E22">
        <v>1001509178.0569587</v>
      </c>
      <c r="F22">
        <v>500000000</v>
      </c>
    </row>
    <row r="23" spans="1:6" ht="12.75">
      <c r="A23" t="s">
        <v>1162</v>
      </c>
      <c r="B23">
        <v>1185173926.767467</v>
      </c>
      <c r="C23">
        <v>1142605121.3240423</v>
      </c>
      <c r="D23">
        <v>1081597442.3184428</v>
      </c>
      <c r="E23">
        <v>987060508.7013273</v>
      </c>
      <c r="F23">
        <v>500000000</v>
      </c>
    </row>
    <row r="24" spans="1:6" ht="12.75">
      <c r="A24" t="s">
        <v>1163</v>
      </c>
      <c r="B24">
        <v>1177778902.831614</v>
      </c>
      <c r="C24">
        <v>1133549859.33106</v>
      </c>
      <c r="D24">
        <v>1070296747.2784184</v>
      </c>
      <c r="E24">
        <v>972610491.7940965</v>
      </c>
      <c r="F24">
        <v>500000000</v>
      </c>
    </row>
    <row r="25" spans="1:6" ht="12.75">
      <c r="A25" t="s">
        <v>1164</v>
      </c>
      <c r="B25">
        <v>1170373064.738806</v>
      </c>
      <c r="C25">
        <v>1124511636.8316078</v>
      </c>
      <c r="D25">
        <v>1059062584.3228209</v>
      </c>
      <c r="E25">
        <v>958325378.1753652</v>
      </c>
      <c r="F25">
        <v>500000000</v>
      </c>
    </row>
    <row r="26" spans="1:6" ht="12.75">
      <c r="A26" t="s">
        <v>1165</v>
      </c>
      <c r="B26">
        <v>1162848952.955262</v>
      </c>
      <c r="C26">
        <v>1115570612.0338736</v>
      </c>
      <c r="D26">
        <v>1048228231.4026802</v>
      </c>
      <c r="E26">
        <v>944892120.6814733</v>
      </c>
      <c r="F26">
        <v>500000000</v>
      </c>
    </row>
    <row r="27" spans="1:6" ht="12.75">
      <c r="A27" t="s">
        <v>1166</v>
      </c>
      <c r="B27">
        <v>1155424192.541916</v>
      </c>
      <c r="C27">
        <v>1106567713.2366514</v>
      </c>
      <c r="D27">
        <v>1037124454.29543</v>
      </c>
      <c r="E27">
        <v>930923233.819908</v>
      </c>
      <c r="F27">
        <v>500000000</v>
      </c>
    </row>
    <row r="28" spans="1:6" ht="12.75">
      <c r="A28" t="s">
        <v>1167</v>
      </c>
      <c r="B28">
        <v>1147990812.615539</v>
      </c>
      <c r="C28">
        <v>1097644007.1491234</v>
      </c>
      <c r="D28">
        <v>1026228704.3496438</v>
      </c>
      <c r="E28">
        <v>917367259.7296389</v>
      </c>
      <c r="F28">
        <v>500000000</v>
      </c>
    </row>
    <row r="29" spans="1:6" ht="12.75">
      <c r="A29" t="s">
        <v>1168</v>
      </c>
      <c r="B29">
        <v>1140408017.721148</v>
      </c>
      <c r="C29">
        <v>1088544378.2253003</v>
      </c>
      <c r="D29">
        <v>1015132844.4462718</v>
      </c>
      <c r="E29">
        <v>903604900.2859634</v>
      </c>
      <c r="F29">
        <v>500000000</v>
      </c>
    </row>
    <row r="30" spans="1:6" ht="12.75">
      <c r="A30" t="s">
        <v>1169</v>
      </c>
      <c r="B30">
        <v>1132916637.847892</v>
      </c>
      <c r="C30">
        <v>1079618685.3708797</v>
      </c>
      <c r="D30">
        <v>1004331074.1711307</v>
      </c>
      <c r="E30">
        <v>890325231.7568617</v>
      </c>
      <c r="F30">
        <v>500000000</v>
      </c>
    </row>
    <row r="31" spans="1:6" ht="12.75">
      <c r="A31" t="s">
        <v>1170</v>
      </c>
      <c r="B31">
        <v>1124704613.720291</v>
      </c>
      <c r="C31">
        <v>1069975154.8811258</v>
      </c>
      <c r="D31">
        <v>992828633.4439366</v>
      </c>
      <c r="E31">
        <v>876400657.6737444</v>
      </c>
      <c r="F31">
        <v>500000000</v>
      </c>
    </row>
    <row r="32" spans="1:6" ht="12.75">
      <c r="A32" t="s">
        <v>1171</v>
      </c>
      <c r="B32">
        <v>1117349408.946365</v>
      </c>
      <c r="C32">
        <v>1061174973.966352</v>
      </c>
      <c r="D32">
        <v>982158755.8240033</v>
      </c>
      <c r="E32">
        <v>863309884.0927812</v>
      </c>
      <c r="F32">
        <v>500000000</v>
      </c>
    </row>
    <row r="33" spans="1:6" ht="12.75">
      <c r="A33" t="s">
        <v>1172</v>
      </c>
      <c r="B33">
        <v>1109717964.389869</v>
      </c>
      <c r="C33">
        <v>1052197274.8531567</v>
      </c>
      <c r="D33">
        <v>971452641.0663549</v>
      </c>
      <c r="E33">
        <v>850398993.1093462</v>
      </c>
      <c r="F33">
        <v>500000000</v>
      </c>
    </row>
    <row r="34" spans="1:6" ht="12.75">
      <c r="A34" t="s">
        <v>1173</v>
      </c>
      <c r="B34">
        <v>1102225816.097638</v>
      </c>
      <c r="C34">
        <v>1043320915.7958922</v>
      </c>
      <c r="D34">
        <v>960807683.5662535</v>
      </c>
      <c r="E34">
        <v>837518079.664781</v>
      </c>
      <c r="F34">
        <v>500000000</v>
      </c>
    </row>
    <row r="35" spans="1:6" ht="12.75">
      <c r="A35" t="s">
        <v>1174</v>
      </c>
      <c r="B35">
        <v>1094396018.096573</v>
      </c>
      <c r="C35">
        <v>1034209207.0146164</v>
      </c>
      <c r="D35">
        <v>950072441.0281429</v>
      </c>
      <c r="E35">
        <v>824765578.8440595</v>
      </c>
      <c r="F35">
        <v>500000000</v>
      </c>
    </row>
    <row r="36" spans="1:6" ht="12.75">
      <c r="A36" t="s">
        <v>1175</v>
      </c>
      <c r="B36">
        <v>1086683839.640572</v>
      </c>
      <c r="C36">
        <v>1025179429.0636755</v>
      </c>
      <c r="D36">
        <v>939382135.6845856</v>
      </c>
      <c r="E36">
        <v>812031213.8198617</v>
      </c>
      <c r="F36">
        <v>500000000</v>
      </c>
    </row>
    <row r="37" spans="1:6" ht="12.75">
      <c r="A37" t="s">
        <v>1176</v>
      </c>
      <c r="B37">
        <v>1078820939.067852</v>
      </c>
      <c r="C37">
        <v>1016035356.0400754</v>
      </c>
      <c r="D37">
        <v>928635597.2989128</v>
      </c>
      <c r="E37">
        <v>799341522.8763595</v>
      </c>
      <c r="F37">
        <v>500000000</v>
      </c>
    </row>
    <row r="38" spans="1:6" ht="12.75">
      <c r="A38" t="s">
        <v>1177</v>
      </c>
      <c r="B38">
        <v>1071260011.204013</v>
      </c>
      <c r="C38">
        <v>1007313579.9556332</v>
      </c>
      <c r="D38">
        <v>918473514.2644516</v>
      </c>
      <c r="E38">
        <v>787461320.3712357</v>
      </c>
      <c r="F38">
        <v>500000000</v>
      </c>
    </row>
    <row r="39" spans="1:6" ht="12.75">
      <c r="A39" t="s">
        <v>1178</v>
      </c>
      <c r="B39">
        <v>1063276467.571298</v>
      </c>
      <c r="C39">
        <v>998110849.8382844</v>
      </c>
      <c r="D39">
        <v>907767892.4449056</v>
      </c>
      <c r="E39">
        <v>774986310.0072725</v>
      </c>
      <c r="F39">
        <v>500000000</v>
      </c>
    </row>
    <row r="40" spans="1:6" ht="12.75">
      <c r="A40" t="s">
        <v>1179</v>
      </c>
      <c r="B40">
        <v>1055733938.65303</v>
      </c>
      <c r="C40">
        <v>989403899.6915389</v>
      </c>
      <c r="D40">
        <v>897634273.1539737</v>
      </c>
      <c r="E40">
        <v>763193605.3235632</v>
      </c>
      <c r="F40">
        <v>500000000</v>
      </c>
    </row>
    <row r="41" spans="1:6" ht="12.75">
      <c r="A41" t="s">
        <v>1180</v>
      </c>
      <c r="B41">
        <v>1046709625.234321</v>
      </c>
      <c r="C41">
        <v>979282811.1716886</v>
      </c>
      <c r="D41">
        <v>886192424.1652521</v>
      </c>
      <c r="E41">
        <v>750274090.633515</v>
      </c>
      <c r="F41">
        <v>500000000</v>
      </c>
    </row>
    <row r="42" spans="1:6" ht="12.75">
      <c r="A42" t="s">
        <v>1181</v>
      </c>
      <c r="B42">
        <v>1038332582.442234</v>
      </c>
      <c r="C42">
        <v>969850862.5613899</v>
      </c>
      <c r="D42">
        <v>875496925.0772686</v>
      </c>
      <c r="E42">
        <v>738180595.3273274</v>
      </c>
      <c r="F42">
        <v>500000000</v>
      </c>
    </row>
    <row r="43" spans="1:6" ht="12.75">
      <c r="A43" t="s">
        <v>1182</v>
      </c>
      <c r="B43">
        <v>1030433894.312022</v>
      </c>
      <c r="C43">
        <v>960840695.3156242</v>
      </c>
      <c r="D43">
        <v>865157447.0415294</v>
      </c>
      <c r="E43">
        <v>726373128.5909917</v>
      </c>
      <c r="F43">
        <v>500000000</v>
      </c>
    </row>
    <row r="44" spans="1:6" ht="12.75">
      <c r="A44" t="s">
        <v>1183</v>
      </c>
      <c r="B44">
        <v>1022198133.616993</v>
      </c>
      <c r="C44">
        <v>951544527.6031842</v>
      </c>
      <c r="D44">
        <v>854608032.4226606</v>
      </c>
      <c r="E44">
        <v>714476928.0948817</v>
      </c>
      <c r="F44">
        <v>500000000</v>
      </c>
    </row>
    <row r="45" spans="1:6" ht="12.75">
      <c r="A45" t="s">
        <v>1184</v>
      </c>
      <c r="B45">
        <v>1013192159.938085</v>
      </c>
      <c r="C45">
        <v>941612929.3960924</v>
      </c>
      <c r="D45">
        <v>843606728.5785308</v>
      </c>
      <c r="E45">
        <v>702388443.0161611</v>
      </c>
      <c r="F45">
        <v>500000000</v>
      </c>
    </row>
    <row r="46" spans="1:6" ht="12.75">
      <c r="A46" t="s">
        <v>1185</v>
      </c>
      <c r="B46">
        <v>1005522865.820872</v>
      </c>
      <c r="C46">
        <v>932900493.2709767</v>
      </c>
      <c r="D46">
        <v>833675497.500734</v>
      </c>
      <c r="E46">
        <v>691179707.460965</v>
      </c>
      <c r="F46">
        <v>500000000</v>
      </c>
    </row>
    <row r="47" spans="1:6" ht="12.75">
      <c r="A47" t="s">
        <v>1186</v>
      </c>
      <c r="B47">
        <v>997802269.516406</v>
      </c>
      <c r="C47">
        <v>924217993.4948572</v>
      </c>
      <c r="D47">
        <v>823883682.4427418</v>
      </c>
      <c r="E47">
        <v>680261553.6544992</v>
      </c>
      <c r="F47">
        <v>500000000</v>
      </c>
    </row>
    <row r="48" spans="1:6" ht="12.75">
      <c r="A48" t="s">
        <v>1187</v>
      </c>
      <c r="B48">
        <v>989319041.802917</v>
      </c>
      <c r="C48">
        <v>914806157.861947</v>
      </c>
      <c r="D48">
        <v>813419639.8868676</v>
      </c>
      <c r="E48">
        <v>668776953.9640472</v>
      </c>
      <c r="F48">
        <v>500000000</v>
      </c>
    </row>
    <row r="49" spans="1:6" ht="12.75">
      <c r="A49" t="s">
        <v>1188</v>
      </c>
      <c r="B49">
        <v>981454846.510582</v>
      </c>
      <c r="C49">
        <v>905995027.5963247</v>
      </c>
      <c r="D49">
        <v>803536264.7044557</v>
      </c>
      <c r="E49">
        <v>657852828.2743556</v>
      </c>
      <c r="F49">
        <v>500000000</v>
      </c>
    </row>
    <row r="50" spans="1:6" ht="12.75">
      <c r="A50" t="s">
        <v>1189</v>
      </c>
      <c r="B50">
        <v>973833203.824469</v>
      </c>
      <c r="C50">
        <v>897582117.104536</v>
      </c>
      <c r="D50">
        <v>794245888.3410857</v>
      </c>
      <c r="E50">
        <v>647758694.2053785</v>
      </c>
      <c r="F50">
        <v>500000000</v>
      </c>
    </row>
    <row r="51" spans="1:6" ht="12.75">
      <c r="A51" t="s">
        <v>1190</v>
      </c>
      <c r="B51">
        <v>965433557.413851</v>
      </c>
      <c r="C51">
        <v>888330927.7839608</v>
      </c>
      <c r="D51">
        <v>784060651.9529796</v>
      </c>
      <c r="E51">
        <v>636743550.1038003</v>
      </c>
      <c r="F51">
        <v>500000000</v>
      </c>
    </row>
    <row r="52" spans="1:6" ht="12.75">
      <c r="A52" t="s">
        <v>1191</v>
      </c>
      <c r="B52">
        <v>957757330.616074</v>
      </c>
      <c r="C52">
        <v>879821230.2190481</v>
      </c>
      <c r="D52">
        <v>774638506.3040019</v>
      </c>
      <c r="E52">
        <v>626512961.130441</v>
      </c>
      <c r="F52">
        <v>500000000</v>
      </c>
    </row>
    <row r="53" spans="1:6" ht="12.75">
      <c r="A53" t="s">
        <v>1192</v>
      </c>
      <c r="B53">
        <v>950097311.019291</v>
      </c>
      <c r="C53">
        <v>871304226.3443379</v>
      </c>
      <c r="D53">
        <v>765188717.0039263</v>
      </c>
      <c r="E53">
        <v>616248898.0650306</v>
      </c>
      <c r="F53">
        <v>500000000</v>
      </c>
    </row>
    <row r="54" spans="1:6" ht="12.75">
      <c r="A54" t="s">
        <v>1193</v>
      </c>
      <c r="B54">
        <v>941843857.527043</v>
      </c>
      <c r="C54">
        <v>862317503.9478025</v>
      </c>
      <c r="D54">
        <v>755432571.4468347</v>
      </c>
      <c r="E54">
        <v>605897816.8431238</v>
      </c>
      <c r="F54">
        <v>500000000</v>
      </c>
    </row>
    <row r="55" spans="1:6" ht="12.75">
      <c r="A55" t="s">
        <v>1194</v>
      </c>
      <c r="B55">
        <v>934089568.654508</v>
      </c>
      <c r="C55">
        <v>853767450.0549273</v>
      </c>
      <c r="D55">
        <v>746040132.2477218</v>
      </c>
      <c r="E55">
        <v>595830172.104319</v>
      </c>
      <c r="F55">
        <v>500000000</v>
      </c>
    </row>
    <row r="56" spans="1:6" ht="12.75">
      <c r="A56" t="s">
        <v>1195</v>
      </c>
      <c r="B56">
        <v>926144437.448457</v>
      </c>
      <c r="C56">
        <v>845069782.6083133</v>
      </c>
      <c r="D56">
        <v>736561920.9852985</v>
      </c>
      <c r="E56">
        <v>585768729.2655886</v>
      </c>
      <c r="F56">
        <v>500000000</v>
      </c>
    </row>
    <row r="57" spans="1:6" ht="12.75">
      <c r="A57" t="s">
        <v>1196</v>
      </c>
      <c r="B57">
        <v>918267521.084605</v>
      </c>
      <c r="C57">
        <v>836507105.3128271</v>
      </c>
      <c r="D57">
        <v>727304193.3238921</v>
      </c>
      <c r="E57">
        <v>576035296.6950887</v>
      </c>
      <c r="F57">
        <v>500000000</v>
      </c>
    </row>
    <row r="58" spans="1:6" ht="12.75">
      <c r="A58" t="s">
        <v>1197</v>
      </c>
      <c r="B58">
        <v>910431507.505187</v>
      </c>
      <c r="C58">
        <v>827962121.4082655</v>
      </c>
      <c r="D58">
        <v>718043935.9167975</v>
      </c>
      <c r="E58">
        <v>566292281.8934755</v>
      </c>
      <c r="F58">
        <v>500000000</v>
      </c>
    </row>
    <row r="59" spans="1:6" ht="12.75">
      <c r="A59" t="s">
        <v>1198</v>
      </c>
      <c r="B59">
        <v>902757836.107991</v>
      </c>
      <c r="C59">
        <v>819635984.2005261</v>
      </c>
      <c r="D59">
        <v>709073629.6581695</v>
      </c>
      <c r="E59">
        <v>556925420.6563162</v>
      </c>
      <c r="F59">
        <v>500000000</v>
      </c>
    </row>
    <row r="60" spans="1:6" ht="12.75">
      <c r="A60" t="s">
        <v>1199</v>
      </c>
      <c r="B60">
        <v>895109767.262657</v>
      </c>
      <c r="C60">
        <v>811313728.919838</v>
      </c>
      <c r="D60">
        <v>700088970.23252</v>
      </c>
      <c r="E60">
        <v>547539635.195762</v>
      </c>
      <c r="F60">
        <v>500000000</v>
      </c>
    </row>
    <row r="61" spans="1:6" ht="12.75">
      <c r="A61" t="s">
        <v>1200</v>
      </c>
      <c r="B61">
        <v>887385906.511183</v>
      </c>
      <c r="C61">
        <v>802948766.0372605</v>
      </c>
      <c r="D61">
        <v>691108665.2684922</v>
      </c>
      <c r="E61">
        <v>538226757.6144195</v>
      </c>
      <c r="F61">
        <v>500000000</v>
      </c>
    </row>
    <row r="62" spans="1:6" ht="12.75">
      <c r="A62" t="s">
        <v>1201</v>
      </c>
      <c r="B62">
        <v>879723515.51609</v>
      </c>
      <c r="C62">
        <v>794795925.6852617</v>
      </c>
      <c r="D62">
        <v>682519794.8352736</v>
      </c>
      <c r="E62">
        <v>529503956.02297974</v>
      </c>
      <c r="F62">
        <v>500000000</v>
      </c>
    </row>
    <row r="63" spans="1:6" ht="12.75">
      <c r="A63" t="s">
        <v>1202</v>
      </c>
      <c r="B63">
        <v>872052953.556665</v>
      </c>
      <c r="C63">
        <v>786529592.9478734</v>
      </c>
      <c r="D63">
        <v>673703463.0377917</v>
      </c>
      <c r="E63">
        <v>520450412.3103651</v>
      </c>
      <c r="F63">
        <v>500000000</v>
      </c>
    </row>
    <row r="64" spans="1:6" ht="12.75">
      <c r="A64" t="s">
        <v>1203</v>
      </c>
      <c r="B64">
        <v>864282535.476202</v>
      </c>
      <c r="C64">
        <v>778241718.3169132</v>
      </c>
      <c r="D64">
        <v>664963775.5800298</v>
      </c>
      <c r="E64">
        <v>511593064.24239606</v>
      </c>
      <c r="F64">
        <v>500000000</v>
      </c>
    </row>
    <row r="65" spans="1:6" ht="12.75">
      <c r="A65" t="s">
        <v>1204</v>
      </c>
      <c r="B65">
        <v>856506197.951797</v>
      </c>
      <c r="C65">
        <v>769931449.2923131</v>
      </c>
      <c r="D65">
        <v>656190036.8144897</v>
      </c>
      <c r="E65">
        <v>502704661.3191942</v>
      </c>
      <c r="F65">
        <v>500000000</v>
      </c>
    </row>
    <row r="66" spans="1:6" ht="12.75">
      <c r="A66" t="s">
        <v>1205</v>
      </c>
      <c r="B66">
        <v>848584742.823332</v>
      </c>
      <c r="C66">
        <v>761558603.8472238</v>
      </c>
      <c r="D66">
        <v>647456609.6619556</v>
      </c>
      <c r="E66">
        <v>493980758.263871</v>
      </c>
      <c r="F66">
        <v>500000000</v>
      </c>
    </row>
    <row r="67" spans="1:6" ht="12.75">
      <c r="A67" t="s">
        <v>1206</v>
      </c>
      <c r="B67">
        <v>840862568.355761</v>
      </c>
      <c r="C67">
        <v>753348467.1472306</v>
      </c>
      <c r="D67">
        <v>638847708.8721166</v>
      </c>
      <c r="E67">
        <v>485348089.9422713</v>
      </c>
      <c r="F67">
        <v>500000000</v>
      </c>
    </row>
    <row r="68" spans="1:6" ht="12.75">
      <c r="A68" t="s">
        <v>1207</v>
      </c>
      <c r="B68">
        <v>833179922.698009</v>
      </c>
      <c r="C68">
        <v>745199344.4158794</v>
      </c>
      <c r="D68">
        <v>630330017.7368044</v>
      </c>
      <c r="E68">
        <v>476848688.4808422</v>
      </c>
      <c r="F68">
        <v>500000000</v>
      </c>
    </row>
    <row r="69" spans="1:6" ht="12.75">
      <c r="A69" t="s">
        <v>1208</v>
      </c>
      <c r="B69">
        <v>824872712.622121</v>
      </c>
      <c r="C69">
        <v>736558363.9383652</v>
      </c>
      <c r="D69">
        <v>621487586.2078125</v>
      </c>
      <c r="E69">
        <v>468232057.7515497</v>
      </c>
      <c r="F69">
        <v>500000000</v>
      </c>
    </row>
    <row r="70" spans="1:6" ht="12.75">
      <c r="A70" t="s">
        <v>1209</v>
      </c>
      <c r="B70">
        <v>817070156.032388</v>
      </c>
      <c r="C70">
        <v>728353741.3019274</v>
      </c>
      <c r="D70">
        <v>613001787.7885739</v>
      </c>
      <c r="E70">
        <v>459882672.9682684</v>
      </c>
      <c r="F70">
        <v>500000000</v>
      </c>
    </row>
    <row r="71" spans="1:6" ht="12.75">
      <c r="A71" t="s">
        <v>1210</v>
      </c>
      <c r="B71">
        <v>809383998.772606</v>
      </c>
      <c r="C71">
        <v>720317858.4389943</v>
      </c>
      <c r="D71">
        <v>604746460.4874492</v>
      </c>
      <c r="E71">
        <v>451829647.5201542</v>
      </c>
      <c r="F71">
        <v>500000000</v>
      </c>
    </row>
    <row r="72" spans="1:6" ht="12.75">
      <c r="A72" t="s">
        <v>1211</v>
      </c>
      <c r="B72">
        <v>801698693.314196</v>
      </c>
      <c r="C72">
        <v>712268146.5493878</v>
      </c>
      <c r="D72">
        <v>596467477.3360182</v>
      </c>
      <c r="E72">
        <v>443756550.96700203</v>
      </c>
      <c r="F72">
        <v>500000000</v>
      </c>
    </row>
    <row r="73" spans="1:6" ht="12.75">
      <c r="A73" t="s">
        <v>1212</v>
      </c>
      <c r="B73">
        <v>794013442.517498</v>
      </c>
      <c r="C73">
        <v>704243716.8410295</v>
      </c>
      <c r="D73">
        <v>588247811.0194616</v>
      </c>
      <c r="E73">
        <v>435787679.8815563</v>
      </c>
      <c r="F73">
        <v>500000000</v>
      </c>
    </row>
    <row r="74" spans="1:6" ht="12.75">
      <c r="A74" t="s">
        <v>1213</v>
      </c>
      <c r="B74">
        <v>786320165.120305</v>
      </c>
      <c r="C74">
        <v>696351735.3398674</v>
      </c>
      <c r="D74">
        <v>580319437.342408</v>
      </c>
      <c r="E74">
        <v>428269115.7927612</v>
      </c>
      <c r="F74">
        <v>500000000</v>
      </c>
    </row>
    <row r="75" spans="1:6" ht="12.75">
      <c r="A75" t="s">
        <v>1214</v>
      </c>
      <c r="B75">
        <v>778630804.045229</v>
      </c>
      <c r="C75">
        <v>688372653.6927867</v>
      </c>
      <c r="D75">
        <v>572210940.3768549</v>
      </c>
      <c r="E75">
        <v>420496529.9662572</v>
      </c>
      <c r="F75">
        <v>500000000</v>
      </c>
    </row>
    <row r="76" spans="1:6" ht="12.75">
      <c r="A76" t="s">
        <v>1215</v>
      </c>
      <c r="B76">
        <v>770821025.363213</v>
      </c>
      <c r="C76">
        <v>680349610.6648301</v>
      </c>
      <c r="D76">
        <v>564149822.3608267</v>
      </c>
      <c r="E76">
        <v>412873299.9040688</v>
      </c>
      <c r="F76">
        <v>500000000</v>
      </c>
    </row>
    <row r="77" spans="1:6" ht="12.75">
      <c r="A77" t="s">
        <v>1216</v>
      </c>
      <c r="B77">
        <v>763125084.219556</v>
      </c>
      <c r="C77">
        <v>672414541.2193972</v>
      </c>
      <c r="D77">
        <v>556152001.6925298</v>
      </c>
      <c r="E77">
        <v>405296139.3710352</v>
      </c>
      <c r="F77">
        <v>500000000</v>
      </c>
    </row>
    <row r="78" spans="1:6" ht="12.75">
      <c r="A78" t="s">
        <v>1217</v>
      </c>
      <c r="B78">
        <v>755466890.099662</v>
      </c>
      <c r="C78">
        <v>664574025.3840581</v>
      </c>
      <c r="D78">
        <v>548314257.0237355</v>
      </c>
      <c r="E78">
        <v>397946403.5079759</v>
      </c>
      <c r="F78">
        <v>500000000</v>
      </c>
    </row>
    <row r="79" spans="1:6" ht="12.75">
      <c r="A79" t="s">
        <v>1218</v>
      </c>
      <c r="B79">
        <v>747708034.204039</v>
      </c>
      <c r="C79">
        <v>656633074.1775057</v>
      </c>
      <c r="D79">
        <v>540384672.6236045</v>
      </c>
      <c r="E79">
        <v>390530257.28691477</v>
      </c>
      <c r="F79">
        <v>500000000</v>
      </c>
    </row>
    <row r="80" spans="1:6" ht="12.75">
      <c r="A80" t="s">
        <v>1219</v>
      </c>
      <c r="B80">
        <v>739925518.023217</v>
      </c>
      <c r="C80">
        <v>648696405.0041013</v>
      </c>
      <c r="D80">
        <v>532495389.9065268</v>
      </c>
      <c r="E80">
        <v>383198797.0472283</v>
      </c>
      <c r="F80">
        <v>500000000</v>
      </c>
    </row>
    <row r="81" spans="1:6" ht="12.75">
      <c r="A81" t="s">
        <v>1220</v>
      </c>
      <c r="B81">
        <v>732287672.025206</v>
      </c>
      <c r="C81">
        <v>640946483.544243</v>
      </c>
      <c r="D81">
        <v>524838756.16886425</v>
      </c>
      <c r="E81">
        <v>376140645.8044011</v>
      </c>
      <c r="F81">
        <v>0</v>
      </c>
    </row>
    <row r="82" spans="1:5" ht="12.75">
      <c r="A82" t="s">
        <v>1221</v>
      </c>
      <c r="B82">
        <v>724502919.407373</v>
      </c>
      <c r="C82">
        <v>633057218.3721926</v>
      </c>
      <c r="D82">
        <v>517060291.1764393</v>
      </c>
      <c r="E82">
        <v>368996438.3787963</v>
      </c>
    </row>
    <row r="83" spans="1:5" ht="12.75">
      <c r="A83" t="s">
        <v>1222</v>
      </c>
      <c r="B83">
        <v>716884039.925023</v>
      </c>
      <c r="C83">
        <v>625371805.5062011</v>
      </c>
      <c r="D83">
        <v>509525924.93455994</v>
      </c>
      <c r="E83">
        <v>362129043.35119927</v>
      </c>
    </row>
    <row r="84" spans="1:5" ht="12.75">
      <c r="A84" t="s">
        <v>1223</v>
      </c>
      <c r="B84">
        <v>708895349.427105</v>
      </c>
      <c r="C84">
        <v>617354036.4192834</v>
      </c>
      <c r="D84">
        <v>501714177.41168016</v>
      </c>
      <c r="E84">
        <v>355066798.55932266</v>
      </c>
    </row>
    <row r="85" spans="1:5" ht="12.75">
      <c r="A85" t="s">
        <v>1224</v>
      </c>
      <c r="B85">
        <v>701185788.564339</v>
      </c>
      <c r="C85">
        <v>609604338.4883168</v>
      </c>
      <c r="D85">
        <v>494156171.3613816</v>
      </c>
      <c r="E85">
        <v>348236696.2428471</v>
      </c>
    </row>
    <row r="86" spans="1:5" ht="12.75">
      <c r="A86" t="s">
        <v>1225</v>
      </c>
      <c r="B86">
        <v>693579805.917935</v>
      </c>
      <c r="C86">
        <v>602034979.4273872</v>
      </c>
      <c r="D86">
        <v>486859155.4939579</v>
      </c>
      <c r="E86">
        <v>341734794.11484057</v>
      </c>
    </row>
    <row r="87" spans="1:5" ht="12.75">
      <c r="A87" t="s">
        <v>1226</v>
      </c>
      <c r="B87">
        <v>685973523.462756</v>
      </c>
      <c r="C87">
        <v>594422743.9026343</v>
      </c>
      <c r="D87">
        <v>479480695.9939248</v>
      </c>
      <c r="E87">
        <v>335130229.88769966</v>
      </c>
    </row>
    <row r="88" spans="1:5" ht="12.75">
      <c r="A88" t="s">
        <v>1227</v>
      </c>
      <c r="B88">
        <v>678378508.441234</v>
      </c>
      <c r="C88">
        <v>586876481.0676485</v>
      </c>
      <c r="D88">
        <v>472228486.6559383</v>
      </c>
      <c r="E88">
        <v>328708354.79291445</v>
      </c>
    </row>
    <row r="89" spans="1:5" ht="12.75">
      <c r="A89" t="s">
        <v>1228</v>
      </c>
      <c r="B89">
        <v>670793103.201591</v>
      </c>
      <c r="C89">
        <v>579329965.5226456</v>
      </c>
      <c r="D89">
        <v>464970673.28113794</v>
      </c>
      <c r="E89">
        <v>322285481.984033</v>
      </c>
    </row>
    <row r="90" spans="1:5" ht="12.75">
      <c r="A90" t="s">
        <v>1229</v>
      </c>
      <c r="B90">
        <v>662968274.878923</v>
      </c>
      <c r="C90">
        <v>571632234.6445099</v>
      </c>
      <c r="D90">
        <v>457663257.3932121</v>
      </c>
      <c r="E90">
        <v>315920138.5578301</v>
      </c>
    </row>
    <row r="91" spans="1:5" ht="12.75">
      <c r="A91" t="s">
        <v>1230</v>
      </c>
      <c r="B91">
        <v>655304515.301242</v>
      </c>
      <c r="C91">
        <v>564065975.4965402</v>
      </c>
      <c r="D91">
        <v>450456992.7457418</v>
      </c>
      <c r="E91">
        <v>309628705.1572896</v>
      </c>
    </row>
    <row r="92" spans="1:5" ht="12.75">
      <c r="A92" t="s">
        <v>1231</v>
      </c>
      <c r="B92">
        <v>647555299.691522</v>
      </c>
      <c r="C92">
        <v>556450304.6590021</v>
      </c>
      <c r="D92">
        <v>443245062.7208306</v>
      </c>
      <c r="E92">
        <v>303381021.80541235</v>
      </c>
    </row>
    <row r="93" spans="1:5" ht="12.75">
      <c r="A93" t="s">
        <v>1232</v>
      </c>
      <c r="B93">
        <v>640013012.760774</v>
      </c>
      <c r="C93">
        <v>549066424.0668228</v>
      </c>
      <c r="D93">
        <v>436286903.50851953</v>
      </c>
      <c r="E93">
        <v>297394383.9490589</v>
      </c>
    </row>
    <row r="94" spans="1:5" ht="12.75">
      <c r="A94" t="s">
        <v>1233</v>
      </c>
      <c r="B94">
        <v>632114465.262079</v>
      </c>
      <c r="C94">
        <v>541370504.8677828</v>
      </c>
      <c r="D94">
        <v>429077728.73629767</v>
      </c>
      <c r="E94">
        <v>291241446.3214752</v>
      </c>
    </row>
    <row r="95" spans="1:5" ht="12.75">
      <c r="A95" t="s">
        <v>1234</v>
      </c>
      <c r="B95">
        <v>624648744.101296</v>
      </c>
      <c r="C95">
        <v>534098420.22680396</v>
      </c>
      <c r="D95">
        <v>422272153.52082527</v>
      </c>
      <c r="E95">
        <v>285447164.0363606</v>
      </c>
    </row>
    <row r="96" spans="1:5" ht="12.75">
      <c r="A96" t="s">
        <v>1235</v>
      </c>
      <c r="B96">
        <v>617301538.597825</v>
      </c>
      <c r="C96">
        <v>526921064.7701594</v>
      </c>
      <c r="D96">
        <v>415538055.6293248</v>
      </c>
      <c r="E96">
        <v>279705310.7516238</v>
      </c>
    </row>
    <row r="97" spans="1:5" ht="12.75">
      <c r="A97" t="s">
        <v>1236</v>
      </c>
      <c r="B97">
        <v>610070027.956216</v>
      </c>
      <c r="C97">
        <v>519865107.76825154</v>
      </c>
      <c r="D97">
        <v>408930972.12963355</v>
      </c>
      <c r="E97">
        <v>274092109.64437526</v>
      </c>
    </row>
    <row r="98" spans="1:5" ht="12.75">
      <c r="A98" t="s">
        <v>1237</v>
      </c>
      <c r="B98">
        <v>602944210.747116</v>
      </c>
      <c r="C98">
        <v>513005750.0673112</v>
      </c>
      <c r="D98">
        <v>402608263.55614907</v>
      </c>
      <c r="E98">
        <v>268821638.8600674</v>
      </c>
    </row>
    <row r="99" spans="1:5" ht="12.75">
      <c r="A99" t="s">
        <v>1238</v>
      </c>
      <c r="B99">
        <v>595880805.40931</v>
      </c>
      <c r="C99">
        <v>506136058.2860976</v>
      </c>
      <c r="D99">
        <v>396206707.00158125</v>
      </c>
      <c r="E99">
        <v>263426815.87741902</v>
      </c>
    </row>
    <row r="100" spans="1:5" ht="12.75">
      <c r="A100" t="s">
        <v>1239</v>
      </c>
      <c r="B100">
        <v>589069409.835289</v>
      </c>
      <c r="C100">
        <v>499529238.3841667</v>
      </c>
      <c r="D100">
        <v>390072402.46355325</v>
      </c>
      <c r="E100">
        <v>258285168.28404474</v>
      </c>
    </row>
    <row r="101" spans="1:5" ht="12.75">
      <c r="A101" t="s">
        <v>1240</v>
      </c>
      <c r="B101">
        <v>582085072.19168</v>
      </c>
      <c r="C101">
        <v>492769346.06526834</v>
      </c>
      <c r="D101">
        <v>383815127.9364582</v>
      </c>
      <c r="E101">
        <v>253065504.78586873</v>
      </c>
    </row>
    <row r="102" spans="1:5" ht="12.75">
      <c r="A102" t="s">
        <v>1241</v>
      </c>
      <c r="B102">
        <v>575352731.964169</v>
      </c>
      <c r="C102">
        <v>486270542.8974804</v>
      </c>
      <c r="D102">
        <v>377821035.3700166</v>
      </c>
      <c r="E102">
        <v>248092182.53784817</v>
      </c>
    </row>
    <row r="103" spans="1:5" ht="12.75">
      <c r="A103" t="s">
        <v>1242</v>
      </c>
      <c r="B103">
        <v>568888874.64087</v>
      </c>
      <c r="C103">
        <v>479992003.1805042</v>
      </c>
      <c r="D103">
        <v>371994284.13857496</v>
      </c>
      <c r="E103">
        <v>243231507.9506577</v>
      </c>
    </row>
    <row r="104" spans="1:5" ht="12.75">
      <c r="A104" t="s">
        <v>1243</v>
      </c>
      <c r="B104">
        <v>562373245.596849</v>
      </c>
      <c r="C104">
        <v>473689754.785692</v>
      </c>
      <c r="D104">
        <v>366176398.93554866</v>
      </c>
      <c r="E104">
        <v>238413330.411952</v>
      </c>
    </row>
    <row r="105" spans="1:5" ht="12.75">
      <c r="A105" t="s">
        <v>1244</v>
      </c>
      <c r="B105">
        <v>556544710.345928</v>
      </c>
      <c r="C105">
        <v>468010891.5489677</v>
      </c>
      <c r="D105">
        <v>360896013.7571181</v>
      </c>
      <c r="E105">
        <v>234012121.3951421</v>
      </c>
    </row>
    <row r="106" spans="1:5" ht="12.75">
      <c r="A106" t="s">
        <v>1245</v>
      </c>
      <c r="B106">
        <v>550768849.350447</v>
      </c>
      <c r="C106">
        <v>462368297.6983008</v>
      </c>
      <c r="D106">
        <v>355638088.1856741</v>
      </c>
      <c r="E106">
        <v>229626049.9058961</v>
      </c>
    </row>
    <row r="107" spans="1:5" ht="12.75">
      <c r="A107" t="s">
        <v>1246</v>
      </c>
      <c r="B107">
        <v>544913654.479359</v>
      </c>
      <c r="C107">
        <v>456702018.1698531</v>
      </c>
      <c r="D107">
        <v>350415183.5695709</v>
      </c>
      <c r="E107">
        <v>225326301.11941913</v>
      </c>
    </row>
    <row r="108" spans="1:5" ht="12.75">
      <c r="A108" t="s">
        <v>1247</v>
      </c>
      <c r="B108">
        <v>539193348.257622</v>
      </c>
      <c r="C108">
        <v>451141256.81814855</v>
      </c>
      <c r="D108">
        <v>345268233.81414264</v>
      </c>
      <c r="E108">
        <v>221076313.65625203</v>
      </c>
    </row>
    <row r="109" spans="1:5" ht="12.75">
      <c r="A109" t="s">
        <v>1248</v>
      </c>
      <c r="B109">
        <v>533745217.2434</v>
      </c>
      <c r="C109">
        <v>445825386.4472566</v>
      </c>
      <c r="D109">
        <v>340332140.8697374</v>
      </c>
      <c r="E109">
        <v>216992726.31613117</v>
      </c>
    </row>
    <row r="110" spans="1:5" ht="12.75">
      <c r="A110" t="s">
        <v>1249</v>
      </c>
      <c r="B110">
        <v>527945098.770416</v>
      </c>
      <c r="C110">
        <v>440305067.3693255</v>
      </c>
      <c r="D110">
        <v>335345876.7354523</v>
      </c>
      <c r="E110">
        <v>212995384.5618168</v>
      </c>
    </row>
    <row r="111" spans="1:5" ht="12.75">
      <c r="A111" t="s">
        <v>1250</v>
      </c>
      <c r="B111">
        <v>522570895.399311</v>
      </c>
      <c r="C111">
        <v>435083805.3648084</v>
      </c>
      <c r="D111">
        <v>330526510.29398453</v>
      </c>
      <c r="E111">
        <v>209045171.07470393</v>
      </c>
    </row>
    <row r="112" spans="1:5" ht="12.75">
      <c r="A112" t="s">
        <v>1251</v>
      </c>
      <c r="B112">
        <v>517216060.407529</v>
      </c>
      <c r="C112">
        <v>429918627.5425855</v>
      </c>
      <c r="D112">
        <v>325798747.20645297</v>
      </c>
      <c r="E112">
        <v>205210384.8870058</v>
      </c>
    </row>
    <row r="113" spans="1:5" ht="12.75">
      <c r="A113" t="s">
        <v>1252</v>
      </c>
      <c r="B113">
        <v>511766953.599639</v>
      </c>
      <c r="C113">
        <v>424667747.32832265</v>
      </c>
      <c r="D113">
        <v>321001098.5228371</v>
      </c>
      <c r="E113">
        <v>201332118.39142865</v>
      </c>
    </row>
    <row r="114" spans="1:5" ht="12.75">
      <c r="A114" t="s">
        <v>1253</v>
      </c>
      <c r="B114">
        <v>506197595.216965</v>
      </c>
      <c r="C114">
        <v>419356788.52813834</v>
      </c>
      <c r="D114">
        <v>316206421.45866567</v>
      </c>
      <c r="E114">
        <v>197511921.11625823</v>
      </c>
    </row>
    <row r="115" spans="1:5" ht="12.75">
      <c r="A115" t="s">
        <v>1254</v>
      </c>
      <c r="B115">
        <v>500807722.381263</v>
      </c>
      <c r="C115">
        <v>414187889.3439218</v>
      </c>
      <c r="D115">
        <v>311514665.03808415</v>
      </c>
      <c r="E115">
        <v>193757152.83538508</v>
      </c>
    </row>
    <row r="116" spans="1:5" ht="12.75">
      <c r="A116" t="s">
        <v>1255</v>
      </c>
      <c r="B116">
        <v>495507866.748538</v>
      </c>
      <c r="C116">
        <v>409109639.0162223</v>
      </c>
      <c r="D116">
        <v>306912732.11153674</v>
      </c>
      <c r="E116">
        <v>190086280.34762684</v>
      </c>
    </row>
    <row r="117" spans="1:5" ht="12.75">
      <c r="A117" t="s">
        <v>1256</v>
      </c>
      <c r="B117">
        <v>490080877.880614</v>
      </c>
      <c r="C117">
        <v>403964755.41342074</v>
      </c>
      <c r="D117">
        <v>302307162.24423873</v>
      </c>
      <c r="E117">
        <v>186466314.5232682</v>
      </c>
    </row>
    <row r="118" spans="1:5" ht="12.75">
      <c r="A118" t="s">
        <v>1257</v>
      </c>
      <c r="B118">
        <v>484658079.23573</v>
      </c>
      <c r="C118">
        <v>398817268.2912752</v>
      </c>
      <c r="D118">
        <v>297696005.9175776</v>
      </c>
      <c r="E118">
        <v>182844363.94690412</v>
      </c>
    </row>
    <row r="119" spans="1:5" ht="12.75">
      <c r="A119" t="s">
        <v>1258</v>
      </c>
      <c r="B119">
        <v>479323027.589619</v>
      </c>
      <c r="C119">
        <v>393779725.4531406</v>
      </c>
      <c r="D119">
        <v>293212291.8833332</v>
      </c>
      <c r="E119">
        <v>179352248.7053306</v>
      </c>
    </row>
    <row r="120" spans="1:5" ht="12.75">
      <c r="A120" t="s">
        <v>1259</v>
      </c>
      <c r="B120">
        <v>474050650.23812</v>
      </c>
      <c r="C120">
        <v>388787759.8986463</v>
      </c>
      <c r="D120">
        <v>288758978.8495259</v>
      </c>
      <c r="E120">
        <v>175880126.98069206</v>
      </c>
    </row>
    <row r="121" spans="1:5" ht="12.75">
      <c r="A121" t="s">
        <v>1260</v>
      </c>
      <c r="B121">
        <v>468778250.02393</v>
      </c>
      <c r="C121">
        <v>383811576.3381953</v>
      </c>
      <c r="D121">
        <v>284338112.4650953</v>
      </c>
      <c r="E121">
        <v>172453879.57458612</v>
      </c>
    </row>
    <row r="122" spans="1:5" ht="12.75">
      <c r="A122" t="s">
        <v>1261</v>
      </c>
      <c r="B122">
        <v>463456253.18421</v>
      </c>
      <c r="C122">
        <v>378872850.44873697</v>
      </c>
      <c r="D122">
        <v>280034544.3201041</v>
      </c>
      <c r="E122">
        <v>169193826.28934067</v>
      </c>
    </row>
    <row r="123" spans="1:5" ht="12.75">
      <c r="A123" t="s">
        <v>1262</v>
      </c>
      <c r="B123">
        <v>458205417.667703</v>
      </c>
      <c r="C123">
        <v>373945006.3389079</v>
      </c>
      <c r="D123">
        <v>275689327.23438233</v>
      </c>
      <c r="E123">
        <v>165862985.03697434</v>
      </c>
    </row>
    <row r="124" spans="1:5" ht="12.75">
      <c r="A124" t="s">
        <v>1263</v>
      </c>
      <c r="B124">
        <v>452960637.543861</v>
      </c>
      <c r="C124">
        <v>369057930.2968231</v>
      </c>
      <c r="D124">
        <v>271416674.2900535</v>
      </c>
      <c r="E124">
        <v>162623061.1198877</v>
      </c>
    </row>
    <row r="125" spans="1:5" ht="12.75">
      <c r="A125" t="s">
        <v>1264</v>
      </c>
      <c r="B125">
        <v>447724495.060766</v>
      </c>
      <c r="C125">
        <v>364172974.1324614</v>
      </c>
      <c r="D125">
        <v>267142993.80445766</v>
      </c>
      <c r="E125">
        <v>159384474.6376111</v>
      </c>
    </row>
    <row r="126" spans="1:5" ht="12.75">
      <c r="A126" t="s">
        <v>1265</v>
      </c>
      <c r="B126">
        <v>442509428.775133</v>
      </c>
      <c r="C126">
        <v>359340317.2235269</v>
      </c>
      <c r="D126">
        <v>262949161.2827267</v>
      </c>
      <c r="E126">
        <v>156239233.59267247</v>
      </c>
    </row>
    <row r="127" spans="1:5" ht="12.75">
      <c r="A127" t="s">
        <v>1266</v>
      </c>
      <c r="B127">
        <v>437317104.755411</v>
      </c>
      <c r="C127">
        <v>354521567.83135283</v>
      </c>
      <c r="D127">
        <v>258763250.02800268</v>
      </c>
      <c r="E127">
        <v>153100823.52677315</v>
      </c>
    </row>
    <row r="128" spans="1:5" ht="12.75">
      <c r="A128" t="s">
        <v>1267</v>
      </c>
      <c r="B128">
        <v>432149741.33397</v>
      </c>
      <c r="C128">
        <v>349738331.23381245</v>
      </c>
      <c r="D128">
        <v>254622783.97595343</v>
      </c>
      <c r="E128">
        <v>150012970.69828632</v>
      </c>
    </row>
    <row r="129" spans="1:5" ht="12.75">
      <c r="A129" t="s">
        <v>1268</v>
      </c>
      <c r="B129">
        <v>427017888.253298</v>
      </c>
      <c r="C129">
        <v>345017882.1307016</v>
      </c>
      <c r="D129">
        <v>250567881.46155027</v>
      </c>
      <c r="E129">
        <v>147018854.18450582</v>
      </c>
    </row>
    <row r="130" spans="1:5" ht="12.75">
      <c r="A130" t="s">
        <v>1269</v>
      </c>
      <c r="B130">
        <v>421902649.025497</v>
      </c>
      <c r="C130">
        <v>340306753.37984395</v>
      </c>
      <c r="D130">
        <v>246517898.44666725</v>
      </c>
      <c r="E130">
        <v>144029916.50444916</v>
      </c>
    </row>
    <row r="131" spans="1:5" ht="12.75">
      <c r="A131" t="s">
        <v>1270</v>
      </c>
      <c r="B131">
        <v>416809328.841944</v>
      </c>
      <c r="C131">
        <v>335646641.9005126</v>
      </c>
      <c r="D131">
        <v>242543680.0840835</v>
      </c>
      <c r="E131">
        <v>141127061.34718567</v>
      </c>
    </row>
    <row r="132" spans="1:5" ht="12.75">
      <c r="A132" t="s">
        <v>1271</v>
      </c>
      <c r="B132">
        <v>411591323.352568</v>
      </c>
      <c r="C132">
        <v>330882551.4010189</v>
      </c>
      <c r="D132">
        <v>238492988.1738388</v>
      </c>
      <c r="E132">
        <v>138182348.73894516</v>
      </c>
    </row>
    <row r="133" spans="1:5" ht="12.75">
      <c r="A133" t="s">
        <v>1272</v>
      </c>
      <c r="B133">
        <v>406539670.626712</v>
      </c>
      <c r="C133">
        <v>326267161.75648093</v>
      </c>
      <c r="D133">
        <v>234568238.78179708</v>
      </c>
      <c r="E133">
        <v>135332711.02473116</v>
      </c>
    </row>
    <row r="134" spans="1:5" ht="12.75">
      <c r="A134" t="s">
        <v>1273</v>
      </c>
      <c r="B134">
        <v>401520115.9366</v>
      </c>
      <c r="C134">
        <v>321727425.5492062</v>
      </c>
      <c r="D134">
        <v>230754068.8198169</v>
      </c>
      <c r="E134">
        <v>132604569.42207947</v>
      </c>
    </row>
    <row r="135" spans="1:5" ht="12.75">
      <c r="A135" t="s">
        <v>1274</v>
      </c>
      <c r="B135">
        <v>396552261.618959</v>
      </c>
      <c r="C135">
        <v>317207893.4574943</v>
      </c>
      <c r="D135">
        <v>226933892.52238423</v>
      </c>
      <c r="E135">
        <v>129856921.89074431</v>
      </c>
    </row>
    <row r="136" spans="1:5" ht="12.75">
      <c r="A136" t="s">
        <v>1275</v>
      </c>
      <c r="B136">
        <v>391650383.600947</v>
      </c>
      <c r="C136">
        <v>312772579.1638964</v>
      </c>
      <c r="D136">
        <v>223210086.2793936</v>
      </c>
      <c r="E136">
        <v>127202498.12730983</v>
      </c>
    </row>
    <row r="137" spans="1:5" ht="12.75">
      <c r="A137" t="s">
        <v>1276</v>
      </c>
      <c r="B137">
        <v>386808152.970442</v>
      </c>
      <c r="C137">
        <v>308381639.8760688</v>
      </c>
      <c r="D137">
        <v>219516793.55153766</v>
      </c>
      <c r="E137">
        <v>124567914.93631478</v>
      </c>
    </row>
    <row r="138" spans="1:5" ht="12.75">
      <c r="A138" t="s">
        <v>1277</v>
      </c>
      <c r="B138">
        <v>381795412.044363</v>
      </c>
      <c r="C138">
        <v>303885627.17222303</v>
      </c>
      <c r="D138">
        <v>215783962.53158617</v>
      </c>
      <c r="E138">
        <v>121947722.02973995</v>
      </c>
    </row>
    <row r="139" spans="1:5" ht="12.75">
      <c r="A139" t="s">
        <v>1278</v>
      </c>
      <c r="B139">
        <v>377114051.486559</v>
      </c>
      <c r="C139">
        <v>299650459.7536773</v>
      </c>
      <c r="D139">
        <v>212235508.12242988</v>
      </c>
      <c r="E139">
        <v>119434334.279312</v>
      </c>
    </row>
    <row r="140" spans="1:5" ht="12.75">
      <c r="A140" t="s">
        <v>1279</v>
      </c>
      <c r="B140">
        <v>372105190.385006</v>
      </c>
      <c r="C140">
        <v>295168997.6974165</v>
      </c>
      <c r="D140">
        <v>208529705.78363416</v>
      </c>
      <c r="E140">
        <v>116851878.3238567</v>
      </c>
    </row>
    <row r="141" spans="1:5" ht="12.75">
      <c r="A141" t="s">
        <v>1280</v>
      </c>
      <c r="B141">
        <v>367603502.274809</v>
      </c>
      <c r="C141">
        <v>291119444.193606</v>
      </c>
      <c r="D141">
        <v>205162588.87736085</v>
      </c>
      <c r="E141">
        <v>114493813.64842267</v>
      </c>
    </row>
    <row r="142" spans="1:5" ht="12.75">
      <c r="A142" t="s">
        <v>1281</v>
      </c>
      <c r="B142">
        <v>363142529.71063</v>
      </c>
      <c r="C142">
        <v>287098859.1240411</v>
      </c>
      <c r="D142">
        <v>201814569.9454353</v>
      </c>
      <c r="E142">
        <v>112148375.51675747</v>
      </c>
    </row>
    <row r="143" spans="1:5" ht="12.75">
      <c r="A143" t="s">
        <v>1282</v>
      </c>
      <c r="B143">
        <v>358498193.395896</v>
      </c>
      <c r="C143">
        <v>282961848.480061</v>
      </c>
      <c r="D143">
        <v>198416918.8337622</v>
      </c>
      <c r="E143">
        <v>109808322.0116325</v>
      </c>
    </row>
    <row r="144" spans="1:5" ht="12.75">
      <c r="A144" t="s">
        <v>1283</v>
      </c>
      <c r="B144">
        <v>354101685.996523</v>
      </c>
      <c r="C144">
        <v>279017656.10391164</v>
      </c>
      <c r="D144">
        <v>195153613.14531985</v>
      </c>
      <c r="E144">
        <v>107544887.54065776</v>
      </c>
    </row>
    <row r="145" spans="1:5" ht="12.75">
      <c r="A145" t="s">
        <v>1284</v>
      </c>
      <c r="B145">
        <v>349725352.431912</v>
      </c>
      <c r="C145">
        <v>275101898.2212506</v>
      </c>
      <c r="D145">
        <v>191925460.02140692</v>
      </c>
      <c r="E145">
        <v>105317946.64202449</v>
      </c>
    </row>
    <row r="146" spans="1:5" ht="12.75">
      <c r="A146" t="s">
        <v>1285</v>
      </c>
      <c r="B146">
        <v>345360795.82946</v>
      </c>
      <c r="C146">
        <v>271252425.3212921</v>
      </c>
      <c r="D146">
        <v>188805112.1862152</v>
      </c>
      <c r="E146">
        <v>103209233.68574291</v>
      </c>
    </row>
    <row r="147" spans="1:5" ht="12.75">
      <c r="A147" t="s">
        <v>1286</v>
      </c>
      <c r="B147">
        <v>340996011.765451</v>
      </c>
      <c r="C147">
        <v>267369997.63313013</v>
      </c>
      <c r="D147">
        <v>185629452.7806199</v>
      </c>
      <c r="E147">
        <v>101043483.02168335</v>
      </c>
    </row>
    <row r="148" spans="1:5" ht="12.75">
      <c r="A148" t="s">
        <v>1287</v>
      </c>
      <c r="B148">
        <v>336635820.259635</v>
      </c>
      <c r="C148">
        <v>263517983.7201595</v>
      </c>
      <c r="D148">
        <v>182504777.81331986</v>
      </c>
      <c r="E148">
        <v>98935407.20144558</v>
      </c>
    </row>
    <row r="149" spans="1:5" ht="12.75">
      <c r="A149" t="s">
        <v>1288</v>
      </c>
      <c r="B149">
        <v>332284791.472552</v>
      </c>
      <c r="C149">
        <v>259670836.1085408</v>
      </c>
      <c r="D149">
        <v>179382985.88612038</v>
      </c>
      <c r="E149">
        <v>96831213.71633586</v>
      </c>
    </row>
    <row r="150" spans="1:5" ht="12.75">
      <c r="A150" t="s">
        <v>1289</v>
      </c>
      <c r="B150">
        <v>327943882.768732</v>
      </c>
      <c r="C150">
        <v>255857885.68709135</v>
      </c>
      <c r="D150">
        <v>176313938.33777893</v>
      </c>
      <c r="E150">
        <v>94784398.11651543</v>
      </c>
    </row>
    <row r="151" spans="1:5" ht="12.75">
      <c r="A151" t="s">
        <v>1290</v>
      </c>
      <c r="B151">
        <v>323603570.839897</v>
      </c>
      <c r="C151">
        <v>252043415.79360273</v>
      </c>
      <c r="D151">
        <v>173243635.7033545</v>
      </c>
      <c r="E151">
        <v>92739365.25700237</v>
      </c>
    </row>
    <row r="152" spans="1:5" ht="12.75">
      <c r="A152" t="s">
        <v>1291</v>
      </c>
      <c r="B152">
        <v>319277406.732301</v>
      </c>
      <c r="C152">
        <v>248252149.6784798</v>
      </c>
      <c r="D152">
        <v>170203718.2132526</v>
      </c>
      <c r="E152">
        <v>90726152.27112901</v>
      </c>
    </row>
    <row r="153" spans="1:5" ht="12.75">
      <c r="A153" t="s">
        <v>1292</v>
      </c>
      <c r="B153">
        <v>314961516.754464</v>
      </c>
      <c r="C153">
        <v>244494381.87294695</v>
      </c>
      <c r="D153">
        <v>167214785.8068938</v>
      </c>
      <c r="E153">
        <v>88767545.14903249</v>
      </c>
    </row>
    <row r="154" spans="1:5" ht="12.75">
      <c r="A154" t="s">
        <v>1293</v>
      </c>
      <c r="B154">
        <v>310652471.587684</v>
      </c>
      <c r="C154">
        <v>240740403.00897476</v>
      </c>
      <c r="D154">
        <v>164228629.56731573</v>
      </c>
      <c r="E154">
        <v>86813051.34338005</v>
      </c>
    </row>
    <row r="155" spans="1:5" ht="12.75">
      <c r="A155" t="s">
        <v>1294</v>
      </c>
      <c r="B155">
        <v>305870439.136594</v>
      </c>
      <c r="C155">
        <v>236645492.6438542</v>
      </c>
      <c r="D155">
        <v>161037822.62640876</v>
      </c>
      <c r="E155">
        <v>84777406.34104674</v>
      </c>
    </row>
    <row r="156" spans="1:5" ht="12.75">
      <c r="A156" t="s">
        <v>1295</v>
      </c>
      <c r="B156">
        <v>301597676.414721</v>
      </c>
      <c r="C156">
        <v>232943984.9747834</v>
      </c>
      <c r="D156">
        <v>158115791.5391533</v>
      </c>
      <c r="E156">
        <v>82886557.37312146</v>
      </c>
    </row>
    <row r="157" spans="1:5" ht="12.75">
      <c r="A157" t="s">
        <v>1296</v>
      </c>
      <c r="B157">
        <v>297086699.53635</v>
      </c>
      <c r="C157">
        <v>229070676.0072235</v>
      </c>
      <c r="D157">
        <v>155091264.2374567</v>
      </c>
      <c r="E157">
        <v>80956702.65913087</v>
      </c>
    </row>
    <row r="158" spans="1:5" ht="12.75">
      <c r="A158" t="s">
        <v>1297</v>
      </c>
      <c r="B158">
        <v>292856907.697381</v>
      </c>
      <c r="C158">
        <v>225463312.7112131</v>
      </c>
      <c r="D158">
        <v>152298223.89583567</v>
      </c>
      <c r="E158">
        <v>79194555.37025696</v>
      </c>
    </row>
    <row r="159" spans="1:5" ht="12.75">
      <c r="A159" t="s">
        <v>1298</v>
      </c>
      <c r="B159">
        <v>288662426.038591</v>
      </c>
      <c r="C159">
        <v>221857159.24563375</v>
      </c>
      <c r="D159">
        <v>149481172.43957078</v>
      </c>
      <c r="E159">
        <v>77400470.61880736</v>
      </c>
    </row>
    <row r="160" spans="1:5" ht="12.75">
      <c r="A160" t="s">
        <v>1299</v>
      </c>
      <c r="B160">
        <v>284211641.554762</v>
      </c>
      <c r="C160">
        <v>218077878.64673632</v>
      </c>
      <c r="D160">
        <v>146573152.56115657</v>
      </c>
      <c r="E160">
        <v>75583607.82483332</v>
      </c>
    </row>
    <row r="161" spans="1:5" ht="12.75">
      <c r="A161" t="s">
        <v>1300</v>
      </c>
      <c r="B161">
        <v>280154830.831703</v>
      </c>
      <c r="C161">
        <v>214600458.50625655</v>
      </c>
      <c r="D161">
        <v>143869108.82718688</v>
      </c>
      <c r="E161">
        <v>73874977.61274102</v>
      </c>
    </row>
    <row r="162" spans="1:5" ht="12.75">
      <c r="A162" t="s">
        <v>1301</v>
      </c>
      <c r="B162">
        <v>276243467.836848</v>
      </c>
      <c r="C162">
        <v>211256999.71318856</v>
      </c>
      <c r="D162">
        <v>141279055.5039363</v>
      </c>
      <c r="E162">
        <v>72247641.6444688</v>
      </c>
    </row>
    <row r="163" spans="1:5" ht="12.75">
      <c r="A163" t="s">
        <v>1302</v>
      </c>
      <c r="B163">
        <v>272440010.750051</v>
      </c>
      <c r="C163">
        <v>207994934.40446764</v>
      </c>
      <c r="D163">
        <v>138743781.2030835</v>
      </c>
      <c r="E163">
        <v>70650629.8718202</v>
      </c>
    </row>
    <row r="164" spans="1:5" ht="12.75">
      <c r="A164" t="s">
        <v>1303</v>
      </c>
      <c r="B164">
        <v>268759099.217045</v>
      </c>
      <c r="C164">
        <v>204836725.7838987</v>
      </c>
      <c r="D164">
        <v>136289590.3679142</v>
      </c>
      <c r="E164">
        <v>69106964.57952458</v>
      </c>
    </row>
    <row r="165" spans="1:5" ht="12.75">
      <c r="A165" t="s">
        <v>1304</v>
      </c>
      <c r="B165">
        <v>265089045.157543</v>
      </c>
      <c r="C165">
        <v>201707937.93512702</v>
      </c>
      <c r="D165">
        <v>133877507.41678128</v>
      </c>
      <c r="E165">
        <v>67605625.1052451</v>
      </c>
    </row>
    <row r="166" spans="1:5" ht="12.75">
      <c r="A166" t="s">
        <v>1305</v>
      </c>
      <c r="B166">
        <v>261610552.824836</v>
      </c>
      <c r="C166">
        <v>198723508.61952347</v>
      </c>
      <c r="D166">
        <v>131561242.8408333</v>
      </c>
      <c r="E166">
        <v>66154562.5522009</v>
      </c>
    </row>
    <row r="167" spans="1:5" ht="12.75">
      <c r="A167" t="s">
        <v>1306</v>
      </c>
      <c r="B167">
        <v>258152701.033083</v>
      </c>
      <c r="C167">
        <v>195774995.02620474</v>
      </c>
      <c r="D167">
        <v>129290230.60895209</v>
      </c>
      <c r="E167">
        <v>64746102.13358129</v>
      </c>
    </row>
    <row r="168" spans="1:5" ht="12.75">
      <c r="A168" t="s">
        <v>1307</v>
      </c>
      <c r="B168">
        <v>254724327.555155</v>
      </c>
      <c r="C168">
        <v>192847383.86793566</v>
      </c>
      <c r="D168">
        <v>127032935.2321865</v>
      </c>
      <c r="E168">
        <v>63346244.18163415</v>
      </c>
    </row>
    <row r="169" spans="1:5" ht="12.75">
      <c r="A169" t="s">
        <v>1308</v>
      </c>
      <c r="B169">
        <v>251313434.391049</v>
      </c>
      <c r="C169">
        <v>189942352.0179613</v>
      </c>
      <c r="D169">
        <v>124801120.82798742</v>
      </c>
      <c r="E169">
        <v>61969735.54113941</v>
      </c>
    </row>
    <row r="170" spans="1:5" ht="12.75">
      <c r="A170" t="s">
        <v>1309</v>
      </c>
      <c r="B170">
        <v>247919579.466767</v>
      </c>
      <c r="C170">
        <v>187090207.1670187</v>
      </c>
      <c r="D170">
        <v>122644717.23993398</v>
      </c>
      <c r="E170">
        <v>60665951.63848892</v>
      </c>
    </row>
    <row r="171" spans="1:5" ht="12.75">
      <c r="A171" t="s">
        <v>1310</v>
      </c>
      <c r="B171">
        <v>244527314.988366</v>
      </c>
      <c r="C171">
        <v>184217289.30946666</v>
      </c>
      <c r="D171">
        <v>120454289.64556575</v>
      </c>
      <c r="E171">
        <v>59330097.0385046</v>
      </c>
    </row>
    <row r="172" spans="1:5" ht="12.75">
      <c r="A172" t="s">
        <v>1311</v>
      </c>
      <c r="B172">
        <v>240903341.997308</v>
      </c>
      <c r="C172">
        <v>181189235.96060845</v>
      </c>
      <c r="D172">
        <v>118182737.17221504</v>
      </c>
      <c r="E172">
        <v>57972618.31012777</v>
      </c>
    </row>
    <row r="173" spans="1:5" ht="12.75">
      <c r="A173" t="s">
        <v>1312</v>
      </c>
      <c r="B173">
        <v>237523278.099399</v>
      </c>
      <c r="C173">
        <v>178344009.52328897</v>
      </c>
      <c r="D173">
        <v>116031062.64895588</v>
      </c>
      <c r="E173">
        <v>56676074.245408945</v>
      </c>
    </row>
    <row r="174" spans="1:5" ht="12.75">
      <c r="A174" t="s">
        <v>1313</v>
      </c>
      <c r="B174">
        <v>234157451.664753</v>
      </c>
      <c r="C174">
        <v>175528196.7416289</v>
      </c>
      <c r="D174">
        <v>113918013.19267136</v>
      </c>
      <c r="E174">
        <v>55415847.09415308</v>
      </c>
    </row>
    <row r="175" spans="1:5" ht="12.75">
      <c r="A175" t="s">
        <v>1314</v>
      </c>
      <c r="B175">
        <v>230687311.918685</v>
      </c>
      <c r="C175">
        <v>172633627.24312913</v>
      </c>
      <c r="D175">
        <v>111754494.728213</v>
      </c>
      <c r="E175">
        <v>54133136.77302119</v>
      </c>
    </row>
    <row r="176" spans="1:5" ht="12.75">
      <c r="A176" t="s">
        <v>1315</v>
      </c>
      <c r="B176">
        <v>227331191.331573</v>
      </c>
      <c r="C176">
        <v>169833552.53132161</v>
      </c>
      <c r="D176">
        <v>109662259.69197367</v>
      </c>
      <c r="E176">
        <v>52894681.22512919</v>
      </c>
    </row>
    <row r="177" spans="1:5" ht="12.75">
      <c r="A177" t="s">
        <v>1316</v>
      </c>
      <c r="B177">
        <v>223984343.187243</v>
      </c>
      <c r="C177">
        <v>167058542.57045656</v>
      </c>
      <c r="D177">
        <v>107604925.73661238</v>
      </c>
      <c r="E177">
        <v>51689585.43768611</v>
      </c>
    </row>
    <row r="178" spans="1:5" ht="12.75">
      <c r="A178" t="s">
        <v>1317</v>
      </c>
      <c r="B178">
        <v>220640596.739584</v>
      </c>
      <c r="C178">
        <v>164285498.2065558</v>
      </c>
      <c r="D178">
        <v>105549647.15712237</v>
      </c>
      <c r="E178">
        <v>50487550.705409944</v>
      </c>
    </row>
    <row r="179" spans="1:5" ht="12.75">
      <c r="A179" t="s">
        <v>1318</v>
      </c>
      <c r="B179">
        <v>217294782.207127</v>
      </c>
      <c r="C179">
        <v>161528687.42513368</v>
      </c>
      <c r="D179">
        <v>103523033.15498044</v>
      </c>
      <c r="E179">
        <v>49315176.068388596</v>
      </c>
    </row>
    <row r="180" spans="1:5" ht="12.75">
      <c r="A180" t="s">
        <v>1319</v>
      </c>
      <c r="B180">
        <v>213922726.671273</v>
      </c>
      <c r="C180">
        <v>158752316.29321054</v>
      </c>
      <c r="D180">
        <v>101484913.88364837</v>
      </c>
      <c r="E180">
        <v>48139514.61982016</v>
      </c>
    </row>
    <row r="181" spans="1:5" ht="12.75">
      <c r="A181" t="s">
        <v>1320</v>
      </c>
      <c r="B181">
        <v>210588714.076969</v>
      </c>
      <c r="C181">
        <v>156013082.18906665</v>
      </c>
      <c r="D181">
        <v>99480171.80168174</v>
      </c>
      <c r="E181">
        <v>46988693.057046674</v>
      </c>
    </row>
    <row r="182" spans="1:5" ht="12.75">
      <c r="A182" t="s">
        <v>1321</v>
      </c>
      <c r="B182">
        <v>207250127.762672</v>
      </c>
      <c r="C182">
        <v>153296088.24842772</v>
      </c>
      <c r="D182">
        <v>97515134.5524965</v>
      </c>
      <c r="E182">
        <v>45877992.99907568</v>
      </c>
    </row>
    <row r="183" spans="1:5" ht="12.75">
      <c r="A183" t="s">
        <v>1322</v>
      </c>
      <c r="B183">
        <v>203914825.626171</v>
      </c>
      <c r="C183">
        <v>150573257.92116788</v>
      </c>
      <c r="D183">
        <v>95539484.05683713</v>
      </c>
      <c r="E183">
        <v>44758126.31937067</v>
      </c>
    </row>
    <row r="184" spans="1:5" ht="12.75">
      <c r="A184" t="s">
        <v>1323</v>
      </c>
      <c r="B184">
        <v>200578306.064181</v>
      </c>
      <c r="C184">
        <v>147866422.14206824</v>
      </c>
      <c r="D184">
        <v>93591062.19756381</v>
      </c>
      <c r="E184">
        <v>43665603.38356095</v>
      </c>
    </row>
    <row r="185" spans="1:5" ht="12.75">
      <c r="A185" t="s">
        <v>1324</v>
      </c>
      <c r="B185">
        <v>197069784.85782</v>
      </c>
      <c r="C185">
        <v>145033533.12160152</v>
      </c>
      <c r="D185">
        <v>91564542.83635117</v>
      </c>
      <c r="E185">
        <v>42539172.79202645</v>
      </c>
    </row>
    <row r="186" spans="1:5" ht="12.75">
      <c r="A186" t="s">
        <v>1325</v>
      </c>
      <c r="B186">
        <v>193739970.808576</v>
      </c>
      <c r="C186">
        <v>142348919.40754423</v>
      </c>
      <c r="D186">
        <v>89648462.68688603</v>
      </c>
      <c r="E186">
        <v>41478270.45789842</v>
      </c>
    </row>
    <row r="187" spans="1:5" ht="12.75">
      <c r="A187" t="s">
        <v>1326</v>
      </c>
      <c r="B187">
        <v>190422754.574099</v>
      </c>
      <c r="C187">
        <v>139674320.41292706</v>
      </c>
      <c r="D187">
        <v>87740343.78549165</v>
      </c>
      <c r="E187">
        <v>40423484.20916692</v>
      </c>
    </row>
    <row r="188" spans="1:5" ht="12.75">
      <c r="A188" t="s">
        <v>1327</v>
      </c>
      <c r="B188">
        <v>187119254.338658</v>
      </c>
      <c r="C188">
        <v>137018428.12976164</v>
      </c>
      <c r="D188">
        <v>85853071.78546457</v>
      </c>
      <c r="E188">
        <v>39386452.881339304</v>
      </c>
    </row>
    <row r="189" spans="1:5" ht="12.75">
      <c r="A189" t="s">
        <v>1328</v>
      </c>
      <c r="B189">
        <v>183828381.882073</v>
      </c>
      <c r="C189">
        <v>134387732.93285337</v>
      </c>
      <c r="D189">
        <v>83997479.13711771</v>
      </c>
      <c r="E189">
        <v>38377207.26702516</v>
      </c>
    </row>
    <row r="190" spans="1:5" ht="12.75">
      <c r="A190" t="s">
        <v>1329</v>
      </c>
      <c r="B190">
        <v>180548141.429826</v>
      </c>
      <c r="C190">
        <v>131765848.92974952</v>
      </c>
      <c r="D190">
        <v>82149246.1094112</v>
      </c>
      <c r="E190">
        <v>37373805.13758154</v>
      </c>
    </row>
    <row r="191" spans="1:5" ht="12.75">
      <c r="A191" t="s">
        <v>1330</v>
      </c>
      <c r="B191">
        <v>177272764.046845</v>
      </c>
      <c r="C191">
        <v>129163087.83898906</v>
      </c>
      <c r="D191">
        <v>80328360.67614178</v>
      </c>
      <c r="E191">
        <v>36395586.49539865</v>
      </c>
    </row>
    <row r="192" spans="1:5" ht="12.75">
      <c r="A192" t="s">
        <v>1331</v>
      </c>
      <c r="B192">
        <v>174006404.289076</v>
      </c>
      <c r="C192">
        <v>126568144.81551285</v>
      </c>
      <c r="D192">
        <v>78514341.47044665</v>
      </c>
      <c r="E192">
        <v>35423007.423733644</v>
      </c>
    </row>
    <row r="193" spans="1:5" ht="12.75">
      <c r="A193" t="s">
        <v>1332</v>
      </c>
      <c r="B193">
        <v>170747710.661064</v>
      </c>
      <c r="C193">
        <v>123987199.36760738</v>
      </c>
      <c r="D193">
        <v>76717690.62650026</v>
      </c>
      <c r="E193">
        <v>34465817.05164618</v>
      </c>
    </row>
    <row r="194" spans="1:5" ht="12.75">
      <c r="A194" t="s">
        <v>1333</v>
      </c>
      <c r="B194">
        <v>167511890.134053</v>
      </c>
      <c r="C194">
        <v>121451175.55803108</v>
      </c>
      <c r="D194">
        <v>74975869.30211756</v>
      </c>
      <c r="E194">
        <v>33554407.79806831</v>
      </c>
    </row>
    <row r="195" spans="1:5" ht="12.75">
      <c r="A195" t="s">
        <v>1334</v>
      </c>
      <c r="B195">
        <v>164296587.2484</v>
      </c>
      <c r="C195">
        <v>118917947.62595262</v>
      </c>
      <c r="D195">
        <v>73225321.16162704</v>
      </c>
      <c r="E195">
        <v>32632171.38312957</v>
      </c>
    </row>
    <row r="196" spans="1:5" ht="12.75">
      <c r="A196" t="s">
        <v>1335</v>
      </c>
      <c r="B196">
        <v>161112264.969939</v>
      </c>
      <c r="C196">
        <v>116421724.05529699</v>
      </c>
      <c r="D196">
        <v>71511794.05623356</v>
      </c>
      <c r="E196">
        <v>31737918.82978884</v>
      </c>
    </row>
    <row r="197" spans="1:5" ht="12.75">
      <c r="A197" t="s">
        <v>1336</v>
      </c>
      <c r="B197">
        <v>157971729.54336</v>
      </c>
      <c r="C197">
        <v>113958723.33711812</v>
      </c>
      <c r="D197">
        <v>69820879.54115914</v>
      </c>
      <c r="E197">
        <v>30856218.873464562</v>
      </c>
    </row>
    <row r="198" spans="1:5" ht="12.75">
      <c r="A198" t="s">
        <v>1337</v>
      </c>
      <c r="B198">
        <v>154901548.950852</v>
      </c>
      <c r="C198">
        <v>111560518.26539513</v>
      </c>
      <c r="D198">
        <v>68183302.1623562</v>
      </c>
      <c r="E198">
        <v>30008998.728573672</v>
      </c>
    </row>
    <row r="199" spans="1:5" ht="12.75">
      <c r="A199" t="s">
        <v>1338</v>
      </c>
      <c r="B199">
        <v>151909352.145521</v>
      </c>
      <c r="C199">
        <v>109219970.08575442</v>
      </c>
      <c r="D199">
        <v>66583045.14691779</v>
      </c>
      <c r="E199">
        <v>29180568.43579433</v>
      </c>
    </row>
    <row r="200" spans="1:5" ht="12.75">
      <c r="A200" t="s">
        <v>1339</v>
      </c>
      <c r="B200">
        <v>148973808.968078</v>
      </c>
      <c r="C200">
        <v>106927704.2775134</v>
      </c>
      <c r="D200">
        <v>65019845.89945638</v>
      </c>
      <c r="E200">
        <v>28374789.577226188</v>
      </c>
    </row>
    <row r="201" spans="1:5" ht="12.75">
      <c r="A201" t="s">
        <v>1340</v>
      </c>
      <c r="B201">
        <v>146107845.264471</v>
      </c>
      <c r="C201">
        <v>104698489.74311532</v>
      </c>
      <c r="D201">
        <v>63507625.86127246</v>
      </c>
      <c r="E201">
        <v>27601245.168872904</v>
      </c>
    </row>
    <row r="202" spans="1:5" ht="12.75">
      <c r="A202" t="s">
        <v>1341</v>
      </c>
      <c r="B202">
        <v>143263364.959601</v>
      </c>
      <c r="C202">
        <v>102486062.46307984</v>
      </c>
      <c r="D202">
        <v>62007519.871991746</v>
      </c>
      <c r="E202">
        <v>26835134.592673317</v>
      </c>
    </row>
    <row r="203" spans="1:5" ht="12.75">
      <c r="A203" t="s">
        <v>1342</v>
      </c>
      <c r="B203">
        <v>140272150.763323</v>
      </c>
      <c r="C203">
        <v>100181533.7908631</v>
      </c>
      <c r="D203">
        <v>60464017.06834953</v>
      </c>
      <c r="E203">
        <v>26059885.148400173</v>
      </c>
    </row>
    <row r="204" spans="1:5" ht="12.75">
      <c r="A204" t="s">
        <v>1343</v>
      </c>
      <c r="B204">
        <v>137442072.768076</v>
      </c>
      <c r="C204">
        <v>97993821.81116839</v>
      </c>
      <c r="D204">
        <v>58993221.02531171</v>
      </c>
      <c r="E204">
        <v>25318281.77849924</v>
      </c>
    </row>
    <row r="205" spans="1:5" ht="12.75">
      <c r="A205" t="s">
        <v>1344</v>
      </c>
      <c r="B205">
        <v>134621996.943985</v>
      </c>
      <c r="C205">
        <v>95820361.96516295</v>
      </c>
      <c r="D205">
        <v>57538073.08211313</v>
      </c>
      <c r="E205">
        <v>24589180.380172215</v>
      </c>
    </row>
    <row r="206" spans="1:5" ht="12.75">
      <c r="A206" t="s">
        <v>1345</v>
      </c>
      <c r="B206">
        <v>131798442.931673</v>
      </c>
      <c r="C206">
        <v>93666907.35642675</v>
      </c>
      <c r="D206">
        <v>56115754.13550753</v>
      </c>
      <c r="E206">
        <v>23889582.187063944</v>
      </c>
    </row>
    <row r="207" spans="1:5" ht="12.75">
      <c r="A207" t="s">
        <v>1346</v>
      </c>
      <c r="B207">
        <v>128983675.714627</v>
      </c>
      <c r="C207">
        <v>91511027.09501296</v>
      </c>
      <c r="D207">
        <v>54684739.20063274</v>
      </c>
      <c r="E207">
        <v>23181765.876013953</v>
      </c>
    </row>
    <row r="208" spans="1:5" ht="12.75">
      <c r="A208" t="s">
        <v>1347</v>
      </c>
      <c r="B208">
        <v>126182231.399099</v>
      </c>
      <c r="C208">
        <v>89376520.70980218</v>
      </c>
      <c r="D208">
        <v>53277756.3015814</v>
      </c>
      <c r="E208">
        <v>22492740.90298844</v>
      </c>
    </row>
    <row r="209" spans="1:5" ht="12.75">
      <c r="A209" t="s">
        <v>1348</v>
      </c>
      <c r="B209">
        <v>123392924.528725</v>
      </c>
      <c r="C209">
        <v>87252580.00781067</v>
      </c>
      <c r="D209">
        <v>51879389.08160546</v>
      </c>
      <c r="E209">
        <v>21809611.349207796</v>
      </c>
    </row>
    <row r="210" spans="1:5" ht="12.75">
      <c r="A210" t="s">
        <v>1349</v>
      </c>
      <c r="B210">
        <v>120620515.859816</v>
      </c>
      <c r="C210">
        <v>85152178.24934101</v>
      </c>
      <c r="D210">
        <v>50505898.88624359</v>
      </c>
      <c r="E210">
        <v>21145173.917497244</v>
      </c>
    </row>
    <row r="211" spans="1:5" ht="12.75">
      <c r="A211" t="s">
        <v>1350</v>
      </c>
      <c r="B211">
        <v>117863036.72855</v>
      </c>
      <c r="C211">
        <v>83064410.25590841</v>
      </c>
      <c r="D211">
        <v>49142293.54858163</v>
      </c>
      <c r="E211">
        <v>20487133.526874237</v>
      </c>
    </row>
    <row r="212" spans="1:5" ht="12.75">
      <c r="A212" t="s">
        <v>1351</v>
      </c>
      <c r="B212">
        <v>115114590.389274</v>
      </c>
      <c r="C212">
        <v>80989834.42251971</v>
      </c>
      <c r="D212">
        <v>47793082.2554776</v>
      </c>
      <c r="E212">
        <v>19840263.490518603</v>
      </c>
    </row>
    <row r="213" spans="1:5" ht="12.75">
      <c r="A213" t="s">
        <v>1352</v>
      </c>
      <c r="B213">
        <v>112383246.091096</v>
      </c>
      <c r="C213">
        <v>78938391.2161236</v>
      </c>
      <c r="D213">
        <v>46467848.75568548</v>
      </c>
      <c r="E213">
        <v>19211047.523430284</v>
      </c>
    </row>
    <row r="214" spans="1:5" ht="12.75">
      <c r="A214" t="s">
        <v>1353</v>
      </c>
      <c r="B214">
        <v>109691397.092369</v>
      </c>
      <c r="C214">
        <v>76916948.4416083</v>
      </c>
      <c r="D214">
        <v>45162755.84684018</v>
      </c>
      <c r="E214">
        <v>18592403.39658898</v>
      </c>
    </row>
    <row r="215" spans="1:5" ht="12.75">
      <c r="A215" t="s">
        <v>1354</v>
      </c>
      <c r="B215">
        <v>107023468.639749</v>
      </c>
      <c r="C215">
        <v>74922983.11009221</v>
      </c>
      <c r="D215">
        <v>43883697.93203374</v>
      </c>
      <c r="E215">
        <v>17991791.070456047</v>
      </c>
    </row>
    <row r="216" spans="1:5" ht="12.75">
      <c r="A216" t="s">
        <v>1355</v>
      </c>
      <c r="B216">
        <v>104406724.54074</v>
      </c>
      <c r="C216">
        <v>72967134.05045079</v>
      </c>
      <c r="D216">
        <v>42629431.18347183</v>
      </c>
      <c r="E216">
        <v>17403529.73388123</v>
      </c>
    </row>
    <row r="217" spans="1:5" ht="12.75">
      <c r="A217" t="s">
        <v>1356</v>
      </c>
      <c r="B217">
        <v>101801467.791405</v>
      </c>
      <c r="C217">
        <v>71025718.5841707</v>
      </c>
      <c r="D217">
        <v>41389671.378161855</v>
      </c>
      <c r="E217">
        <v>16825826.238697466</v>
      </c>
    </row>
    <row r="218" spans="1:5" ht="12.75">
      <c r="A218" t="s">
        <v>1357</v>
      </c>
      <c r="B218">
        <v>99207841.810249</v>
      </c>
      <c r="C218">
        <v>69110131.84718797</v>
      </c>
      <c r="D218">
        <v>40180855.541618675</v>
      </c>
      <c r="E218">
        <v>16271912.949632876</v>
      </c>
    </row>
    <row r="219" spans="1:5" ht="12.75">
      <c r="A219" t="s">
        <v>1358</v>
      </c>
      <c r="B219">
        <v>96659287.557015</v>
      </c>
      <c r="C219">
        <v>67220554.14626229</v>
      </c>
      <c r="D219">
        <v>38982854.71527575</v>
      </c>
      <c r="E219">
        <v>15719896.832981296</v>
      </c>
    </row>
    <row r="220" spans="1:5" ht="12.75">
      <c r="A220" t="s">
        <v>1359</v>
      </c>
      <c r="B220">
        <v>94185267.265404</v>
      </c>
      <c r="C220">
        <v>65392513.90961074</v>
      </c>
      <c r="D220">
        <v>37829391.16698718</v>
      </c>
      <c r="E220">
        <v>15192228.623912442</v>
      </c>
    </row>
    <row r="221" spans="1:5" ht="12.75">
      <c r="A221" t="s">
        <v>1360</v>
      </c>
      <c r="B221">
        <v>91792720.949191</v>
      </c>
      <c r="C221">
        <v>63623283.927018344</v>
      </c>
      <c r="D221">
        <v>36712291.471980944</v>
      </c>
      <c r="E221">
        <v>14681155.81317492</v>
      </c>
    </row>
    <row r="222" spans="1:5" ht="12.75">
      <c r="A222" t="s">
        <v>1361</v>
      </c>
      <c r="B222">
        <v>89591027.013794</v>
      </c>
      <c r="C222">
        <v>61995321.059874006</v>
      </c>
      <c r="D222">
        <v>35684867.78012981</v>
      </c>
      <c r="E222">
        <v>14211794.87820045</v>
      </c>
    </row>
    <row r="223" spans="1:5" ht="12.75">
      <c r="A223" t="s">
        <v>1362</v>
      </c>
      <c r="B223">
        <v>87552420.14173</v>
      </c>
      <c r="C223">
        <v>60481887.05816039</v>
      </c>
      <c r="D223">
        <v>34725187.8855731</v>
      </c>
      <c r="E223">
        <v>13771018.52324312</v>
      </c>
    </row>
    <row r="224" spans="1:5" ht="12.75">
      <c r="A224" t="s">
        <v>1363</v>
      </c>
      <c r="B224">
        <v>85653951.087227</v>
      </c>
      <c r="C224">
        <v>59070052.59980952</v>
      </c>
      <c r="D224">
        <v>33828342.719052725</v>
      </c>
      <c r="E224">
        <v>13358533.983781261</v>
      </c>
    </row>
    <row r="225" spans="1:5" ht="12.75">
      <c r="A225" t="s">
        <v>1364</v>
      </c>
      <c r="B225">
        <v>83930053.266304</v>
      </c>
      <c r="C225">
        <v>57786183.930421464</v>
      </c>
      <c r="D225">
        <v>33011643.554421656</v>
      </c>
      <c r="E225">
        <v>12982588.996405978</v>
      </c>
    </row>
    <row r="226" spans="1:5" ht="12.75">
      <c r="A226" t="s">
        <v>1365</v>
      </c>
      <c r="B226">
        <v>82296423.85609</v>
      </c>
      <c r="C226">
        <v>56565321.45257279</v>
      </c>
      <c r="D226">
        <v>32232017.03696581</v>
      </c>
      <c r="E226">
        <v>12622293.220105547</v>
      </c>
    </row>
    <row r="227" spans="1:5" ht="12.75">
      <c r="A227" t="s">
        <v>1366</v>
      </c>
      <c r="B227">
        <v>80695392.838725</v>
      </c>
      <c r="C227">
        <v>55373834.252420194</v>
      </c>
      <c r="D227">
        <v>31475423.930146627</v>
      </c>
      <c r="E227">
        <v>12275479.134676373</v>
      </c>
    </row>
    <row r="228" spans="1:5" ht="12.75">
      <c r="A228" t="s">
        <v>1367</v>
      </c>
      <c r="B228">
        <v>79103070.767731</v>
      </c>
      <c r="C228">
        <v>54189105.02789236</v>
      </c>
      <c r="D228">
        <v>30723667.96666567</v>
      </c>
      <c r="E228">
        <v>11931541.245194316</v>
      </c>
    </row>
    <row r="229" spans="1:5" ht="12.75">
      <c r="A229" t="s">
        <v>1368</v>
      </c>
      <c r="B229">
        <v>77524515.341728</v>
      </c>
      <c r="C229">
        <v>53017650.054095805</v>
      </c>
      <c r="D229">
        <v>29983039.142564286</v>
      </c>
      <c r="E229">
        <v>11594599.587923799</v>
      </c>
    </row>
    <row r="230" spans="1:5" ht="12.75">
      <c r="A230" t="s">
        <v>1369</v>
      </c>
      <c r="B230">
        <v>75949916.106401</v>
      </c>
      <c r="C230">
        <v>51858392.99138266</v>
      </c>
      <c r="D230">
        <v>29257665.730645698</v>
      </c>
      <c r="E230">
        <v>11269258.071173025</v>
      </c>
    </row>
    <row r="231" spans="1:5" ht="12.75">
      <c r="A231" t="s">
        <v>1370</v>
      </c>
      <c r="B231">
        <v>74381598.235832</v>
      </c>
      <c r="C231">
        <v>50701410.43709653</v>
      </c>
      <c r="D231">
        <v>28532166.71961032</v>
      </c>
      <c r="E231">
        <v>10943267.701929891</v>
      </c>
    </row>
    <row r="232" spans="1:5" ht="12.75">
      <c r="A232" t="s">
        <v>1371</v>
      </c>
      <c r="B232">
        <v>72818055.840879</v>
      </c>
      <c r="C232">
        <v>49554166.42804394</v>
      </c>
      <c r="D232">
        <v>27817920.042848658</v>
      </c>
      <c r="E232">
        <v>10625588.877467502</v>
      </c>
    </row>
    <row r="233" spans="1:5" ht="12.75">
      <c r="A233" t="s">
        <v>1372</v>
      </c>
      <c r="B233">
        <v>71265743.969233</v>
      </c>
      <c r="C233">
        <v>48415530.82630513</v>
      </c>
      <c r="D233">
        <v>27109610.0159655</v>
      </c>
      <c r="E233">
        <v>10311177.036029553</v>
      </c>
    </row>
    <row r="234" spans="1:5" ht="12.75">
      <c r="A234" t="s">
        <v>1373</v>
      </c>
      <c r="B234">
        <v>69718260.359222</v>
      </c>
      <c r="C234">
        <v>47286478.95459246</v>
      </c>
      <c r="D234">
        <v>26412244.954536855</v>
      </c>
      <c r="E234">
        <v>10004753.047967106</v>
      </c>
    </row>
    <row r="235" spans="1:5" ht="12.75">
      <c r="A235" t="s">
        <v>1374</v>
      </c>
      <c r="B235">
        <v>68182590.033289</v>
      </c>
      <c r="C235">
        <v>46166474.25118945</v>
      </c>
      <c r="D235">
        <v>25721076.499932863</v>
      </c>
      <c r="E235">
        <v>9701677.134210337</v>
      </c>
    </row>
    <row r="236" spans="1:5" ht="12.75">
      <c r="A236" t="s">
        <v>1375</v>
      </c>
      <c r="B236">
        <v>66655843.918834</v>
      </c>
      <c r="C236">
        <v>45056165.08253213</v>
      </c>
      <c r="D236">
        <v>25038640.78968421</v>
      </c>
      <c r="E236">
        <v>9404269.053625552</v>
      </c>
    </row>
    <row r="237" spans="1:5" ht="12.75">
      <c r="A237" t="s">
        <v>1376</v>
      </c>
      <c r="B237">
        <v>65128441.508117</v>
      </c>
      <c r="C237">
        <v>43951453.219258055</v>
      </c>
      <c r="D237">
        <v>24364613.804389257</v>
      </c>
      <c r="E237">
        <v>9113598.909757132</v>
      </c>
    </row>
    <row r="238" spans="1:5" ht="12.75">
      <c r="A238" t="s">
        <v>1377</v>
      </c>
      <c r="B238">
        <v>63601306.22073</v>
      </c>
      <c r="C238">
        <v>42848080.13705288</v>
      </c>
      <c r="D238">
        <v>23692547.12532555</v>
      </c>
      <c r="E238">
        <v>8824675.654273847</v>
      </c>
    </row>
    <row r="239" spans="1:5" ht="12.75">
      <c r="A239" t="s">
        <v>1378</v>
      </c>
      <c r="B239">
        <v>62075875.473411</v>
      </c>
      <c r="C239">
        <v>41751756.02526459</v>
      </c>
      <c r="D239">
        <v>23029520.677996725</v>
      </c>
      <c r="E239">
        <v>8542558.889764981</v>
      </c>
    </row>
    <row r="240" spans="1:5" ht="12.75">
      <c r="A240" t="s">
        <v>1379</v>
      </c>
      <c r="B240">
        <v>60552890.677123</v>
      </c>
      <c r="C240">
        <v>40658331.47601961</v>
      </c>
      <c r="D240">
        <v>22369372.315178946</v>
      </c>
      <c r="E240">
        <v>8262538.573225913</v>
      </c>
    </row>
    <row r="241" spans="1:5" ht="12.75">
      <c r="A241" t="s">
        <v>1380</v>
      </c>
      <c r="B241">
        <v>59029418.432495</v>
      </c>
      <c r="C241">
        <v>39568169.13596185</v>
      </c>
      <c r="D241">
        <v>21714223.02153687</v>
      </c>
      <c r="E241">
        <v>7986575.758925176</v>
      </c>
    </row>
    <row r="242" spans="1:5" ht="12.75">
      <c r="A242" t="s">
        <v>1381</v>
      </c>
      <c r="B242">
        <v>57506915.465567</v>
      </c>
      <c r="C242">
        <v>38488558.654252075</v>
      </c>
      <c r="D242">
        <v>21073229.76705199</v>
      </c>
      <c r="E242">
        <v>7721157.921842795</v>
      </c>
    </row>
    <row r="243" spans="1:5" ht="12.75">
      <c r="A243" t="s">
        <v>1382</v>
      </c>
      <c r="B243">
        <v>55984231.575939</v>
      </c>
      <c r="C243">
        <v>37405897.07890421</v>
      </c>
      <c r="D243">
        <v>20428365.625487544</v>
      </c>
      <c r="E243">
        <v>7453179.394420733</v>
      </c>
    </row>
    <row r="244" spans="1:5" ht="12.75">
      <c r="A244" t="s">
        <v>1383</v>
      </c>
      <c r="B244">
        <v>54465135.075977</v>
      </c>
      <c r="C244">
        <v>36331179.57121864</v>
      </c>
      <c r="D244">
        <v>19792598.428600017</v>
      </c>
      <c r="E244">
        <v>7191621.94875069</v>
      </c>
    </row>
    <row r="245" spans="1:5" ht="12.75">
      <c r="A245" t="s">
        <v>1384</v>
      </c>
      <c r="B245">
        <v>52947401.808332</v>
      </c>
      <c r="C245">
        <v>35258866.462099545</v>
      </c>
      <c r="D245">
        <v>19159569.82085418</v>
      </c>
      <c r="E245">
        <v>6932125.382924427</v>
      </c>
    </row>
    <row r="246" spans="1:5" ht="12.75">
      <c r="A246" t="s">
        <v>1385</v>
      </c>
      <c r="B246">
        <v>51437565.252535</v>
      </c>
      <c r="C246">
        <v>34197208.50129719</v>
      </c>
      <c r="D246">
        <v>18536930.917415258</v>
      </c>
      <c r="E246">
        <v>6679355.676286827</v>
      </c>
    </row>
    <row r="247" spans="1:5" ht="12.75">
      <c r="A247" t="s">
        <v>1386</v>
      </c>
      <c r="B247">
        <v>49935624.732074</v>
      </c>
      <c r="C247">
        <v>33142366.794607706</v>
      </c>
      <c r="D247">
        <v>17919454.608620223</v>
      </c>
      <c r="E247">
        <v>6429513.993975857</v>
      </c>
    </row>
    <row r="248" spans="1:5" ht="12.75">
      <c r="A248" t="s">
        <v>1387</v>
      </c>
      <c r="B248">
        <v>48437977.212414</v>
      </c>
      <c r="C248">
        <v>32093849.33314653</v>
      </c>
      <c r="D248">
        <v>17308409.847805865</v>
      </c>
      <c r="E248">
        <v>6183966.786638829</v>
      </c>
    </row>
    <row r="249" spans="1:5" ht="12.75">
      <c r="A249" t="s">
        <v>1388</v>
      </c>
      <c r="B249">
        <v>46943472.453146</v>
      </c>
      <c r="C249">
        <v>31052572.391113207</v>
      </c>
      <c r="D249">
        <v>16705624.337027568</v>
      </c>
      <c r="E249">
        <v>5944136.481601138</v>
      </c>
    </row>
    <row r="250" spans="1:5" ht="12.75">
      <c r="A250" t="s">
        <v>1389</v>
      </c>
      <c r="B250">
        <v>45453343.295329</v>
      </c>
      <c r="C250">
        <v>30015873.289515406</v>
      </c>
      <c r="D250">
        <v>16106834.802905282</v>
      </c>
      <c r="E250">
        <v>5706803.060506869</v>
      </c>
    </row>
    <row r="251" spans="1:5" ht="12.75">
      <c r="A251" t="s">
        <v>1390</v>
      </c>
      <c r="B251">
        <v>43964881.512242</v>
      </c>
      <c r="C251">
        <v>28985287.855857693</v>
      </c>
      <c r="D251">
        <v>15515529.66995525</v>
      </c>
      <c r="E251">
        <v>5474763.594138628</v>
      </c>
    </row>
    <row r="252" spans="1:5" ht="12.75">
      <c r="A252" t="s">
        <v>1391</v>
      </c>
      <c r="B252">
        <v>42478948.354535</v>
      </c>
      <c r="C252">
        <v>27958138.127639733</v>
      </c>
      <c r="D252">
        <v>14927645.9988901</v>
      </c>
      <c r="E252">
        <v>5245014.72201192</v>
      </c>
    </row>
    <row r="253" spans="1:5" ht="12.75">
      <c r="A253" t="s">
        <v>1392</v>
      </c>
      <c r="B253">
        <v>40991824.953308</v>
      </c>
      <c r="C253">
        <v>26933607.214867868</v>
      </c>
      <c r="D253">
        <v>14344046.897394622</v>
      </c>
      <c r="E253">
        <v>5018612.917498072</v>
      </c>
    </row>
    <row r="254" spans="1:5" ht="12.75">
      <c r="A254" t="s">
        <v>1393</v>
      </c>
      <c r="B254">
        <v>39503653.349888</v>
      </c>
      <c r="C254">
        <v>25916040.70706257</v>
      </c>
      <c r="D254">
        <v>13770412.302217448</v>
      </c>
      <c r="E254">
        <v>4799477.484133363</v>
      </c>
    </row>
    <row r="255" spans="1:5" ht="12.75">
      <c r="A255" t="s">
        <v>1394</v>
      </c>
      <c r="B255">
        <v>38024088.748865</v>
      </c>
      <c r="C255">
        <v>24903075.53198745</v>
      </c>
      <c r="D255">
        <v>13198524.076793805</v>
      </c>
      <c r="E255">
        <v>4580669.978034706</v>
      </c>
    </row>
    <row r="256" spans="1:5" ht="12.75">
      <c r="A256" t="s">
        <v>1395</v>
      </c>
      <c r="B256">
        <v>36553015.450305</v>
      </c>
      <c r="C256">
        <v>23900332.411147196</v>
      </c>
      <c r="D256">
        <v>12635897.424637849</v>
      </c>
      <c r="E256">
        <v>4367428.558750263</v>
      </c>
    </row>
    <row r="257" spans="1:5" ht="12.75">
      <c r="A257" t="s">
        <v>1396</v>
      </c>
      <c r="B257">
        <v>35088193.257718</v>
      </c>
      <c r="C257">
        <v>22903640.412440088</v>
      </c>
      <c r="D257">
        <v>12078159.487555757</v>
      </c>
      <c r="E257">
        <v>4156971.9829734704</v>
      </c>
    </row>
    <row r="258" spans="1:5" ht="12.75">
      <c r="A258" t="s">
        <v>1397</v>
      </c>
      <c r="B258">
        <v>33641896.445017</v>
      </c>
      <c r="C258">
        <v>21923532.892809402</v>
      </c>
      <c r="D258">
        <v>11532847.54410149</v>
      </c>
      <c r="E258">
        <v>3953019.6386624454</v>
      </c>
    </row>
    <row r="259" spans="1:5" ht="12.75">
      <c r="A259" t="s">
        <v>1398</v>
      </c>
      <c r="B259">
        <v>31708035.805543</v>
      </c>
      <c r="C259">
        <v>20628240.669112097</v>
      </c>
      <c r="D259">
        <v>10823863.16341535</v>
      </c>
      <c r="E259">
        <v>3694292.9718323746</v>
      </c>
    </row>
    <row r="260" spans="1:5" ht="12.75">
      <c r="A260" t="s">
        <v>1399</v>
      </c>
      <c r="B260">
        <v>30290384.576326</v>
      </c>
      <c r="C260">
        <v>19672539.051393364</v>
      </c>
      <c r="D260">
        <v>10296144.109581059</v>
      </c>
      <c r="E260">
        <v>3499292.7146630385</v>
      </c>
    </row>
    <row r="261" spans="1:5" ht="12.75">
      <c r="A261" t="s">
        <v>1400</v>
      </c>
      <c r="B261">
        <v>28880650.511412</v>
      </c>
      <c r="C261">
        <v>18726178.562666774</v>
      </c>
      <c r="D261">
        <v>9776718.797941366</v>
      </c>
      <c r="E261">
        <v>3309137.914173656</v>
      </c>
    </row>
    <row r="262" spans="1:5" ht="12.75">
      <c r="A262" t="s">
        <v>1401</v>
      </c>
      <c r="B262">
        <v>27475959.652067</v>
      </c>
      <c r="C262">
        <v>17785162.522238456</v>
      </c>
      <c r="D262">
        <v>9261810.582174813</v>
      </c>
      <c r="E262">
        <v>3121578.478674705</v>
      </c>
    </row>
    <row r="263" spans="1:5" ht="12.75">
      <c r="A263" t="s">
        <v>1402</v>
      </c>
      <c r="B263">
        <v>26075375.229158</v>
      </c>
      <c r="C263">
        <v>16850860.965445913</v>
      </c>
      <c r="D263">
        <v>8753664.938318346</v>
      </c>
      <c r="E263">
        <v>2938220.37335785</v>
      </c>
    </row>
    <row r="264" spans="1:5" ht="12.75">
      <c r="A264" t="s">
        <v>1403</v>
      </c>
      <c r="B264">
        <v>24687102.684511</v>
      </c>
      <c r="C264">
        <v>15926649.812254798</v>
      </c>
      <c r="D264">
        <v>8252515.484934253</v>
      </c>
      <c r="E264">
        <v>2758274.0528776213</v>
      </c>
    </row>
    <row r="265" spans="1:5" ht="12.75">
      <c r="A265" t="s">
        <v>1404</v>
      </c>
      <c r="B265">
        <v>23304780.612175</v>
      </c>
      <c r="C265">
        <v>15009357.62541568</v>
      </c>
      <c r="D265">
        <v>7757434.463834494</v>
      </c>
      <c r="E265">
        <v>2581819.050239123</v>
      </c>
    </row>
    <row r="266" spans="1:5" ht="12.75">
      <c r="A266" t="s">
        <v>1405</v>
      </c>
      <c r="B266">
        <v>21926985.130682</v>
      </c>
      <c r="C266">
        <v>14100357.75691583</v>
      </c>
      <c r="D266">
        <v>7270884.697955665</v>
      </c>
      <c r="E266">
        <v>2410626.656006252</v>
      </c>
    </row>
    <row r="267" spans="1:5" ht="12.75">
      <c r="A267" t="s">
        <v>1406</v>
      </c>
      <c r="B267">
        <v>20563919.193988</v>
      </c>
      <c r="C267">
        <v>13201396.567815747</v>
      </c>
      <c r="D267">
        <v>6790020.6662318595</v>
      </c>
      <c r="E267">
        <v>2241663.4594602836</v>
      </c>
    </row>
    <row r="268" spans="1:5" ht="12.75">
      <c r="A268" t="s">
        <v>1407</v>
      </c>
      <c r="B268">
        <v>19212675.059571</v>
      </c>
      <c r="C268">
        <v>12313694.844766565</v>
      </c>
      <c r="D268">
        <v>6317850.905769141</v>
      </c>
      <c r="E268">
        <v>2077230.8924447794</v>
      </c>
    </row>
    <row r="269" spans="1:5" ht="12.75">
      <c r="A269" t="s">
        <v>1408</v>
      </c>
      <c r="B269">
        <v>17880522.750191</v>
      </c>
      <c r="C269">
        <v>11440461.389456129</v>
      </c>
      <c r="D269">
        <v>5854888.362863361</v>
      </c>
      <c r="E269">
        <v>1916861.0738992335</v>
      </c>
    </row>
    <row r="270" spans="1:5" ht="12.75">
      <c r="A270" t="s">
        <v>1409</v>
      </c>
      <c r="B270">
        <v>16570084.751237</v>
      </c>
      <c r="C270">
        <v>10584604.092500644</v>
      </c>
      <c r="D270">
        <v>5403553.608884107</v>
      </c>
      <c r="E270">
        <v>1761844.4692440673</v>
      </c>
    </row>
    <row r="271" spans="1:5" ht="12.75">
      <c r="A271" t="s">
        <v>1410</v>
      </c>
      <c r="B271">
        <v>15279469.093338</v>
      </c>
      <c r="C271">
        <v>9743633.321010748</v>
      </c>
      <c r="D271">
        <v>4961578.546326027</v>
      </c>
      <c r="E271">
        <v>1610885.2078475074</v>
      </c>
    </row>
    <row r="272" spans="1:5" ht="12.75">
      <c r="A272" t="s">
        <v>1411</v>
      </c>
      <c r="B272">
        <v>14008097.89937</v>
      </c>
      <c r="C272">
        <v>8917736.072792586</v>
      </c>
      <c r="D272">
        <v>4529472.704945043</v>
      </c>
      <c r="E272">
        <v>1464363.8158762385</v>
      </c>
    </row>
    <row r="273" spans="1:5" ht="12.75">
      <c r="A273" t="s">
        <v>1412</v>
      </c>
      <c r="B273">
        <v>12759181.229273</v>
      </c>
      <c r="C273">
        <v>8109326.9984807335</v>
      </c>
      <c r="D273">
        <v>4108730.08840741</v>
      </c>
      <c r="E273">
        <v>1322893.9734722618</v>
      </c>
    </row>
    <row r="274" spans="1:5" ht="12.75">
      <c r="A274" t="s">
        <v>1413</v>
      </c>
      <c r="B274">
        <v>11541073.43272</v>
      </c>
      <c r="C274">
        <v>7322695.756158067</v>
      </c>
      <c r="D274">
        <v>3700734.105808456</v>
      </c>
      <c r="E274">
        <v>1186484.1138776476</v>
      </c>
    </row>
    <row r="275" spans="1:5" ht="12.75">
      <c r="A275" t="s">
        <v>1414</v>
      </c>
      <c r="B275">
        <v>10363415.160644</v>
      </c>
      <c r="C275">
        <v>6564690.3080626475</v>
      </c>
      <c r="D275">
        <v>3309488.698412182</v>
      </c>
      <c r="E275">
        <v>1056698.3540525176</v>
      </c>
    </row>
    <row r="276" spans="1:5" ht="12.75">
      <c r="A276" t="s">
        <v>1415</v>
      </c>
      <c r="B276">
        <v>9277145.457439</v>
      </c>
      <c r="C276">
        <v>5866627.200621749</v>
      </c>
      <c r="D276">
        <v>2950049.096688064</v>
      </c>
      <c r="E276">
        <v>937942.0183787724</v>
      </c>
    </row>
    <row r="277" spans="1:5" ht="12.75">
      <c r="A277" t="s">
        <v>1416</v>
      </c>
      <c r="B277">
        <v>8206187.3699</v>
      </c>
      <c r="C277">
        <v>5180579.3899212815</v>
      </c>
      <c r="D277">
        <v>2598442.90537704</v>
      </c>
      <c r="E277">
        <v>822652.7359676287</v>
      </c>
    </row>
    <row r="278" spans="1:5" ht="12.75">
      <c r="A278" t="s">
        <v>1417</v>
      </c>
      <c r="B278">
        <v>7160612.660136</v>
      </c>
      <c r="C278">
        <v>4513333.527103692</v>
      </c>
      <c r="D278">
        <v>2258383.6200231127</v>
      </c>
      <c r="E278">
        <v>712158.4477148093</v>
      </c>
    </row>
    <row r="279" spans="1:5" ht="12.75">
      <c r="A279" t="s">
        <v>1418</v>
      </c>
      <c r="B279">
        <v>6159499.928799</v>
      </c>
      <c r="C279">
        <v>3875747.538167232</v>
      </c>
      <c r="D279">
        <v>1934415.928729078</v>
      </c>
      <c r="E279">
        <v>607414.8346824772</v>
      </c>
    </row>
    <row r="280" spans="1:5" ht="12.75">
      <c r="A280" t="s">
        <v>1419</v>
      </c>
      <c r="B280">
        <v>5208109.108591</v>
      </c>
      <c r="C280">
        <v>3271723.999145536</v>
      </c>
      <c r="D280">
        <v>1628923.9427818719</v>
      </c>
      <c r="E280">
        <v>509392.3575774203</v>
      </c>
    </row>
    <row r="281" spans="1:5" ht="12.75">
      <c r="A281" t="s">
        <v>1420</v>
      </c>
      <c r="B281">
        <v>4346804.958841</v>
      </c>
      <c r="C281">
        <v>2726023.0177229852</v>
      </c>
      <c r="D281">
        <v>1353778.955133097</v>
      </c>
      <c r="E281">
        <v>421556.700125756</v>
      </c>
    </row>
    <row r="282" spans="1:5" ht="12.75">
      <c r="A282" t="s">
        <v>1421</v>
      </c>
      <c r="B282">
        <v>3626317.614698</v>
      </c>
      <c r="C282">
        <v>2270449.071389988</v>
      </c>
      <c r="D282">
        <v>1124759.7640765037</v>
      </c>
      <c r="E282">
        <v>348806.11746941425</v>
      </c>
    </row>
    <row r="283" spans="1:5" ht="12.75">
      <c r="A283" t="s">
        <v>1422</v>
      </c>
      <c r="B283">
        <v>3036575.616163</v>
      </c>
      <c r="C283">
        <v>1897985.1251583043</v>
      </c>
      <c r="D283">
        <v>937853.286559407</v>
      </c>
      <c r="E283">
        <v>289611.528265351</v>
      </c>
    </row>
    <row r="284" spans="1:5" ht="12.75">
      <c r="A284" t="s">
        <v>1423</v>
      </c>
      <c r="B284">
        <v>2581922.660085</v>
      </c>
      <c r="C284">
        <v>1611071.1190282402</v>
      </c>
      <c r="D284">
        <v>794055.5862561539</v>
      </c>
      <c r="E284">
        <v>244167.84247054174</v>
      </c>
    </row>
    <row r="285" spans="1:5" ht="12.75">
      <c r="A285" t="s">
        <v>1424</v>
      </c>
      <c r="B285">
        <v>2293228.232341</v>
      </c>
      <c r="C285">
        <v>1428582.4922485745</v>
      </c>
      <c r="D285">
        <v>702378.6205876052</v>
      </c>
      <c r="E285">
        <v>215092.33169213036</v>
      </c>
    </row>
    <row r="286" spans="1:5" ht="12.75">
      <c r="A286" t="s">
        <v>1425</v>
      </c>
      <c r="B286">
        <v>2128066.57715</v>
      </c>
      <c r="C286">
        <v>1323445.4143908252</v>
      </c>
      <c r="D286">
        <v>649031.9654795887</v>
      </c>
      <c r="E286">
        <v>197913.92423833886</v>
      </c>
    </row>
    <row r="287" spans="1:5" ht="12.75">
      <c r="A287" t="s">
        <v>1426</v>
      </c>
      <c r="B287">
        <v>2016529.991469</v>
      </c>
      <c r="C287">
        <v>1252022.312515109</v>
      </c>
      <c r="D287">
        <v>612494.0711608931</v>
      </c>
      <c r="E287">
        <v>186006.5492606447</v>
      </c>
    </row>
    <row r="288" spans="1:5" ht="12.75">
      <c r="A288" t="s">
        <v>1427</v>
      </c>
      <c r="B288">
        <v>1907236.799415</v>
      </c>
      <c r="C288">
        <v>1182155.9698875626</v>
      </c>
      <c r="D288">
        <v>576844.4164056706</v>
      </c>
      <c r="E288">
        <v>174438.22528044303</v>
      </c>
    </row>
    <row r="289" spans="1:5" ht="12.75">
      <c r="A289" t="s">
        <v>1428</v>
      </c>
      <c r="B289">
        <v>1805846.508266</v>
      </c>
      <c r="C289">
        <v>1117413.142143331</v>
      </c>
      <c r="D289">
        <v>543865.8392742611</v>
      </c>
      <c r="E289">
        <v>163768.87554983987</v>
      </c>
    </row>
    <row r="290" spans="1:5" ht="12.75">
      <c r="A290" t="s">
        <v>1429</v>
      </c>
      <c r="B290">
        <v>1707603.42546</v>
      </c>
      <c r="C290">
        <v>1055003.9397967607</v>
      </c>
      <c r="D290">
        <v>512310.43742239766</v>
      </c>
      <c r="E290">
        <v>153676.62039036478</v>
      </c>
    </row>
    <row r="291" spans="1:5" ht="12.75">
      <c r="A291" t="s">
        <v>1430</v>
      </c>
      <c r="B291">
        <v>1613519.555707</v>
      </c>
      <c r="C291">
        <v>995185.584573894</v>
      </c>
      <c r="D291">
        <v>482033.578114895</v>
      </c>
      <c r="E291">
        <v>143982.10169731145</v>
      </c>
    </row>
    <row r="292" spans="1:5" ht="12.75">
      <c r="A292" t="s">
        <v>1431</v>
      </c>
      <c r="B292">
        <v>1525012.193652</v>
      </c>
      <c r="C292">
        <v>939052.1681982675</v>
      </c>
      <c r="D292">
        <v>453724.9928289035</v>
      </c>
      <c r="E292">
        <v>134970.85611671777</v>
      </c>
    </row>
    <row r="293" spans="1:5" ht="12.75">
      <c r="A293" t="s">
        <v>1432</v>
      </c>
      <c r="B293">
        <v>1445215.8997</v>
      </c>
      <c r="C293">
        <v>888406.8806521859</v>
      </c>
      <c r="D293">
        <v>428162.8563606952</v>
      </c>
      <c r="E293">
        <v>126827.34725490285</v>
      </c>
    </row>
    <row r="294" spans="1:5" ht="12.75">
      <c r="A294" t="s">
        <v>1433</v>
      </c>
      <c r="B294">
        <v>1374689.713276</v>
      </c>
      <c r="C294">
        <v>843665.7641783021</v>
      </c>
      <c r="D294">
        <v>405599.36716992286</v>
      </c>
      <c r="E294">
        <v>119651.25877624763</v>
      </c>
    </row>
    <row r="295" spans="1:5" ht="12.75">
      <c r="A295" t="s">
        <v>1434</v>
      </c>
      <c r="B295">
        <v>1315103.599666</v>
      </c>
      <c r="C295">
        <v>805728.0600946331</v>
      </c>
      <c r="D295">
        <v>386375.3613934592</v>
      </c>
      <c r="E295">
        <v>113497.43507888087</v>
      </c>
    </row>
    <row r="296" spans="1:5" ht="12.75">
      <c r="A296" t="s">
        <v>1435</v>
      </c>
      <c r="B296">
        <v>1266178.86</v>
      </c>
      <c r="C296">
        <v>774437.4733853468</v>
      </c>
      <c r="D296">
        <v>370425.9369216996</v>
      </c>
      <c r="E296">
        <v>108351.42574105998</v>
      </c>
    </row>
    <row r="297" spans="1:5" ht="12.75">
      <c r="A297" t="s">
        <v>1436</v>
      </c>
      <c r="B297">
        <v>1222747.73</v>
      </c>
      <c r="C297">
        <v>746645.9723260395</v>
      </c>
      <c r="D297">
        <v>356253.81407748983</v>
      </c>
      <c r="E297">
        <v>103778.84869997087</v>
      </c>
    </row>
    <row r="298" spans="1:5" ht="12.75">
      <c r="A298" t="s">
        <v>1437</v>
      </c>
      <c r="B298">
        <v>1186232.76</v>
      </c>
      <c r="C298">
        <v>723120.3010979327</v>
      </c>
      <c r="D298">
        <v>344151.3226855136</v>
      </c>
      <c r="E298">
        <v>99828.69373732954</v>
      </c>
    </row>
    <row r="299" spans="1:5" ht="12.75">
      <c r="A299" t="s">
        <v>1438</v>
      </c>
      <c r="B299">
        <v>1150954.17</v>
      </c>
      <c r="C299">
        <v>700463.0512840799</v>
      </c>
      <c r="D299">
        <v>332547.65350233624</v>
      </c>
      <c r="E299">
        <v>96067.37336517926</v>
      </c>
    </row>
    <row r="300" spans="1:5" ht="12.75">
      <c r="A300" t="s">
        <v>1439</v>
      </c>
      <c r="B300">
        <v>1117689.03</v>
      </c>
      <c r="C300">
        <v>679064.4081229982</v>
      </c>
      <c r="D300">
        <v>321568.6610545548</v>
      </c>
      <c r="E300">
        <v>92502.26473729593</v>
      </c>
    </row>
    <row r="301" spans="1:5" ht="12.75">
      <c r="A301" t="s">
        <v>1440</v>
      </c>
      <c r="B301">
        <v>1084347.61</v>
      </c>
      <c r="C301">
        <v>657690.0711689248</v>
      </c>
      <c r="D301">
        <v>310654.8422476293</v>
      </c>
      <c r="E301">
        <v>88984.30143838585</v>
      </c>
    </row>
    <row r="302" spans="1:5" ht="12.75">
      <c r="A302" t="s">
        <v>1441</v>
      </c>
      <c r="B302">
        <v>1050929.69</v>
      </c>
      <c r="C302">
        <v>636444.508469981</v>
      </c>
      <c r="D302">
        <v>299929.02903894876</v>
      </c>
      <c r="E302">
        <v>85583.25119987303</v>
      </c>
    </row>
    <row r="303" spans="1:5" ht="12.75">
      <c r="A303" t="s">
        <v>1442</v>
      </c>
      <c r="B303">
        <v>1018046.46</v>
      </c>
      <c r="C303">
        <v>615484.696671319</v>
      </c>
      <c r="D303">
        <v>289313.9069088692</v>
      </c>
      <c r="E303">
        <v>82204.61672920056</v>
      </c>
    </row>
    <row r="304" spans="1:5" ht="12.75">
      <c r="A304" t="s">
        <v>1443</v>
      </c>
      <c r="B304">
        <v>985826.38</v>
      </c>
      <c r="C304">
        <v>595026.978151281</v>
      </c>
      <c r="D304">
        <v>279009.1686280108</v>
      </c>
      <c r="E304">
        <v>78951.69481894071</v>
      </c>
    </row>
    <row r="305" spans="1:5" ht="12.75">
      <c r="A305" t="s">
        <v>1444</v>
      </c>
      <c r="B305">
        <v>955572.57</v>
      </c>
      <c r="C305">
        <v>575788.0870873905</v>
      </c>
      <c r="D305">
        <v>269301.38457602874</v>
      </c>
      <c r="E305">
        <v>75881.89850688048</v>
      </c>
    </row>
    <row r="306" spans="1:5" ht="12.75">
      <c r="A306" t="s">
        <v>1445</v>
      </c>
      <c r="B306">
        <v>925251.02</v>
      </c>
      <c r="C306">
        <v>556602.4753221654</v>
      </c>
      <c r="D306">
        <v>259687.36027600936</v>
      </c>
      <c r="E306">
        <v>72872.97454847186</v>
      </c>
    </row>
    <row r="307" spans="1:5" ht="12.75">
      <c r="A307" t="s">
        <v>1446</v>
      </c>
      <c r="B307">
        <v>896120.73</v>
      </c>
      <c r="C307">
        <v>538164.274164878</v>
      </c>
      <c r="D307">
        <v>250446.30877501317</v>
      </c>
      <c r="E307">
        <v>69982.09508333149</v>
      </c>
    </row>
    <row r="308" spans="1:5" ht="12.75">
      <c r="A308" t="s">
        <v>1447</v>
      </c>
      <c r="B308">
        <v>866926.28</v>
      </c>
      <c r="C308">
        <v>519748.55109240965</v>
      </c>
      <c r="D308">
        <v>241261.01549103227</v>
      </c>
      <c r="E308">
        <v>67129.9116891946</v>
      </c>
    </row>
    <row r="309" spans="1:5" ht="12.75">
      <c r="A309" t="s">
        <v>1448</v>
      </c>
      <c r="B309">
        <v>837667.46</v>
      </c>
      <c r="C309">
        <v>501382.6766685839</v>
      </c>
      <c r="D309">
        <v>232162.97269488344</v>
      </c>
      <c r="E309">
        <v>64333.61619945244</v>
      </c>
    </row>
    <row r="310" spans="1:5" ht="12.75">
      <c r="A310" t="s">
        <v>1449</v>
      </c>
      <c r="B310">
        <v>808344.13</v>
      </c>
      <c r="C310">
        <v>483010.69516467437</v>
      </c>
      <c r="D310">
        <v>223087.10703981068</v>
      </c>
      <c r="E310">
        <v>61556.809058468425</v>
      </c>
    </row>
    <row r="311" spans="1:5" ht="12.75">
      <c r="A311" t="s">
        <v>1450</v>
      </c>
      <c r="B311">
        <v>778956.17</v>
      </c>
      <c r="C311">
        <v>464686.4837449257</v>
      </c>
      <c r="D311">
        <v>214095.49652962878</v>
      </c>
      <c r="E311">
        <v>58833.57554210273</v>
      </c>
    </row>
    <row r="312" spans="1:5" ht="12.75">
      <c r="A312" t="s">
        <v>1451</v>
      </c>
      <c r="B312">
        <v>749503.37</v>
      </c>
      <c r="C312">
        <v>446358.0665616548</v>
      </c>
      <c r="D312">
        <v>205128.0125589628</v>
      </c>
      <c r="E312">
        <v>56130.55064458946</v>
      </c>
    </row>
    <row r="313" spans="1:5" ht="12.75">
      <c r="A313" t="s">
        <v>1452</v>
      </c>
      <c r="B313">
        <v>719985.61</v>
      </c>
      <c r="C313">
        <v>428051.8647715223</v>
      </c>
      <c r="D313">
        <v>196214.9394823009</v>
      </c>
      <c r="E313">
        <v>53464.19360382157</v>
      </c>
    </row>
    <row r="314" spans="1:5" ht="12.75">
      <c r="A314" t="s">
        <v>1453</v>
      </c>
      <c r="B314">
        <v>690402.74</v>
      </c>
      <c r="C314">
        <v>409835.1525800205</v>
      </c>
      <c r="D314">
        <v>187432.97553257973</v>
      </c>
      <c r="E314">
        <v>50875.883126628774</v>
      </c>
    </row>
    <row r="315" spans="1:5" ht="12.75">
      <c r="A315" t="s">
        <v>1454</v>
      </c>
      <c r="B315">
        <v>660754.63</v>
      </c>
      <c r="C315">
        <v>391570.2550069866</v>
      </c>
      <c r="D315">
        <v>178624.31665215467</v>
      </c>
      <c r="E315">
        <v>48279.54418126989</v>
      </c>
    </row>
    <row r="316" spans="1:5" ht="12.75">
      <c r="A316" t="s">
        <v>1455</v>
      </c>
      <c r="B316">
        <v>631041.18</v>
      </c>
      <c r="C316">
        <v>373347.9236203828</v>
      </c>
      <c r="D316">
        <v>169892.57313971975</v>
      </c>
      <c r="E316">
        <v>45731.248522721195</v>
      </c>
    </row>
    <row r="317" spans="1:5" ht="12.75">
      <c r="A317" t="s">
        <v>1456</v>
      </c>
      <c r="B317">
        <v>602635.24</v>
      </c>
      <c r="C317">
        <v>355937.169470629</v>
      </c>
      <c r="D317">
        <v>161557.8589718784</v>
      </c>
      <c r="E317">
        <v>43303.53722786058</v>
      </c>
    </row>
    <row r="318" spans="1:5" ht="12.75">
      <c r="A318" t="s">
        <v>1457</v>
      </c>
      <c r="B318">
        <v>574167.24</v>
      </c>
      <c r="C318">
        <v>338566.3474525152</v>
      </c>
      <c r="D318">
        <v>153295.11027927205</v>
      </c>
      <c r="E318">
        <v>40920.38107678513</v>
      </c>
    </row>
    <row r="319" spans="1:5" ht="12.75">
      <c r="A319" t="s">
        <v>1458</v>
      </c>
      <c r="B319">
        <v>546278.83</v>
      </c>
      <c r="C319">
        <v>321575.1851596282</v>
      </c>
      <c r="D319">
        <v>145231.60442331372</v>
      </c>
      <c r="E319">
        <v>38603.71689852637</v>
      </c>
    </row>
    <row r="320" spans="1:5" ht="12.75">
      <c r="A320" t="s">
        <v>1459</v>
      </c>
      <c r="B320">
        <v>518329.32</v>
      </c>
      <c r="C320">
        <v>304604.77903799905</v>
      </c>
      <c r="D320">
        <v>137217.47155978734</v>
      </c>
      <c r="E320">
        <v>36319.011434092135</v>
      </c>
    </row>
    <row r="321" spans="1:5" ht="12.75">
      <c r="A321" t="s">
        <v>1460</v>
      </c>
      <c r="B321">
        <v>490838.42</v>
      </c>
      <c r="C321">
        <v>287975.8353048569</v>
      </c>
      <c r="D321">
        <v>129407.22182522962</v>
      </c>
      <c r="E321">
        <v>34111.37325356097</v>
      </c>
    </row>
    <row r="322" spans="1:5" ht="12.75">
      <c r="A322" t="s">
        <v>1461</v>
      </c>
      <c r="B322">
        <v>463287.07</v>
      </c>
      <c r="C322">
        <v>271350.3935581583</v>
      </c>
      <c r="D322">
        <v>121626.16569597059</v>
      </c>
      <c r="E322">
        <v>31924.51624970103</v>
      </c>
    </row>
    <row r="323" spans="1:5" ht="12.75">
      <c r="A323" t="s">
        <v>1462</v>
      </c>
      <c r="B323">
        <v>435675.16</v>
      </c>
      <c r="C323">
        <v>254759.0589615064</v>
      </c>
      <c r="D323">
        <v>113908.45548609707</v>
      </c>
      <c r="E323">
        <v>29776.205708043646</v>
      </c>
    </row>
    <row r="324" spans="1:5" ht="12.75">
      <c r="A324" t="s">
        <v>1463</v>
      </c>
      <c r="B324">
        <v>408002.54</v>
      </c>
      <c r="C324">
        <v>238172.97556830864</v>
      </c>
      <c r="D324">
        <v>106221.61557873843</v>
      </c>
      <c r="E324">
        <v>27649.22196767399</v>
      </c>
    </row>
    <row r="325" spans="1:5" ht="12.75">
      <c r="A325" t="s">
        <v>1464</v>
      </c>
      <c r="B325">
        <v>380268.99</v>
      </c>
      <c r="C325">
        <v>221606.9139835118</v>
      </c>
      <c r="D325">
        <v>98582.04407540051</v>
      </c>
      <c r="E325">
        <v>25551.97365178559</v>
      </c>
    </row>
    <row r="326" spans="1:5" ht="12.75">
      <c r="A326" t="s">
        <v>1465</v>
      </c>
      <c r="B326">
        <v>352474.58</v>
      </c>
      <c r="C326">
        <v>205083.41384744184</v>
      </c>
      <c r="D326">
        <v>91014.48014422199</v>
      </c>
      <c r="E326">
        <v>23497.013815420803</v>
      </c>
    </row>
    <row r="327" spans="1:5" ht="12.75">
      <c r="A327" t="s">
        <v>1466</v>
      </c>
      <c r="B327">
        <v>325056.96</v>
      </c>
      <c r="C327">
        <v>188809.996819627</v>
      </c>
      <c r="D327">
        <v>83579.35831094622</v>
      </c>
      <c r="E327">
        <v>21486.111812934374</v>
      </c>
    </row>
    <row r="328" spans="1:5" ht="12.75">
      <c r="A328" t="s">
        <v>1467</v>
      </c>
      <c r="B328">
        <v>297578.97</v>
      </c>
      <c r="C328">
        <v>172565.6342905796</v>
      </c>
      <c r="D328">
        <v>76200.55367749582</v>
      </c>
      <c r="E328">
        <v>19508.910187657024</v>
      </c>
    </row>
    <row r="329" spans="1:5" ht="12.75">
      <c r="A329" t="s">
        <v>1468</v>
      </c>
      <c r="B329">
        <v>271253.97</v>
      </c>
      <c r="C329">
        <v>157033.0109907281</v>
      </c>
      <c r="D329">
        <v>69165.39567965899</v>
      </c>
      <c r="E329">
        <v>17632.76289998408</v>
      </c>
    </row>
    <row r="330" spans="1:5" ht="12.75">
      <c r="A330" t="s">
        <v>1469</v>
      </c>
      <c r="B330">
        <v>246047.76</v>
      </c>
      <c r="C330">
        <v>142206.952932834</v>
      </c>
      <c r="D330">
        <v>62481.07685360055</v>
      </c>
      <c r="E330">
        <v>15863.393285544282</v>
      </c>
    </row>
    <row r="331" spans="1:5" ht="12.75">
      <c r="A331" t="s">
        <v>1470</v>
      </c>
      <c r="B331">
        <v>221218.9</v>
      </c>
      <c r="C331">
        <v>127639.89046642599</v>
      </c>
      <c r="D331">
        <v>55938.161795839005</v>
      </c>
      <c r="E331">
        <v>14142.050892500058</v>
      </c>
    </row>
    <row r="332" spans="1:5" ht="12.75">
      <c r="A332" t="s">
        <v>1471</v>
      </c>
      <c r="B332">
        <v>197219.22</v>
      </c>
      <c r="C332">
        <v>113599.44516763072</v>
      </c>
      <c r="D332">
        <v>49658.32552026457</v>
      </c>
      <c r="E332">
        <v>12501.234322509848</v>
      </c>
    </row>
    <row r="333" spans="1:5" ht="12.75">
      <c r="A333" t="s">
        <v>1472</v>
      </c>
      <c r="B333">
        <v>173168.14</v>
      </c>
      <c r="C333">
        <v>99582.15629064068</v>
      </c>
      <c r="D333">
        <v>43423.73284637721</v>
      </c>
      <c r="E333">
        <v>10886.895697464957</v>
      </c>
    </row>
    <row r="334" spans="1:5" ht="12.75">
      <c r="A334" t="s">
        <v>1473</v>
      </c>
      <c r="B334">
        <v>149065.59</v>
      </c>
      <c r="C334">
        <v>85576.34155812864</v>
      </c>
      <c r="D334">
        <v>37221.46282722263</v>
      </c>
      <c r="E334">
        <v>9292.380072734964</v>
      </c>
    </row>
    <row r="335" spans="1:5" ht="12.75">
      <c r="A335" t="s">
        <v>1474</v>
      </c>
      <c r="B335">
        <v>127798.24</v>
      </c>
      <c r="C335">
        <v>73246.64653332281</v>
      </c>
      <c r="D335">
        <v>31780.244520031298</v>
      </c>
      <c r="E335">
        <v>7901.450895400317</v>
      </c>
    </row>
    <row r="336" spans="1:5" ht="12.75">
      <c r="A336" t="s">
        <v>1475</v>
      </c>
      <c r="B336">
        <v>106484.84</v>
      </c>
      <c r="C336">
        <v>60927.51074220813</v>
      </c>
      <c r="D336">
        <v>26367.98944117312</v>
      </c>
      <c r="E336">
        <v>6528.046612417303</v>
      </c>
    </row>
    <row r="337" spans="1:5" ht="12.75">
      <c r="A337" t="s">
        <v>1476</v>
      </c>
      <c r="B337">
        <v>85125.29</v>
      </c>
      <c r="C337">
        <v>48623.59168264936</v>
      </c>
      <c r="D337">
        <v>20989.62646240807</v>
      </c>
      <c r="E337">
        <v>5174.490096051371</v>
      </c>
    </row>
    <row r="338" spans="1:5" ht="12.75">
      <c r="A338" t="s">
        <v>1477</v>
      </c>
      <c r="B338">
        <v>63719.54</v>
      </c>
      <c r="C338">
        <v>36340.85879779646</v>
      </c>
      <c r="D338">
        <v>15651.428314584819</v>
      </c>
      <c r="E338">
        <v>3843.7208355132775</v>
      </c>
    </row>
    <row r="339" spans="1:5" ht="12.75">
      <c r="A339" t="s">
        <v>1478</v>
      </c>
      <c r="B339">
        <v>45861.52</v>
      </c>
      <c r="C339">
        <v>26111.61765899378</v>
      </c>
      <c r="D339">
        <v>11217.256764072605</v>
      </c>
      <c r="E339">
        <v>2743.096853953684</v>
      </c>
    </row>
    <row r="340" spans="1:5" ht="12.75">
      <c r="A340" t="s">
        <v>1479</v>
      </c>
      <c r="B340">
        <v>29902.01</v>
      </c>
      <c r="C340">
        <v>16997.000067417124</v>
      </c>
      <c r="D340">
        <v>7283.748246288989</v>
      </c>
      <c r="E340">
        <v>1773.8851212304323</v>
      </c>
    </row>
    <row r="341" spans="1:5" ht="12.75">
      <c r="A341" t="s">
        <v>1480</v>
      </c>
      <c r="B341">
        <v>18162.49</v>
      </c>
      <c r="C341">
        <v>10306.47278916979</v>
      </c>
      <c r="D341">
        <v>4405.41477759007</v>
      </c>
      <c r="E341">
        <v>1068.3510675554326</v>
      </c>
    </row>
    <row r="342" spans="1:5" ht="12.75">
      <c r="A342" t="s">
        <v>1481</v>
      </c>
      <c r="B342">
        <v>9107.3</v>
      </c>
      <c r="C342">
        <v>5159.538719066716</v>
      </c>
      <c r="D342">
        <v>2199.9731807326557</v>
      </c>
      <c r="E342">
        <v>531.3254931677905</v>
      </c>
    </row>
    <row r="343" spans="1:5" ht="12.75">
      <c r="A343" t="s">
        <v>1482</v>
      </c>
      <c r="B343">
        <v>3757.06</v>
      </c>
      <c r="C343">
        <v>0</v>
      </c>
      <c r="D343">
        <v>0</v>
      </c>
      <c r="E343">
        <v>0</v>
      </c>
    </row>
    <row r="344" spans="1:5" ht="12.75">
      <c r="A344" t="s">
        <v>1483</v>
      </c>
      <c r="B344">
        <v>501.91</v>
      </c>
      <c r="C344">
        <v>0</v>
      </c>
      <c r="D344">
        <v>0</v>
      </c>
      <c r="E344">
        <v>0</v>
      </c>
    </row>
    <row r="345" spans="1:5" ht="12.75">
      <c r="A345" t="s">
        <v>1484</v>
      </c>
      <c r="B345">
        <v>0</v>
      </c>
      <c r="C345">
        <v>0</v>
      </c>
      <c r="D345">
        <v>0</v>
      </c>
      <c r="E345">
        <v>0</v>
      </c>
    </row>
    <row r="346" spans="1:5" ht="12.75">
      <c r="A346" t="s">
        <v>1485</v>
      </c>
      <c r="B346">
        <v>0</v>
      </c>
      <c r="C346">
        <v>0</v>
      </c>
      <c r="D346">
        <v>0</v>
      </c>
      <c r="E346">
        <v>0</v>
      </c>
    </row>
    <row r="347" spans="1:5" ht="12.75">
      <c r="A347" t="s">
        <v>1486</v>
      </c>
      <c r="B347">
        <v>0</v>
      </c>
      <c r="C347">
        <v>0</v>
      </c>
      <c r="D347">
        <v>0</v>
      </c>
      <c r="E347">
        <v>0</v>
      </c>
    </row>
    <row r="348" spans="1:5" ht="12.75">
      <c r="A348" t="s">
        <v>1487</v>
      </c>
      <c r="B348">
        <v>0</v>
      </c>
      <c r="C348">
        <v>0</v>
      </c>
      <c r="D348">
        <v>0</v>
      </c>
      <c r="E348">
        <v>0</v>
      </c>
    </row>
    <row r="349" spans="1:5" ht="12.75">
      <c r="A349" t="s">
        <v>1488</v>
      </c>
      <c r="B349">
        <v>0</v>
      </c>
      <c r="C349">
        <v>0</v>
      </c>
      <c r="D349">
        <v>0</v>
      </c>
      <c r="E349">
        <v>0</v>
      </c>
    </row>
    <row r="350" spans="1:5" ht="12.75">
      <c r="A350" t="s">
        <v>1489</v>
      </c>
      <c r="B350">
        <v>0</v>
      </c>
      <c r="C350">
        <v>0</v>
      </c>
      <c r="D350">
        <v>0</v>
      </c>
      <c r="E350">
        <v>0</v>
      </c>
    </row>
    <row r="351" spans="1:5" ht="12.75">
      <c r="A351" t="s">
        <v>1490</v>
      </c>
      <c r="B351">
        <v>0</v>
      </c>
      <c r="C351">
        <v>0</v>
      </c>
      <c r="D351">
        <v>0</v>
      </c>
      <c r="E351">
        <v>0</v>
      </c>
    </row>
    <row r="352" spans="1:5" ht="12.75">
      <c r="A352" t="s">
        <v>1491</v>
      </c>
      <c r="B352">
        <v>0</v>
      </c>
      <c r="C352">
        <v>0</v>
      </c>
      <c r="D352">
        <v>0</v>
      </c>
      <c r="E352">
        <v>0</v>
      </c>
    </row>
    <row r="353" spans="1:5" ht="12.75">
      <c r="A353" t="s">
        <v>1492</v>
      </c>
      <c r="B353">
        <v>0</v>
      </c>
      <c r="C353">
        <v>0</v>
      </c>
      <c r="D353">
        <v>0</v>
      </c>
      <c r="E353">
        <v>0</v>
      </c>
    </row>
    <row r="354" spans="1:5" ht="12.75">
      <c r="A354" t="s">
        <v>1493</v>
      </c>
      <c r="B354">
        <v>0</v>
      </c>
      <c r="C354">
        <v>0</v>
      </c>
      <c r="D354">
        <v>0</v>
      </c>
      <c r="E354">
        <v>0</v>
      </c>
    </row>
    <row r="355" spans="1:5" ht="12.75">
      <c r="A355" t="s">
        <v>1494</v>
      </c>
      <c r="B355">
        <v>0</v>
      </c>
      <c r="C355">
        <v>0</v>
      </c>
      <c r="D355">
        <v>0</v>
      </c>
      <c r="E355">
        <v>0</v>
      </c>
    </row>
    <row r="356" spans="1:5" ht="12.75">
      <c r="A356" t="s">
        <v>1495</v>
      </c>
      <c r="B356">
        <v>0</v>
      </c>
      <c r="C356">
        <v>0</v>
      </c>
      <c r="D356">
        <v>0</v>
      </c>
      <c r="E356">
        <v>0</v>
      </c>
    </row>
    <row r="357" spans="1:5" ht="12.75">
      <c r="A357" t="s">
        <v>1496</v>
      </c>
      <c r="B357">
        <v>0</v>
      </c>
      <c r="C357">
        <v>0</v>
      </c>
      <c r="D357">
        <v>0</v>
      </c>
      <c r="E357">
        <v>0</v>
      </c>
    </row>
    <row r="358" spans="1:5" ht="12.75">
      <c r="A358" t="s">
        <v>1497</v>
      </c>
      <c r="B358">
        <v>0</v>
      </c>
      <c r="C358">
        <v>0</v>
      </c>
      <c r="D358">
        <v>0</v>
      </c>
      <c r="E358">
        <v>0</v>
      </c>
    </row>
    <row r="359" spans="1:5" ht="12.75">
      <c r="A359" t="s">
        <v>1498</v>
      </c>
      <c r="B359">
        <v>0</v>
      </c>
      <c r="C359">
        <v>0</v>
      </c>
      <c r="D359">
        <v>0</v>
      </c>
      <c r="E359">
        <v>0</v>
      </c>
    </row>
    <row r="360" spans="1:5" ht="12.75">
      <c r="A360" t="s">
        <v>1499</v>
      </c>
      <c r="B360">
        <v>0</v>
      </c>
      <c r="C360">
        <v>0</v>
      </c>
      <c r="D360">
        <v>0</v>
      </c>
      <c r="E360">
        <v>0</v>
      </c>
    </row>
    <row r="361" spans="1:5" ht="12.75">
      <c r="A361" t="s">
        <v>1500</v>
      </c>
      <c r="B361">
        <v>0</v>
      </c>
      <c r="C361">
        <v>0</v>
      </c>
      <c r="D361">
        <v>0</v>
      </c>
      <c r="E361">
        <v>0</v>
      </c>
    </row>
    <row r="362" spans="1:5" ht="12.75">
      <c r="A362" t="s">
        <v>1501</v>
      </c>
      <c r="B362">
        <v>0</v>
      </c>
      <c r="C362">
        <v>0</v>
      </c>
      <c r="D362">
        <v>0</v>
      </c>
      <c r="E362">
        <v>0</v>
      </c>
    </row>
    <row r="363" spans="1:5" ht="12.75">
      <c r="A363" t="s">
        <v>1502</v>
      </c>
      <c r="B363">
        <v>0</v>
      </c>
      <c r="C363">
        <v>0</v>
      </c>
      <c r="D363">
        <v>0</v>
      </c>
      <c r="E363">
        <v>0</v>
      </c>
    </row>
    <row r="364" spans="1:5" ht="12.75">
      <c r="A364" t="s">
        <v>1503</v>
      </c>
      <c r="B364">
        <v>0</v>
      </c>
      <c r="C364">
        <v>0</v>
      </c>
      <c r="D364">
        <v>0</v>
      </c>
      <c r="E364">
        <v>0</v>
      </c>
    </row>
    <row r="365" spans="1:5" ht="12.75">
      <c r="A365" t="s">
        <v>1504</v>
      </c>
      <c r="B365">
        <v>0</v>
      </c>
      <c r="C365">
        <v>0</v>
      </c>
      <c r="D365">
        <v>0</v>
      </c>
      <c r="E365">
        <v>0</v>
      </c>
    </row>
    <row r="366" spans="1:5" ht="12.75">
      <c r="A366" t="s">
        <v>1505</v>
      </c>
      <c r="B366">
        <v>0</v>
      </c>
      <c r="C366">
        <v>0</v>
      </c>
      <c r="D366">
        <v>0</v>
      </c>
      <c r="E366">
        <v>0</v>
      </c>
    </row>
    <row r="367" spans="1:5" ht="12.75">
      <c r="A367" t="s">
        <v>1506</v>
      </c>
      <c r="B367">
        <v>0</v>
      </c>
      <c r="C367">
        <v>0</v>
      </c>
      <c r="D367">
        <v>0</v>
      </c>
      <c r="E367">
        <v>0</v>
      </c>
    </row>
    <row r="368" spans="1:5" ht="12.75">
      <c r="A368" t="s">
        <v>1507</v>
      </c>
      <c r="B368">
        <v>0</v>
      </c>
      <c r="C368">
        <v>0</v>
      </c>
      <c r="D368">
        <v>0</v>
      </c>
      <c r="E368">
        <v>0</v>
      </c>
    </row>
    <row r="369" spans="1:5" ht="12.75">
      <c r="A369" t="s">
        <v>1508</v>
      </c>
      <c r="B369">
        <v>0</v>
      </c>
      <c r="C369">
        <v>0</v>
      </c>
      <c r="D369">
        <v>0</v>
      </c>
      <c r="E369">
        <v>0</v>
      </c>
    </row>
    <row r="370" spans="1:5" ht="12.75">
      <c r="A370" t="s">
        <v>1509</v>
      </c>
      <c r="B370">
        <v>0</v>
      </c>
      <c r="C370">
        <v>0</v>
      </c>
      <c r="D370">
        <v>0</v>
      </c>
      <c r="E370">
        <v>0</v>
      </c>
    </row>
    <row r="371" spans="1:5" ht="12.75">
      <c r="A371" t="s">
        <v>1510</v>
      </c>
      <c r="B371">
        <v>0</v>
      </c>
      <c r="C371">
        <v>0</v>
      </c>
      <c r="D371">
        <v>0</v>
      </c>
      <c r="E371">
        <v>0</v>
      </c>
    </row>
    <row r="372" spans="1:5" ht="12.75">
      <c r="A372" t="s">
        <v>1511</v>
      </c>
      <c r="B372">
        <v>0</v>
      </c>
      <c r="C372">
        <v>0</v>
      </c>
      <c r="D372">
        <v>0</v>
      </c>
      <c r="E372">
        <v>0</v>
      </c>
    </row>
    <row r="373" spans="1:5" ht="12.75">
      <c r="A373" t="s">
        <v>1512</v>
      </c>
      <c r="B373">
        <v>0</v>
      </c>
      <c r="C373">
        <v>0</v>
      </c>
      <c r="D373">
        <v>0</v>
      </c>
      <c r="E373">
        <v>0</v>
      </c>
    </row>
    <row r="374" spans="1:5" ht="12.75">
      <c r="A374" t="s">
        <v>1513</v>
      </c>
      <c r="B374">
        <v>0</v>
      </c>
      <c r="C374">
        <v>0</v>
      </c>
      <c r="D374">
        <v>0</v>
      </c>
      <c r="E374">
        <v>0</v>
      </c>
    </row>
    <row r="375" spans="1:5" ht="12.75">
      <c r="A375" t="s">
        <v>1514</v>
      </c>
      <c r="B375">
        <v>0</v>
      </c>
      <c r="C375">
        <v>0</v>
      </c>
      <c r="D375">
        <v>0</v>
      </c>
      <c r="E375">
        <v>0</v>
      </c>
    </row>
    <row r="376" spans="1:5" ht="12.75">
      <c r="A376" t="s">
        <v>1515</v>
      </c>
      <c r="B376">
        <v>0</v>
      </c>
      <c r="C376">
        <v>0</v>
      </c>
      <c r="D376">
        <v>0</v>
      </c>
      <c r="E376">
        <v>0</v>
      </c>
    </row>
    <row r="377" spans="1:5" ht="12.75">
      <c r="A377" t="s">
        <v>1516</v>
      </c>
      <c r="B377">
        <v>0</v>
      </c>
      <c r="C377">
        <v>0</v>
      </c>
      <c r="D377">
        <v>0</v>
      </c>
      <c r="E377">
        <v>0</v>
      </c>
    </row>
    <row r="378" spans="1:5" ht="12.75">
      <c r="A378" t="s">
        <v>1517</v>
      </c>
      <c r="B378">
        <v>0</v>
      </c>
      <c r="C378">
        <v>0</v>
      </c>
      <c r="D378">
        <v>0</v>
      </c>
      <c r="E378">
        <v>0</v>
      </c>
    </row>
    <row r="379" spans="1:5" ht="12.75">
      <c r="A379" t="s">
        <v>1518</v>
      </c>
      <c r="B379">
        <v>0</v>
      </c>
      <c r="C379">
        <v>0</v>
      </c>
      <c r="D379">
        <v>0</v>
      </c>
      <c r="E379">
        <v>0</v>
      </c>
    </row>
    <row r="380" spans="1:5" ht="12.75">
      <c r="A380" t="s">
        <v>1519</v>
      </c>
      <c r="B380">
        <v>0</v>
      </c>
      <c r="C380">
        <v>0</v>
      </c>
      <c r="D380">
        <v>0</v>
      </c>
      <c r="E380">
        <v>0</v>
      </c>
    </row>
    <row r="381" spans="1:5" ht="12.75">
      <c r="A381" t="s">
        <v>1520</v>
      </c>
      <c r="B381">
        <v>0</v>
      </c>
      <c r="C381">
        <v>0</v>
      </c>
      <c r="D381">
        <v>0</v>
      </c>
      <c r="E381">
        <v>0</v>
      </c>
    </row>
    <row r="382" spans="1:5" ht="12.75">
      <c r="A382" t="s">
        <v>1521</v>
      </c>
      <c r="B382">
        <v>0</v>
      </c>
      <c r="C382">
        <v>0</v>
      </c>
      <c r="D382">
        <v>0</v>
      </c>
      <c r="E382">
        <v>0</v>
      </c>
    </row>
    <row r="383" spans="1:5" ht="12.75">
      <c r="A383" t="s">
        <v>1522</v>
      </c>
      <c r="B383">
        <v>0</v>
      </c>
      <c r="C383">
        <v>0</v>
      </c>
      <c r="D383">
        <v>0</v>
      </c>
      <c r="E383">
        <v>0</v>
      </c>
    </row>
    <row r="384" spans="1:5" ht="12.75">
      <c r="A384" t="s">
        <v>1523</v>
      </c>
      <c r="B384">
        <v>0</v>
      </c>
      <c r="C384">
        <v>0</v>
      </c>
      <c r="D384">
        <v>0</v>
      </c>
      <c r="E384">
        <v>0</v>
      </c>
    </row>
    <row r="385" spans="1:5" ht="12.75">
      <c r="A385" t="s">
        <v>1524</v>
      </c>
      <c r="B385">
        <v>0</v>
      </c>
      <c r="C385">
        <v>0</v>
      </c>
      <c r="D385">
        <v>0</v>
      </c>
      <c r="E385">
        <v>0</v>
      </c>
    </row>
    <row r="386" spans="1:5" ht="12.75">
      <c r="A386" t="s">
        <v>1525</v>
      </c>
      <c r="B386">
        <v>0</v>
      </c>
      <c r="C386">
        <v>0</v>
      </c>
      <c r="D386">
        <v>0</v>
      </c>
      <c r="E386">
        <v>0</v>
      </c>
    </row>
    <row r="387" spans="1:5" ht="12.75">
      <c r="A387" t="s">
        <v>1526</v>
      </c>
      <c r="B387">
        <v>0</v>
      </c>
      <c r="C387">
        <v>0</v>
      </c>
      <c r="D387">
        <v>0</v>
      </c>
      <c r="E387">
        <v>0</v>
      </c>
    </row>
    <row r="388" spans="1:5" ht="12.75">
      <c r="A388" t="s">
        <v>1527</v>
      </c>
      <c r="B388">
        <v>0</v>
      </c>
      <c r="C388">
        <v>0</v>
      </c>
      <c r="D388">
        <v>0</v>
      </c>
      <c r="E388">
        <v>0</v>
      </c>
    </row>
    <row r="389" spans="1:5" ht="12.75">
      <c r="A389" t="s">
        <v>1528</v>
      </c>
      <c r="B389">
        <v>0</v>
      </c>
      <c r="C389">
        <v>0</v>
      </c>
      <c r="D389">
        <v>0</v>
      </c>
      <c r="E389">
        <v>0</v>
      </c>
    </row>
    <row r="390" spans="1:5" ht="12.75">
      <c r="A390" t="s">
        <v>1529</v>
      </c>
      <c r="B390">
        <v>0</v>
      </c>
      <c r="C390">
        <v>0</v>
      </c>
      <c r="D390">
        <v>0</v>
      </c>
      <c r="E390">
        <v>0</v>
      </c>
    </row>
    <row r="391" spans="1:5" ht="12.75">
      <c r="A391" t="s">
        <v>1530</v>
      </c>
      <c r="B391">
        <v>0</v>
      </c>
      <c r="C391">
        <v>0</v>
      </c>
      <c r="D391">
        <v>0</v>
      </c>
      <c r="E391">
        <v>0</v>
      </c>
    </row>
    <row r="392" spans="1:5" ht="12.75">
      <c r="A392" t="s">
        <v>1531</v>
      </c>
      <c r="B392">
        <v>0</v>
      </c>
      <c r="C392">
        <v>0</v>
      </c>
      <c r="D392">
        <v>0</v>
      </c>
      <c r="E392">
        <v>0</v>
      </c>
    </row>
    <row r="393" spans="1:5" ht="12.75">
      <c r="A393" t="s">
        <v>1532</v>
      </c>
      <c r="B393">
        <v>0</v>
      </c>
      <c r="C393">
        <v>0</v>
      </c>
      <c r="D393">
        <v>0</v>
      </c>
      <c r="E393">
        <v>0</v>
      </c>
    </row>
    <row r="394" spans="1:5" ht="12.75">
      <c r="A394" t="s">
        <v>1533</v>
      </c>
      <c r="B394">
        <v>0</v>
      </c>
      <c r="C394">
        <v>0</v>
      </c>
      <c r="D394">
        <v>0</v>
      </c>
      <c r="E394">
        <v>0</v>
      </c>
    </row>
    <row r="395" spans="1:5" ht="12.75">
      <c r="A395" t="s">
        <v>1534</v>
      </c>
      <c r="B395">
        <v>0</v>
      </c>
      <c r="C395">
        <v>0</v>
      </c>
      <c r="D395">
        <v>0</v>
      </c>
      <c r="E395">
        <v>0</v>
      </c>
    </row>
    <row r="396" spans="1:5" ht="12.75">
      <c r="A396" t="s">
        <v>1535</v>
      </c>
      <c r="B396">
        <v>0</v>
      </c>
      <c r="C396">
        <v>0</v>
      </c>
      <c r="D396">
        <v>0</v>
      </c>
      <c r="E396">
        <v>0</v>
      </c>
    </row>
    <row r="397" spans="1:5" ht="12.75">
      <c r="A397" t="s">
        <v>1536</v>
      </c>
      <c r="B397">
        <v>0</v>
      </c>
      <c r="C397">
        <v>0</v>
      </c>
      <c r="D397">
        <v>0</v>
      </c>
      <c r="E397">
        <v>0</v>
      </c>
    </row>
    <row r="398" spans="1:5" ht="12.75">
      <c r="A398" t="s">
        <v>1537</v>
      </c>
      <c r="B398">
        <v>0</v>
      </c>
      <c r="C398">
        <v>0</v>
      </c>
      <c r="D398">
        <v>0</v>
      </c>
      <c r="E398">
        <v>0</v>
      </c>
    </row>
    <row r="399" spans="1:5" ht="12.75">
      <c r="A399" t="s">
        <v>1538</v>
      </c>
      <c r="B399">
        <v>0</v>
      </c>
      <c r="C399">
        <v>0</v>
      </c>
      <c r="D399">
        <v>0</v>
      </c>
      <c r="E399">
        <v>0</v>
      </c>
    </row>
    <row r="400" spans="1:5" ht="12.75">
      <c r="A400" t="s">
        <v>1539</v>
      </c>
      <c r="B400">
        <v>0</v>
      </c>
      <c r="C400">
        <v>0</v>
      </c>
      <c r="D400">
        <v>0</v>
      </c>
      <c r="E400">
        <v>0</v>
      </c>
    </row>
    <row r="401" spans="1:5" ht="12.75">
      <c r="A401" t="s">
        <v>1540</v>
      </c>
      <c r="B401">
        <v>0</v>
      </c>
      <c r="C401">
        <v>0</v>
      </c>
      <c r="D401">
        <v>0</v>
      </c>
      <c r="E401">
        <v>0</v>
      </c>
    </row>
    <row r="402" spans="1:5" ht="12.75">
      <c r="A402" t="s">
        <v>1541</v>
      </c>
      <c r="B402">
        <v>0</v>
      </c>
      <c r="C402">
        <v>0</v>
      </c>
      <c r="D402">
        <v>0</v>
      </c>
      <c r="E402">
        <v>0</v>
      </c>
    </row>
    <row r="403" spans="1:5" ht="12.75">
      <c r="A403" t="s">
        <v>1542</v>
      </c>
      <c r="B403">
        <v>0</v>
      </c>
      <c r="C403">
        <v>0</v>
      </c>
      <c r="D403">
        <v>0</v>
      </c>
      <c r="E403">
        <v>0</v>
      </c>
    </row>
    <row r="404" spans="1:5" ht="12.75">
      <c r="A404" t="s">
        <v>1543</v>
      </c>
      <c r="B404">
        <v>0</v>
      </c>
      <c r="C404">
        <v>0</v>
      </c>
      <c r="D404">
        <v>0</v>
      </c>
      <c r="E404">
        <v>0</v>
      </c>
    </row>
    <row r="405" spans="1:5" ht="12.75">
      <c r="A405" t="s">
        <v>1544</v>
      </c>
      <c r="B405">
        <v>0</v>
      </c>
      <c r="C405">
        <v>0</v>
      </c>
      <c r="D405">
        <v>0</v>
      </c>
      <c r="E405">
        <v>0</v>
      </c>
    </row>
    <row r="406" spans="1:5" ht="12.75">
      <c r="A406" t="s">
        <v>1545</v>
      </c>
      <c r="B406">
        <v>0</v>
      </c>
      <c r="C406">
        <v>0</v>
      </c>
      <c r="D406">
        <v>0</v>
      </c>
      <c r="E406">
        <v>0</v>
      </c>
    </row>
    <row r="407" spans="1:5" ht="12.75">
      <c r="A407" t="s">
        <v>1546</v>
      </c>
      <c r="B407">
        <v>0</v>
      </c>
      <c r="C407">
        <v>0</v>
      </c>
      <c r="D407">
        <v>0</v>
      </c>
      <c r="E407">
        <v>0</v>
      </c>
    </row>
    <row r="408" spans="1:5" ht="12.75">
      <c r="A408" t="s">
        <v>1547</v>
      </c>
      <c r="B408">
        <v>0</v>
      </c>
      <c r="C408">
        <v>0</v>
      </c>
      <c r="D408">
        <v>0</v>
      </c>
      <c r="E408">
        <v>0</v>
      </c>
    </row>
    <row r="409" spans="1:5" ht="12.75">
      <c r="A409" t="s">
        <v>1548</v>
      </c>
      <c r="B409">
        <v>0</v>
      </c>
      <c r="C409">
        <v>0</v>
      </c>
      <c r="D409">
        <v>0</v>
      </c>
      <c r="E409">
        <v>0</v>
      </c>
    </row>
    <row r="410" spans="1:5" ht="12.75">
      <c r="A410" t="s">
        <v>1549</v>
      </c>
      <c r="B410">
        <v>0</v>
      </c>
      <c r="C410">
        <v>0</v>
      </c>
      <c r="D410">
        <v>0</v>
      </c>
      <c r="E410">
        <v>0</v>
      </c>
    </row>
    <row r="411" spans="1:5" ht="12.75">
      <c r="A411" t="s">
        <v>1550</v>
      </c>
      <c r="B411">
        <v>0</v>
      </c>
      <c r="C411">
        <v>0</v>
      </c>
      <c r="D411">
        <v>0</v>
      </c>
      <c r="E411">
        <v>0</v>
      </c>
    </row>
    <row r="412" spans="1:5" ht="12.75">
      <c r="A412" t="s">
        <v>1551</v>
      </c>
      <c r="B412">
        <v>0</v>
      </c>
      <c r="C412">
        <v>0</v>
      </c>
      <c r="D412">
        <v>0</v>
      </c>
      <c r="E412">
        <v>0</v>
      </c>
    </row>
    <row r="413" spans="1:5" ht="12.75">
      <c r="A413" t="s">
        <v>1552</v>
      </c>
      <c r="B413">
        <v>0</v>
      </c>
      <c r="C413">
        <v>0</v>
      </c>
      <c r="D413">
        <v>0</v>
      </c>
      <c r="E413">
        <v>0</v>
      </c>
    </row>
    <row r="414" spans="1:5" ht="12.75">
      <c r="A414" t="s">
        <v>1553</v>
      </c>
      <c r="B414">
        <v>0</v>
      </c>
      <c r="C414">
        <v>0</v>
      </c>
      <c r="D414">
        <v>0</v>
      </c>
      <c r="E414">
        <v>0</v>
      </c>
    </row>
    <row r="415" spans="1:5" ht="12.75">
      <c r="A415" t="s">
        <v>1554</v>
      </c>
      <c r="B415">
        <v>0</v>
      </c>
      <c r="C415">
        <v>0</v>
      </c>
      <c r="D415">
        <v>0</v>
      </c>
      <c r="E415">
        <v>0</v>
      </c>
    </row>
    <row r="416" spans="1:5" ht="12.75">
      <c r="A416" t="s">
        <v>1555</v>
      </c>
      <c r="B416">
        <v>0</v>
      </c>
      <c r="C416">
        <v>0</v>
      </c>
      <c r="D416">
        <v>0</v>
      </c>
      <c r="E416">
        <v>0</v>
      </c>
    </row>
    <row r="417" spans="1:5" ht="12.75">
      <c r="A417" t="s">
        <v>1556</v>
      </c>
      <c r="B417">
        <v>0</v>
      </c>
      <c r="C417">
        <v>0</v>
      </c>
      <c r="D417">
        <v>0</v>
      </c>
      <c r="E417">
        <v>0</v>
      </c>
    </row>
    <row r="418" spans="1:5" ht="12.75">
      <c r="A418" t="s">
        <v>1557</v>
      </c>
      <c r="B418">
        <v>0</v>
      </c>
      <c r="C418">
        <v>0</v>
      </c>
      <c r="D418">
        <v>0</v>
      </c>
      <c r="E418">
        <v>0</v>
      </c>
    </row>
    <row r="419" spans="1:5" ht="12.75">
      <c r="A419" t="s">
        <v>1558</v>
      </c>
      <c r="B419">
        <v>0</v>
      </c>
      <c r="C419">
        <v>0</v>
      </c>
      <c r="D419">
        <v>0</v>
      </c>
      <c r="E419">
        <v>0</v>
      </c>
    </row>
    <row r="420" spans="1:5" ht="12.75">
      <c r="A420" t="s">
        <v>1559</v>
      </c>
      <c r="B420">
        <v>0</v>
      </c>
      <c r="C420">
        <v>0</v>
      </c>
      <c r="D420">
        <v>0</v>
      </c>
      <c r="E420">
        <v>0</v>
      </c>
    </row>
    <row r="421" spans="1:5" ht="12.75">
      <c r="A421" t="s">
        <v>1560</v>
      </c>
      <c r="B421">
        <v>0</v>
      </c>
      <c r="C421">
        <v>0</v>
      </c>
      <c r="D421">
        <v>0</v>
      </c>
      <c r="E421">
        <v>0</v>
      </c>
    </row>
    <row r="422" spans="1:5" ht="12.75">
      <c r="A422" t="s">
        <v>1561</v>
      </c>
      <c r="B422">
        <v>0</v>
      </c>
      <c r="C422">
        <v>0</v>
      </c>
      <c r="D422">
        <v>0</v>
      </c>
      <c r="E422">
        <v>0</v>
      </c>
    </row>
    <row r="423" spans="1:5" ht="12.75">
      <c r="A423" t="s">
        <v>1562</v>
      </c>
      <c r="B423">
        <v>0</v>
      </c>
      <c r="C423">
        <v>0</v>
      </c>
      <c r="D423">
        <v>0</v>
      </c>
      <c r="E423">
        <v>0</v>
      </c>
    </row>
    <row r="424" spans="1:5" ht="12.75">
      <c r="A424" t="s">
        <v>1563</v>
      </c>
      <c r="B424">
        <v>0</v>
      </c>
      <c r="C424">
        <v>0</v>
      </c>
      <c r="D424">
        <v>0</v>
      </c>
      <c r="E424">
        <v>0</v>
      </c>
    </row>
    <row r="425" spans="1:5" ht="12.75">
      <c r="A425" t="s">
        <v>1564</v>
      </c>
      <c r="B425">
        <v>0</v>
      </c>
      <c r="C425">
        <v>0</v>
      </c>
      <c r="D425">
        <v>0</v>
      </c>
      <c r="E425">
        <v>0</v>
      </c>
    </row>
    <row r="426" spans="1:5" ht="12.75">
      <c r="A426" t="s">
        <v>1565</v>
      </c>
      <c r="B426">
        <v>0</v>
      </c>
      <c r="C426">
        <v>0</v>
      </c>
      <c r="D426">
        <v>0</v>
      </c>
      <c r="E426">
        <v>0</v>
      </c>
    </row>
    <row r="427" spans="1:5" ht="12.75">
      <c r="A427" t="s">
        <v>1566</v>
      </c>
      <c r="B427">
        <v>0</v>
      </c>
      <c r="C427">
        <v>0</v>
      </c>
      <c r="D427">
        <v>0</v>
      </c>
      <c r="E427">
        <v>0</v>
      </c>
    </row>
    <row r="428" spans="1:5" ht="12.75">
      <c r="A428" t="s">
        <v>1567</v>
      </c>
      <c r="B428">
        <v>0</v>
      </c>
      <c r="C428">
        <v>0</v>
      </c>
      <c r="D428">
        <v>0</v>
      </c>
      <c r="E428">
        <v>0</v>
      </c>
    </row>
    <row r="429" spans="1:5" ht="12.75">
      <c r="A429" t="s">
        <v>1568</v>
      </c>
      <c r="B429">
        <v>0</v>
      </c>
      <c r="C429">
        <v>0</v>
      </c>
      <c r="D429">
        <v>0</v>
      </c>
      <c r="E429">
        <v>0</v>
      </c>
    </row>
    <row r="430" spans="1:5" ht="12.75">
      <c r="A430" t="s">
        <v>1569</v>
      </c>
      <c r="B430">
        <v>0</v>
      </c>
      <c r="C430">
        <v>0</v>
      </c>
      <c r="D430">
        <v>0</v>
      </c>
      <c r="E430">
        <v>0</v>
      </c>
    </row>
    <row r="431" spans="1:5" ht="12.75">
      <c r="A431" t="s">
        <v>1570</v>
      </c>
      <c r="B431">
        <v>0</v>
      </c>
      <c r="C431">
        <v>0</v>
      </c>
      <c r="D431">
        <v>0</v>
      </c>
      <c r="E431">
        <v>0</v>
      </c>
    </row>
    <row r="432" spans="1:5" ht="12.75">
      <c r="A432" t="s">
        <v>1571</v>
      </c>
      <c r="B432">
        <v>0</v>
      </c>
      <c r="C432">
        <v>0</v>
      </c>
      <c r="D432">
        <v>0</v>
      </c>
      <c r="E432">
        <v>0</v>
      </c>
    </row>
    <row r="433" spans="1:5" ht="12.75">
      <c r="A433" t="s">
        <v>1572</v>
      </c>
      <c r="B433">
        <v>0</v>
      </c>
      <c r="C433">
        <v>0</v>
      </c>
      <c r="D433">
        <v>0</v>
      </c>
      <c r="E433">
        <v>0</v>
      </c>
    </row>
    <row r="434" spans="1:5" ht="12.75">
      <c r="A434" t="s">
        <v>1573</v>
      </c>
      <c r="B434">
        <v>0</v>
      </c>
      <c r="C434">
        <v>0</v>
      </c>
      <c r="D434">
        <v>0</v>
      </c>
      <c r="E434">
        <v>0</v>
      </c>
    </row>
    <row r="435" spans="1:5" ht="12.75">
      <c r="A435" t="s">
        <v>1574</v>
      </c>
      <c r="B435">
        <v>0</v>
      </c>
      <c r="C435">
        <v>0</v>
      </c>
      <c r="D435">
        <v>0</v>
      </c>
      <c r="E435">
        <v>0</v>
      </c>
    </row>
    <row r="436" spans="1:5" ht="12.75">
      <c r="A436" t="s">
        <v>1575</v>
      </c>
      <c r="B436">
        <v>0</v>
      </c>
      <c r="C436">
        <v>0</v>
      </c>
      <c r="D436">
        <v>0</v>
      </c>
      <c r="E436">
        <v>0</v>
      </c>
    </row>
    <row r="437" spans="1:5" ht="12.75">
      <c r="A437" t="s">
        <v>1576</v>
      </c>
      <c r="B437">
        <v>0</v>
      </c>
      <c r="C437">
        <v>0</v>
      </c>
      <c r="D437">
        <v>0</v>
      </c>
      <c r="E437">
        <v>0</v>
      </c>
    </row>
    <row r="438" spans="1:5" ht="12.75">
      <c r="A438" t="s">
        <v>1577</v>
      </c>
      <c r="B438">
        <v>0</v>
      </c>
      <c r="C438">
        <v>0</v>
      </c>
      <c r="D438">
        <v>0</v>
      </c>
      <c r="E438">
        <v>0</v>
      </c>
    </row>
    <row r="439" spans="1:5" ht="12.75">
      <c r="A439" t="s">
        <v>1578</v>
      </c>
      <c r="B439">
        <v>0</v>
      </c>
      <c r="C439">
        <v>0</v>
      </c>
      <c r="D439">
        <v>0</v>
      </c>
      <c r="E439">
        <v>0</v>
      </c>
    </row>
    <row r="440" spans="1:5" ht="12.75">
      <c r="A440" t="s">
        <v>1579</v>
      </c>
      <c r="B440">
        <v>0</v>
      </c>
      <c r="C440">
        <v>0</v>
      </c>
      <c r="D440">
        <v>0</v>
      </c>
      <c r="E440">
        <v>0</v>
      </c>
    </row>
    <row r="441" spans="1:5" ht="12.75">
      <c r="A441" t="s">
        <v>1580</v>
      </c>
      <c r="B441">
        <v>0</v>
      </c>
      <c r="C441">
        <v>0</v>
      </c>
      <c r="D441">
        <v>0</v>
      </c>
      <c r="E441">
        <v>0</v>
      </c>
    </row>
    <row r="442" spans="1:5" ht="12.75">
      <c r="A442" t="s">
        <v>1581</v>
      </c>
      <c r="B442">
        <v>0</v>
      </c>
      <c r="C442">
        <v>0</v>
      </c>
      <c r="D442">
        <v>0</v>
      </c>
      <c r="E442">
        <v>0</v>
      </c>
    </row>
    <row r="443" spans="1:5" ht="12.75">
      <c r="A443" t="s">
        <v>1582</v>
      </c>
      <c r="B443">
        <v>0</v>
      </c>
      <c r="C443">
        <v>0</v>
      </c>
      <c r="D443">
        <v>0</v>
      </c>
      <c r="E443">
        <v>0</v>
      </c>
    </row>
    <row r="444" spans="1:5" ht="12.75">
      <c r="A444" t="s">
        <v>1583</v>
      </c>
      <c r="B444">
        <v>0</v>
      </c>
      <c r="C444">
        <v>0</v>
      </c>
      <c r="D444">
        <v>0</v>
      </c>
      <c r="E444">
        <v>0</v>
      </c>
    </row>
    <row r="445" spans="1:5" ht="12.75">
      <c r="A445" t="s">
        <v>1584</v>
      </c>
      <c r="B445">
        <v>0</v>
      </c>
      <c r="C445">
        <v>0</v>
      </c>
      <c r="D445">
        <v>0</v>
      </c>
      <c r="E445">
        <v>0</v>
      </c>
    </row>
    <row r="446" spans="1:5" ht="12.75">
      <c r="A446" t="s">
        <v>1585</v>
      </c>
      <c r="B446">
        <v>0</v>
      </c>
      <c r="C446">
        <v>0</v>
      </c>
      <c r="D446">
        <v>0</v>
      </c>
      <c r="E446">
        <v>0</v>
      </c>
    </row>
    <row r="447" spans="1:5" ht="12.75">
      <c r="A447" t="s">
        <v>1586</v>
      </c>
      <c r="B447">
        <v>0</v>
      </c>
      <c r="C447">
        <v>0</v>
      </c>
      <c r="D447">
        <v>0</v>
      </c>
      <c r="E447">
        <v>0</v>
      </c>
    </row>
    <row r="448" spans="1:5" ht="12.75">
      <c r="A448" t="s">
        <v>1587</v>
      </c>
      <c r="B448">
        <v>0</v>
      </c>
      <c r="C448">
        <v>0</v>
      </c>
      <c r="D448">
        <v>0</v>
      </c>
      <c r="E448">
        <v>0</v>
      </c>
    </row>
    <row r="449" spans="1:5" ht="12.75">
      <c r="A449" t="s">
        <v>1588</v>
      </c>
      <c r="B449">
        <v>0</v>
      </c>
      <c r="C449">
        <v>0</v>
      </c>
      <c r="D449">
        <v>0</v>
      </c>
      <c r="E449">
        <v>0</v>
      </c>
    </row>
    <row r="450" spans="1:5" ht="12.75">
      <c r="A450" t="s">
        <v>1589</v>
      </c>
      <c r="B450">
        <v>0</v>
      </c>
      <c r="C450">
        <v>0</v>
      </c>
      <c r="D450">
        <v>0</v>
      </c>
      <c r="E450">
        <v>0</v>
      </c>
    </row>
    <row r="451" spans="1:5" ht="12.75">
      <c r="A451" t="s">
        <v>1590</v>
      </c>
      <c r="B451">
        <v>0</v>
      </c>
      <c r="C451">
        <v>0</v>
      </c>
      <c r="D451">
        <v>0</v>
      </c>
      <c r="E451">
        <v>0</v>
      </c>
    </row>
    <row r="452" spans="1:5" ht="12.75">
      <c r="A452" t="s">
        <v>1591</v>
      </c>
      <c r="B452">
        <v>0</v>
      </c>
      <c r="C452">
        <v>0</v>
      </c>
      <c r="D452">
        <v>0</v>
      </c>
      <c r="E452">
        <v>0</v>
      </c>
    </row>
    <row r="453" spans="1:5" ht="12.75">
      <c r="A453" t="s">
        <v>1592</v>
      </c>
      <c r="B453">
        <v>0</v>
      </c>
      <c r="C453">
        <v>0</v>
      </c>
      <c r="D453">
        <v>0</v>
      </c>
      <c r="E453">
        <v>0</v>
      </c>
    </row>
    <row r="454" spans="1:5" ht="12.75">
      <c r="A454" t="s">
        <v>1593</v>
      </c>
      <c r="B454">
        <v>0</v>
      </c>
      <c r="C454">
        <v>0</v>
      </c>
      <c r="D454">
        <v>0</v>
      </c>
      <c r="E454">
        <v>0</v>
      </c>
    </row>
    <row r="455" spans="1:5" ht="12.75">
      <c r="A455" t="s">
        <v>1594</v>
      </c>
      <c r="B455">
        <v>0</v>
      </c>
      <c r="C455">
        <v>0</v>
      </c>
      <c r="D455">
        <v>0</v>
      </c>
      <c r="E455">
        <v>0</v>
      </c>
    </row>
    <row r="456" spans="1:5" ht="12.75">
      <c r="A456" t="s">
        <v>1595</v>
      </c>
      <c r="B456">
        <v>0</v>
      </c>
      <c r="C456">
        <v>0</v>
      </c>
      <c r="D456">
        <v>0</v>
      </c>
      <c r="E456">
        <v>0</v>
      </c>
    </row>
    <row r="457" spans="1:5" ht="12.75">
      <c r="A457" t="s">
        <v>1596</v>
      </c>
      <c r="B457">
        <v>0</v>
      </c>
      <c r="C457">
        <v>0</v>
      </c>
      <c r="D457">
        <v>0</v>
      </c>
      <c r="E457">
        <v>0</v>
      </c>
    </row>
    <row r="458" spans="1:5" ht="12.75">
      <c r="A458" t="s">
        <v>1597</v>
      </c>
      <c r="B458">
        <v>0</v>
      </c>
      <c r="C458">
        <v>0</v>
      </c>
      <c r="D458">
        <v>0</v>
      </c>
      <c r="E458">
        <v>0</v>
      </c>
    </row>
    <row r="459" spans="1:5" ht="12.75">
      <c r="A459" t="s">
        <v>1598</v>
      </c>
      <c r="B459">
        <v>0</v>
      </c>
      <c r="C459">
        <v>0</v>
      </c>
      <c r="D459">
        <v>0</v>
      </c>
      <c r="E459">
        <v>0</v>
      </c>
    </row>
    <row r="460" spans="1:5" ht="12.75">
      <c r="A460" t="s">
        <v>1599</v>
      </c>
      <c r="B460">
        <v>0</v>
      </c>
      <c r="C460">
        <v>0</v>
      </c>
      <c r="D460">
        <v>0</v>
      </c>
      <c r="E460">
        <v>0</v>
      </c>
    </row>
    <row r="461" spans="1:5" ht="12.75">
      <c r="A461" t="s">
        <v>1600</v>
      </c>
      <c r="B461">
        <v>0</v>
      </c>
      <c r="C461">
        <v>0</v>
      </c>
      <c r="D461">
        <v>0</v>
      </c>
      <c r="E461">
        <v>0</v>
      </c>
    </row>
    <row r="462" spans="1:5" ht="12.75">
      <c r="A462" t="s">
        <v>1601</v>
      </c>
      <c r="B462">
        <v>0</v>
      </c>
      <c r="C462">
        <v>0</v>
      </c>
      <c r="D462">
        <v>0</v>
      </c>
      <c r="E462">
        <v>0</v>
      </c>
    </row>
    <row r="463" spans="1:5" ht="12.75">
      <c r="A463" t="s">
        <v>1602</v>
      </c>
      <c r="B463">
        <v>0</v>
      </c>
      <c r="C463">
        <v>0</v>
      </c>
      <c r="D463">
        <v>0</v>
      </c>
      <c r="E463">
        <v>0</v>
      </c>
    </row>
    <row r="464" spans="1:5" ht="12.75">
      <c r="A464" t="s">
        <v>1603</v>
      </c>
      <c r="B464">
        <v>0</v>
      </c>
      <c r="C464">
        <v>0</v>
      </c>
      <c r="D464">
        <v>0</v>
      </c>
      <c r="E464">
        <v>0</v>
      </c>
    </row>
    <row r="465" spans="1:5" ht="12.75">
      <c r="A465" t="s">
        <v>1604</v>
      </c>
      <c r="B465">
        <v>0</v>
      </c>
      <c r="C465">
        <v>0</v>
      </c>
      <c r="D465">
        <v>0</v>
      </c>
      <c r="E465">
        <v>0</v>
      </c>
    </row>
    <row r="466" spans="1:5" ht="12.75">
      <c r="A466" t="s">
        <v>1605</v>
      </c>
      <c r="B466">
        <v>0</v>
      </c>
      <c r="C466">
        <v>0</v>
      </c>
      <c r="D466">
        <v>0</v>
      </c>
      <c r="E466">
        <v>0</v>
      </c>
    </row>
    <row r="467" spans="1:5" ht="12.75">
      <c r="A467" t="s">
        <v>1606</v>
      </c>
      <c r="B467">
        <v>0</v>
      </c>
      <c r="C467">
        <v>0</v>
      </c>
      <c r="D467">
        <v>0</v>
      </c>
      <c r="E467">
        <v>0</v>
      </c>
    </row>
    <row r="468" spans="1:5" ht="12.75">
      <c r="A468" t="s">
        <v>1607</v>
      </c>
      <c r="B468">
        <v>0</v>
      </c>
      <c r="C468">
        <v>0</v>
      </c>
      <c r="D468">
        <v>0</v>
      </c>
      <c r="E468">
        <v>0</v>
      </c>
    </row>
    <row r="469" spans="1:5" ht="12.75">
      <c r="A469" t="s">
        <v>1608</v>
      </c>
      <c r="B469">
        <v>0</v>
      </c>
      <c r="C469">
        <v>0</v>
      </c>
      <c r="D469">
        <v>0</v>
      </c>
      <c r="E469">
        <v>0</v>
      </c>
    </row>
    <row r="470" spans="1:5" ht="12.75">
      <c r="A470" t="s">
        <v>1609</v>
      </c>
      <c r="B470">
        <v>0</v>
      </c>
      <c r="C470">
        <v>0</v>
      </c>
      <c r="D470">
        <v>0</v>
      </c>
      <c r="E470">
        <v>0</v>
      </c>
    </row>
    <row r="471" spans="1:5" ht="12.75">
      <c r="A471" t="s">
        <v>1610</v>
      </c>
      <c r="B471">
        <v>0</v>
      </c>
      <c r="C471">
        <v>0</v>
      </c>
      <c r="D471">
        <v>0</v>
      </c>
      <c r="E471">
        <v>0</v>
      </c>
    </row>
    <row r="472" spans="1:5" ht="12.75">
      <c r="A472" t="s">
        <v>1611</v>
      </c>
      <c r="B472">
        <v>0</v>
      </c>
      <c r="C472">
        <v>0</v>
      </c>
      <c r="D472">
        <v>0</v>
      </c>
      <c r="E472">
        <v>0</v>
      </c>
    </row>
    <row r="473" spans="1:5" ht="12.75">
      <c r="A473" t="s">
        <v>1612</v>
      </c>
      <c r="B473">
        <v>0</v>
      </c>
      <c r="C473">
        <v>0</v>
      </c>
      <c r="D473">
        <v>0</v>
      </c>
      <c r="E473">
        <v>0</v>
      </c>
    </row>
    <row r="474" spans="1:5" ht="12.75">
      <c r="A474" t="s">
        <v>1613</v>
      </c>
      <c r="B474">
        <v>0</v>
      </c>
      <c r="C474">
        <v>0</v>
      </c>
      <c r="D474">
        <v>0</v>
      </c>
      <c r="E474">
        <v>0</v>
      </c>
    </row>
    <row r="475" spans="1:5" ht="12.75">
      <c r="A475" t="s">
        <v>1614</v>
      </c>
      <c r="B475">
        <v>0</v>
      </c>
      <c r="C475">
        <v>0</v>
      </c>
      <c r="D475">
        <v>0</v>
      </c>
      <c r="E475">
        <v>0</v>
      </c>
    </row>
    <row r="476" spans="1:5" ht="12.75">
      <c r="A476" t="s">
        <v>1615</v>
      </c>
      <c r="B476">
        <v>0</v>
      </c>
      <c r="C476">
        <v>0</v>
      </c>
      <c r="D476">
        <v>0</v>
      </c>
      <c r="E476">
        <v>0</v>
      </c>
    </row>
    <row r="477" spans="1:5" ht="12.75">
      <c r="A477" t="s">
        <v>1616</v>
      </c>
      <c r="B477">
        <v>0</v>
      </c>
      <c r="C477">
        <v>0</v>
      </c>
      <c r="D477">
        <v>0</v>
      </c>
      <c r="E477">
        <v>0</v>
      </c>
    </row>
    <row r="478" spans="1:5" ht="12.75">
      <c r="A478" t="s">
        <v>1617</v>
      </c>
      <c r="B478">
        <v>0</v>
      </c>
      <c r="C478">
        <v>0</v>
      </c>
      <c r="D478">
        <v>0</v>
      </c>
      <c r="E478">
        <v>0</v>
      </c>
    </row>
    <row r="479" spans="1:5" ht="12.75">
      <c r="A479" t="s">
        <v>1618</v>
      </c>
      <c r="B479">
        <v>0</v>
      </c>
      <c r="C479">
        <v>0</v>
      </c>
      <c r="D479">
        <v>0</v>
      </c>
      <c r="E479">
        <v>0</v>
      </c>
    </row>
    <row r="480" spans="1:5" ht="12.75">
      <c r="A480" t="s">
        <v>1619</v>
      </c>
      <c r="B480">
        <v>0</v>
      </c>
      <c r="C480">
        <v>0</v>
      </c>
      <c r="D480">
        <v>0</v>
      </c>
      <c r="E480">
        <v>0</v>
      </c>
    </row>
    <row r="481" spans="1:5" ht="12.75">
      <c r="A481" t="s">
        <v>1620</v>
      </c>
      <c r="B481">
        <v>0</v>
      </c>
      <c r="C481">
        <v>0</v>
      </c>
      <c r="D481">
        <v>0</v>
      </c>
      <c r="E481">
        <v>0</v>
      </c>
    </row>
    <row r="482" spans="1:5" ht="12.75">
      <c r="A482" t="s">
        <v>1621</v>
      </c>
      <c r="B482">
        <v>0</v>
      </c>
      <c r="C482">
        <v>0</v>
      </c>
      <c r="D482">
        <v>0</v>
      </c>
      <c r="E482">
        <v>0</v>
      </c>
    </row>
    <row r="483" spans="1:5" ht="12.75">
      <c r="A483" t="s">
        <v>1622</v>
      </c>
      <c r="B483">
        <v>0</v>
      </c>
      <c r="C483">
        <v>0</v>
      </c>
      <c r="D483">
        <v>0</v>
      </c>
      <c r="E483">
        <v>0</v>
      </c>
    </row>
    <row r="484" spans="1:5" ht="12.75">
      <c r="A484" t="s">
        <v>1623</v>
      </c>
      <c r="B484">
        <v>0</v>
      </c>
      <c r="C484">
        <v>0</v>
      </c>
      <c r="D484">
        <v>0</v>
      </c>
      <c r="E484">
        <v>0</v>
      </c>
    </row>
    <row r="485" spans="1:5" ht="12.75">
      <c r="A485" t="s">
        <v>1624</v>
      </c>
      <c r="B485">
        <v>0</v>
      </c>
      <c r="C485">
        <v>0</v>
      </c>
      <c r="D485">
        <v>0</v>
      </c>
      <c r="E485">
        <v>0</v>
      </c>
    </row>
    <row r="486" spans="1:5" ht="12.75">
      <c r="A486" t="s">
        <v>1625</v>
      </c>
      <c r="B486">
        <v>0</v>
      </c>
      <c r="C486">
        <v>0</v>
      </c>
      <c r="D486">
        <v>0</v>
      </c>
      <c r="E486">
        <v>0</v>
      </c>
    </row>
    <row r="487" spans="1:5" ht="12.75">
      <c r="A487" t="s">
        <v>1626</v>
      </c>
      <c r="B487">
        <v>0</v>
      </c>
      <c r="C487">
        <v>0</v>
      </c>
      <c r="D487">
        <v>0</v>
      </c>
      <c r="E487">
        <v>0</v>
      </c>
    </row>
    <row r="488" spans="1:5" ht="12.75">
      <c r="A488" t="s">
        <v>1627</v>
      </c>
      <c r="B488">
        <v>0</v>
      </c>
      <c r="C488">
        <v>0</v>
      </c>
      <c r="D488">
        <v>0</v>
      </c>
      <c r="E488">
        <v>0</v>
      </c>
    </row>
    <row r="489" spans="1:5" ht="12.75">
      <c r="A489" t="s">
        <v>1628</v>
      </c>
      <c r="B489">
        <v>0</v>
      </c>
      <c r="C489">
        <v>0</v>
      </c>
      <c r="D489">
        <v>0</v>
      </c>
      <c r="E489">
        <v>0</v>
      </c>
    </row>
    <row r="490" spans="1:5" ht="12.75">
      <c r="A490" t="s">
        <v>1629</v>
      </c>
      <c r="B490">
        <v>0</v>
      </c>
      <c r="C490">
        <v>0</v>
      </c>
      <c r="D490">
        <v>0</v>
      </c>
      <c r="E490">
        <v>0</v>
      </c>
    </row>
    <row r="491" spans="1:5" ht="12.75">
      <c r="A491" t="s">
        <v>1630</v>
      </c>
      <c r="B491">
        <v>0</v>
      </c>
      <c r="C491">
        <v>0</v>
      </c>
      <c r="D491">
        <v>0</v>
      </c>
      <c r="E491">
        <v>0</v>
      </c>
    </row>
    <row r="492" spans="1:5" ht="12.75">
      <c r="A492" t="s">
        <v>1631</v>
      </c>
      <c r="B492">
        <v>0</v>
      </c>
      <c r="C492">
        <v>0</v>
      </c>
      <c r="D492">
        <v>0</v>
      </c>
      <c r="E492">
        <v>0</v>
      </c>
    </row>
    <row r="493" spans="1:5" ht="12.75">
      <c r="A493" t="s">
        <v>1632</v>
      </c>
      <c r="B493">
        <v>0</v>
      </c>
      <c r="C493">
        <v>0</v>
      </c>
      <c r="D493">
        <v>0</v>
      </c>
      <c r="E493">
        <v>0</v>
      </c>
    </row>
    <row r="494" spans="1:5" ht="12.75">
      <c r="A494" t="s">
        <v>1633</v>
      </c>
      <c r="B494">
        <v>0</v>
      </c>
      <c r="C494">
        <v>0</v>
      </c>
      <c r="D494">
        <v>0</v>
      </c>
      <c r="E494">
        <v>0</v>
      </c>
    </row>
    <row r="495" spans="1:5" ht="12.75">
      <c r="A495" t="s">
        <v>1634</v>
      </c>
      <c r="B495">
        <v>0</v>
      </c>
      <c r="C495">
        <v>0</v>
      </c>
      <c r="D495">
        <v>0</v>
      </c>
      <c r="E495">
        <v>0</v>
      </c>
    </row>
    <row r="496" spans="1:5" ht="12.75">
      <c r="A496" t="s">
        <v>1635</v>
      </c>
      <c r="B496">
        <v>0</v>
      </c>
      <c r="C496">
        <v>0</v>
      </c>
      <c r="D496">
        <v>0</v>
      </c>
      <c r="E496">
        <v>0</v>
      </c>
    </row>
    <row r="497" spans="1:5" ht="12.75">
      <c r="A497" t="s">
        <v>1636</v>
      </c>
      <c r="B497">
        <v>0</v>
      </c>
      <c r="C497">
        <v>0</v>
      </c>
      <c r="D497">
        <v>0</v>
      </c>
      <c r="E497">
        <v>0</v>
      </c>
    </row>
    <row r="498" spans="1:5" ht="12.75">
      <c r="A498" t="s">
        <v>1637</v>
      </c>
      <c r="B498">
        <v>0</v>
      </c>
      <c r="C498">
        <v>0</v>
      </c>
      <c r="D498">
        <v>0</v>
      </c>
      <c r="E498">
        <v>0</v>
      </c>
    </row>
    <row r="499" spans="1:5" ht="12.75">
      <c r="A499" t="s">
        <v>1638</v>
      </c>
      <c r="B499">
        <v>0</v>
      </c>
      <c r="C499">
        <v>0</v>
      </c>
      <c r="D499">
        <v>0</v>
      </c>
      <c r="E499">
        <v>0</v>
      </c>
    </row>
    <row r="500" spans="1:5" ht="12.75">
      <c r="A500" t="s">
        <v>1639</v>
      </c>
      <c r="B500">
        <v>0</v>
      </c>
      <c r="C500">
        <v>0</v>
      </c>
      <c r="D500">
        <v>0</v>
      </c>
      <c r="E500">
        <v>0</v>
      </c>
    </row>
    <row r="501" spans="1:5" ht="12.75">
      <c r="A501" t="s">
        <v>1640</v>
      </c>
      <c r="B501">
        <v>0</v>
      </c>
      <c r="C501">
        <v>0</v>
      </c>
      <c r="D501">
        <v>0</v>
      </c>
      <c r="E501">
        <v>0</v>
      </c>
    </row>
    <row r="502" spans="1:5" ht="12.75">
      <c r="A502" t="s">
        <v>1641</v>
      </c>
      <c r="B502">
        <v>0</v>
      </c>
      <c r="C502">
        <v>0</v>
      </c>
      <c r="D502">
        <v>0</v>
      </c>
      <c r="E502">
        <v>0</v>
      </c>
    </row>
    <row r="503" spans="1:5" ht="12.75">
      <c r="A503" t="s">
        <v>1642</v>
      </c>
      <c r="B503">
        <v>0</v>
      </c>
      <c r="C503">
        <v>0</v>
      </c>
      <c r="D503">
        <v>0</v>
      </c>
      <c r="E503">
        <v>0</v>
      </c>
    </row>
    <row r="504" spans="1:5" ht="12.75">
      <c r="A504" t="s">
        <v>1643</v>
      </c>
      <c r="B504">
        <v>0</v>
      </c>
      <c r="C504">
        <v>0</v>
      </c>
      <c r="D504">
        <v>0</v>
      </c>
      <c r="E504">
        <v>0</v>
      </c>
    </row>
    <row r="505" spans="1:5" ht="12.75">
      <c r="A505" t="s">
        <v>1644</v>
      </c>
      <c r="B505">
        <v>0</v>
      </c>
      <c r="C505">
        <v>0</v>
      </c>
      <c r="D505">
        <v>0</v>
      </c>
      <c r="E505">
        <v>0</v>
      </c>
    </row>
    <row r="506" spans="1:5" ht="12.75">
      <c r="A506" t="s">
        <v>1645</v>
      </c>
      <c r="B506">
        <v>0</v>
      </c>
      <c r="C506">
        <v>0</v>
      </c>
      <c r="D506">
        <v>0</v>
      </c>
      <c r="E506">
        <v>0</v>
      </c>
    </row>
    <row r="507" spans="1:5" ht="12.75">
      <c r="A507" t="s">
        <v>1646</v>
      </c>
      <c r="B507">
        <v>0</v>
      </c>
      <c r="C507">
        <v>0</v>
      </c>
      <c r="D507">
        <v>0</v>
      </c>
      <c r="E507">
        <v>0</v>
      </c>
    </row>
    <row r="508" spans="1:5" ht="12.75">
      <c r="A508" t="s">
        <v>1647</v>
      </c>
      <c r="B508">
        <v>0</v>
      </c>
      <c r="C508">
        <v>0</v>
      </c>
      <c r="D508">
        <v>0</v>
      </c>
      <c r="E508">
        <v>0</v>
      </c>
    </row>
    <row r="509" spans="1:5" ht="12.75">
      <c r="A509" t="s">
        <v>1648</v>
      </c>
      <c r="B509">
        <v>0</v>
      </c>
      <c r="C509">
        <v>0</v>
      </c>
      <c r="D509">
        <v>0</v>
      </c>
      <c r="E509">
        <v>0</v>
      </c>
    </row>
    <row r="510" spans="1:5" ht="12.75">
      <c r="A510" t="s">
        <v>1649</v>
      </c>
      <c r="B510">
        <v>0</v>
      </c>
      <c r="C510">
        <v>0</v>
      </c>
      <c r="D510">
        <v>0</v>
      </c>
      <c r="E510">
        <v>0</v>
      </c>
    </row>
    <row r="511" spans="1:5" ht="12.75">
      <c r="A511" t="s">
        <v>1650</v>
      </c>
      <c r="B511">
        <v>0</v>
      </c>
      <c r="C511">
        <v>0</v>
      </c>
      <c r="D511">
        <v>0</v>
      </c>
      <c r="E511">
        <v>0</v>
      </c>
    </row>
    <row r="512" spans="1:5" ht="12.75">
      <c r="A512" t="s">
        <v>1651</v>
      </c>
      <c r="B512">
        <v>0</v>
      </c>
      <c r="C512">
        <v>0</v>
      </c>
      <c r="D512">
        <v>0</v>
      </c>
      <c r="E512">
        <v>0</v>
      </c>
    </row>
    <row r="513" spans="1:5" ht="12.75">
      <c r="A513" t="s">
        <v>1652</v>
      </c>
      <c r="B513">
        <v>0</v>
      </c>
      <c r="C513">
        <v>0</v>
      </c>
      <c r="D513">
        <v>0</v>
      </c>
      <c r="E513">
        <v>0</v>
      </c>
    </row>
    <row r="514" spans="1:5" ht="12.75">
      <c r="A514" t="s">
        <v>1653</v>
      </c>
      <c r="B514">
        <v>0</v>
      </c>
      <c r="C514">
        <v>0</v>
      </c>
      <c r="D514">
        <v>0</v>
      </c>
      <c r="E514">
        <v>0</v>
      </c>
    </row>
    <row r="515" spans="1:5" ht="12.75">
      <c r="A515" t="s">
        <v>1654</v>
      </c>
      <c r="B515">
        <v>0</v>
      </c>
      <c r="C515">
        <v>0</v>
      </c>
      <c r="D515">
        <v>0</v>
      </c>
      <c r="E515">
        <v>0</v>
      </c>
    </row>
    <row r="516" spans="1:5" ht="12.75">
      <c r="A516" t="s">
        <v>1655</v>
      </c>
      <c r="B516">
        <v>0</v>
      </c>
      <c r="C516">
        <v>0</v>
      </c>
      <c r="D516">
        <v>0</v>
      </c>
      <c r="E516">
        <v>0</v>
      </c>
    </row>
    <row r="517" spans="1:5" ht="12.75">
      <c r="A517" t="s">
        <v>1656</v>
      </c>
      <c r="B517">
        <v>0</v>
      </c>
      <c r="C517">
        <v>0</v>
      </c>
      <c r="D517">
        <v>0</v>
      </c>
      <c r="E517">
        <v>0</v>
      </c>
    </row>
    <row r="518" spans="1:5" ht="12.75">
      <c r="A518" t="s">
        <v>1657</v>
      </c>
      <c r="B518">
        <v>0</v>
      </c>
      <c r="C518">
        <v>0</v>
      </c>
      <c r="D518">
        <v>0</v>
      </c>
      <c r="E518">
        <v>0</v>
      </c>
    </row>
    <row r="519" spans="1:5" ht="12.75">
      <c r="A519" t="s">
        <v>1658</v>
      </c>
      <c r="B519">
        <v>0</v>
      </c>
      <c r="C519">
        <v>0</v>
      </c>
      <c r="D519">
        <v>0</v>
      </c>
      <c r="E519">
        <v>0</v>
      </c>
    </row>
    <row r="520" spans="1:5" ht="12.75">
      <c r="A520" t="s">
        <v>1659</v>
      </c>
      <c r="B520">
        <v>0</v>
      </c>
      <c r="C520">
        <v>0</v>
      </c>
      <c r="D520">
        <v>0</v>
      </c>
      <c r="E520">
        <v>0</v>
      </c>
    </row>
    <row r="521" spans="1:5" ht="12.75">
      <c r="A521" t="s">
        <v>1660</v>
      </c>
      <c r="B521">
        <v>0</v>
      </c>
      <c r="C521">
        <v>0</v>
      </c>
      <c r="D521">
        <v>0</v>
      </c>
      <c r="E521">
        <v>0</v>
      </c>
    </row>
    <row r="522" spans="1:5" ht="12.75">
      <c r="A522" t="s">
        <v>1661</v>
      </c>
      <c r="B522">
        <v>0</v>
      </c>
      <c r="C522">
        <v>0</v>
      </c>
      <c r="D522">
        <v>0</v>
      </c>
      <c r="E522">
        <v>0</v>
      </c>
    </row>
    <row r="523" spans="1:5" ht="12.75">
      <c r="A523" t="s">
        <v>1662</v>
      </c>
      <c r="B523">
        <v>0</v>
      </c>
      <c r="C523">
        <v>0</v>
      </c>
      <c r="D523">
        <v>0</v>
      </c>
      <c r="E523">
        <v>0</v>
      </c>
    </row>
    <row r="524" spans="1:5" ht="12.75">
      <c r="A524" t="s">
        <v>1663</v>
      </c>
      <c r="B524">
        <v>0</v>
      </c>
      <c r="C524">
        <v>0</v>
      </c>
      <c r="D524">
        <v>0</v>
      </c>
      <c r="E524">
        <v>0</v>
      </c>
    </row>
    <row r="525" spans="1:5" ht="12.75">
      <c r="A525" t="s">
        <v>1664</v>
      </c>
      <c r="B525">
        <v>0</v>
      </c>
      <c r="C525">
        <v>0</v>
      </c>
      <c r="D525">
        <v>0</v>
      </c>
      <c r="E525">
        <v>0</v>
      </c>
    </row>
    <row r="526" spans="1:5" ht="12.75">
      <c r="A526" t="s">
        <v>1665</v>
      </c>
      <c r="B526">
        <v>0</v>
      </c>
      <c r="C526">
        <v>0</v>
      </c>
      <c r="D526">
        <v>0</v>
      </c>
      <c r="E526">
        <v>0</v>
      </c>
    </row>
    <row r="527" spans="1:5" ht="12.75">
      <c r="A527" t="s">
        <v>1666</v>
      </c>
      <c r="B527">
        <v>0</v>
      </c>
      <c r="C527">
        <v>0</v>
      </c>
      <c r="D527">
        <v>0</v>
      </c>
      <c r="E527">
        <v>0</v>
      </c>
    </row>
    <row r="528" spans="1:5" ht="12.75">
      <c r="A528" t="s">
        <v>1667</v>
      </c>
      <c r="B528">
        <v>0</v>
      </c>
      <c r="C528">
        <v>0</v>
      </c>
      <c r="D528">
        <v>0</v>
      </c>
      <c r="E528">
        <v>0</v>
      </c>
    </row>
    <row r="529" spans="1:5" ht="12.75">
      <c r="A529" t="s">
        <v>1668</v>
      </c>
      <c r="B529">
        <v>0</v>
      </c>
      <c r="C529">
        <v>0</v>
      </c>
      <c r="D529">
        <v>0</v>
      </c>
      <c r="E529">
        <v>0</v>
      </c>
    </row>
    <row r="530" spans="1:5" ht="12.75">
      <c r="A530" t="s">
        <v>1669</v>
      </c>
      <c r="B530">
        <v>0</v>
      </c>
      <c r="C530">
        <v>0</v>
      </c>
      <c r="D530">
        <v>0</v>
      </c>
      <c r="E530">
        <v>0</v>
      </c>
    </row>
    <row r="531" spans="1:5" ht="12.75">
      <c r="A531" t="s">
        <v>1670</v>
      </c>
      <c r="B531">
        <v>0</v>
      </c>
      <c r="C531">
        <v>0</v>
      </c>
      <c r="D531">
        <v>0</v>
      </c>
      <c r="E531">
        <v>0</v>
      </c>
    </row>
    <row r="532" spans="1:5" ht="12.75">
      <c r="A532" t="s">
        <v>1671</v>
      </c>
      <c r="B532">
        <v>0</v>
      </c>
      <c r="C532">
        <v>0</v>
      </c>
      <c r="D532">
        <v>0</v>
      </c>
      <c r="E532">
        <v>0</v>
      </c>
    </row>
    <row r="533" spans="1:5" ht="12.75">
      <c r="A533" t="s">
        <v>1672</v>
      </c>
      <c r="B533">
        <v>0</v>
      </c>
      <c r="C533">
        <v>0</v>
      </c>
      <c r="D533">
        <v>0</v>
      </c>
      <c r="E533">
        <v>0</v>
      </c>
    </row>
    <row r="534" spans="1:5" ht="12.75">
      <c r="A534" t="s">
        <v>1673</v>
      </c>
      <c r="B534">
        <v>0</v>
      </c>
      <c r="C534">
        <v>0</v>
      </c>
      <c r="D534">
        <v>0</v>
      </c>
      <c r="E534">
        <v>0</v>
      </c>
    </row>
    <row r="535" spans="1:5" ht="12.75">
      <c r="A535" t="s">
        <v>1674</v>
      </c>
      <c r="B535">
        <v>0</v>
      </c>
      <c r="C535">
        <v>0</v>
      </c>
      <c r="D535">
        <v>0</v>
      </c>
      <c r="E535">
        <v>0</v>
      </c>
    </row>
    <row r="536" spans="1:5" ht="12.75">
      <c r="A536" t="s">
        <v>1675</v>
      </c>
      <c r="B536">
        <v>0</v>
      </c>
      <c r="C536">
        <v>0</v>
      </c>
      <c r="D536">
        <v>0</v>
      </c>
      <c r="E536">
        <v>0</v>
      </c>
    </row>
    <row r="537" spans="1:5" ht="12.75">
      <c r="A537" t="s">
        <v>1676</v>
      </c>
      <c r="B537">
        <v>0</v>
      </c>
      <c r="C537">
        <v>0</v>
      </c>
      <c r="D537">
        <v>0</v>
      </c>
      <c r="E537">
        <v>0</v>
      </c>
    </row>
    <row r="538" spans="1:5" ht="12.75">
      <c r="A538" t="s">
        <v>1677</v>
      </c>
      <c r="B538">
        <v>0</v>
      </c>
      <c r="C538">
        <v>0</v>
      </c>
      <c r="D538">
        <v>0</v>
      </c>
      <c r="E538">
        <v>0</v>
      </c>
    </row>
    <row r="539" spans="1:5" ht="12.75">
      <c r="A539" t="s">
        <v>1678</v>
      </c>
      <c r="B539">
        <v>0</v>
      </c>
      <c r="C539">
        <v>0</v>
      </c>
      <c r="D539">
        <v>0</v>
      </c>
      <c r="E539">
        <v>0</v>
      </c>
    </row>
    <row r="540" spans="1:5" ht="12.75">
      <c r="A540" t="s">
        <v>1679</v>
      </c>
      <c r="B540">
        <v>0</v>
      </c>
      <c r="C540">
        <v>0</v>
      </c>
      <c r="D540">
        <v>0</v>
      </c>
      <c r="E540">
        <v>0</v>
      </c>
    </row>
    <row r="541" spans="1:5" ht="12.75">
      <c r="A541" t="s">
        <v>1680</v>
      </c>
      <c r="B541">
        <v>0</v>
      </c>
      <c r="C541">
        <v>0</v>
      </c>
      <c r="D541">
        <v>0</v>
      </c>
      <c r="E541">
        <v>0</v>
      </c>
    </row>
    <row r="542" spans="1:5" ht="12.75">
      <c r="A542" t="s">
        <v>1681</v>
      </c>
      <c r="B542">
        <v>0</v>
      </c>
      <c r="C542">
        <v>0</v>
      </c>
      <c r="D542">
        <v>0</v>
      </c>
      <c r="E542">
        <v>0</v>
      </c>
    </row>
    <row r="543" spans="1:5" ht="12.75">
      <c r="A543" t="s">
        <v>1682</v>
      </c>
      <c r="B543">
        <v>0</v>
      </c>
      <c r="C543">
        <v>0</v>
      </c>
      <c r="D543">
        <v>0</v>
      </c>
      <c r="E543">
        <v>0</v>
      </c>
    </row>
    <row r="544" spans="1:5" ht="12.75">
      <c r="A544" t="s">
        <v>1683</v>
      </c>
      <c r="B544">
        <v>0</v>
      </c>
      <c r="C544">
        <v>0</v>
      </c>
      <c r="D544">
        <v>0</v>
      </c>
      <c r="E544">
        <v>0</v>
      </c>
    </row>
    <row r="545" spans="1:5" ht="12.75">
      <c r="A545" t="s">
        <v>1684</v>
      </c>
      <c r="B545">
        <v>0</v>
      </c>
      <c r="C545">
        <v>0</v>
      </c>
      <c r="D545">
        <v>0</v>
      </c>
      <c r="E545">
        <v>0</v>
      </c>
    </row>
    <row r="546" spans="1:5" ht="12.75">
      <c r="A546" t="s">
        <v>1685</v>
      </c>
      <c r="B546">
        <v>0</v>
      </c>
      <c r="C546">
        <v>0</v>
      </c>
      <c r="D546">
        <v>0</v>
      </c>
      <c r="E546">
        <v>0</v>
      </c>
    </row>
    <row r="547" spans="1:5" ht="12.75">
      <c r="A547" t="s">
        <v>1686</v>
      </c>
      <c r="B547">
        <v>0</v>
      </c>
      <c r="C547">
        <v>0</v>
      </c>
      <c r="D547">
        <v>0</v>
      </c>
      <c r="E547">
        <v>0</v>
      </c>
    </row>
    <row r="548" spans="1:5" ht="12.75">
      <c r="A548" t="s">
        <v>1687</v>
      </c>
      <c r="B548">
        <v>0</v>
      </c>
      <c r="C548">
        <v>0</v>
      </c>
      <c r="D548">
        <v>0</v>
      </c>
      <c r="E548">
        <v>0</v>
      </c>
    </row>
    <row r="549" spans="1:5" ht="12.75">
      <c r="A549" t="s">
        <v>1688</v>
      </c>
      <c r="B549">
        <v>0</v>
      </c>
      <c r="C549">
        <v>0</v>
      </c>
      <c r="D549">
        <v>0</v>
      </c>
      <c r="E549">
        <v>0</v>
      </c>
    </row>
    <row r="550" spans="1:5" ht="12.75">
      <c r="A550" t="s">
        <v>1689</v>
      </c>
      <c r="B550">
        <v>0</v>
      </c>
      <c r="C550">
        <v>0</v>
      </c>
      <c r="D550">
        <v>0</v>
      </c>
      <c r="E550">
        <v>0</v>
      </c>
    </row>
    <row r="551" spans="1:5" ht="12.75">
      <c r="A551" t="s">
        <v>1690</v>
      </c>
      <c r="B551">
        <v>0</v>
      </c>
      <c r="C551">
        <v>0</v>
      </c>
      <c r="D551">
        <v>0</v>
      </c>
      <c r="E551">
        <v>0</v>
      </c>
    </row>
    <row r="552" spans="1:5" ht="12.75">
      <c r="A552" t="s">
        <v>1691</v>
      </c>
      <c r="B552">
        <v>0</v>
      </c>
      <c r="C552">
        <v>0</v>
      </c>
      <c r="D552">
        <v>0</v>
      </c>
      <c r="E552">
        <v>0</v>
      </c>
    </row>
    <row r="553" spans="1:5" ht="12.75">
      <c r="A553" t="s">
        <v>1692</v>
      </c>
      <c r="B553">
        <v>0</v>
      </c>
      <c r="C553">
        <v>0</v>
      </c>
      <c r="D553">
        <v>0</v>
      </c>
      <c r="E553">
        <v>0</v>
      </c>
    </row>
    <row r="554" spans="1:5" ht="12.75">
      <c r="A554" t="s">
        <v>1693</v>
      </c>
      <c r="B554">
        <v>0</v>
      </c>
      <c r="C554">
        <v>0</v>
      </c>
      <c r="D554">
        <v>0</v>
      </c>
      <c r="E554">
        <v>0</v>
      </c>
    </row>
    <row r="555" spans="1:5" ht="12.75">
      <c r="A555" t="s">
        <v>1694</v>
      </c>
      <c r="B555">
        <v>0</v>
      </c>
      <c r="C555">
        <v>0</v>
      </c>
      <c r="D555">
        <v>0</v>
      </c>
      <c r="E555">
        <v>0</v>
      </c>
    </row>
    <row r="556" spans="1:5" ht="12.75">
      <c r="A556" t="s">
        <v>1695</v>
      </c>
      <c r="B556">
        <v>0</v>
      </c>
      <c r="C556">
        <v>0</v>
      </c>
      <c r="D556">
        <v>0</v>
      </c>
      <c r="E556">
        <v>0</v>
      </c>
    </row>
    <row r="557" spans="1:5" ht="12.75">
      <c r="A557" t="s">
        <v>1696</v>
      </c>
      <c r="B557">
        <v>0</v>
      </c>
      <c r="C557">
        <v>0</v>
      </c>
      <c r="D557">
        <v>0</v>
      </c>
      <c r="E557">
        <v>0</v>
      </c>
    </row>
    <row r="558" spans="1:5" ht="12.75">
      <c r="A558" t="s">
        <v>1697</v>
      </c>
      <c r="B558">
        <v>0</v>
      </c>
      <c r="C558">
        <v>0</v>
      </c>
      <c r="D558">
        <v>0</v>
      </c>
      <c r="E558">
        <v>0</v>
      </c>
    </row>
    <row r="559" spans="1:5" ht="12.75">
      <c r="A559" t="s">
        <v>1698</v>
      </c>
      <c r="B559">
        <v>0</v>
      </c>
      <c r="C559">
        <v>0</v>
      </c>
      <c r="D559">
        <v>0</v>
      </c>
      <c r="E559">
        <v>0</v>
      </c>
    </row>
    <row r="560" spans="1:5" ht="12.75">
      <c r="A560" t="s">
        <v>1699</v>
      </c>
      <c r="B560">
        <v>0</v>
      </c>
      <c r="C560">
        <v>0</v>
      </c>
      <c r="D560">
        <v>0</v>
      </c>
      <c r="E560">
        <v>0</v>
      </c>
    </row>
    <row r="561" spans="1:5" ht="12.75">
      <c r="A561" t="s">
        <v>1700</v>
      </c>
      <c r="B561">
        <v>0</v>
      </c>
      <c r="C561">
        <v>0</v>
      </c>
      <c r="D561">
        <v>0</v>
      </c>
      <c r="E561">
        <v>0</v>
      </c>
    </row>
    <row r="562" spans="1:5" ht="12.75">
      <c r="A562" t="s">
        <v>1701</v>
      </c>
      <c r="B562">
        <v>0</v>
      </c>
      <c r="C562">
        <v>0</v>
      </c>
      <c r="D562">
        <v>0</v>
      </c>
      <c r="E562">
        <v>0</v>
      </c>
    </row>
    <row r="563" spans="1:5" ht="12.75">
      <c r="A563" t="s">
        <v>1702</v>
      </c>
      <c r="B563">
        <v>0</v>
      </c>
      <c r="C563">
        <v>0</v>
      </c>
      <c r="D563">
        <v>0</v>
      </c>
      <c r="E563">
        <v>0</v>
      </c>
    </row>
    <row r="564" spans="1:5" ht="12.75">
      <c r="A564" t="s">
        <v>1703</v>
      </c>
      <c r="B564">
        <v>0</v>
      </c>
      <c r="C564">
        <v>0</v>
      </c>
      <c r="D564">
        <v>0</v>
      </c>
      <c r="E564">
        <v>0</v>
      </c>
    </row>
    <row r="565" spans="1:5" ht="12.75">
      <c r="A565" t="s">
        <v>1704</v>
      </c>
      <c r="B565">
        <v>0</v>
      </c>
      <c r="C565">
        <v>0</v>
      </c>
      <c r="D565">
        <v>0</v>
      </c>
      <c r="E56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view="pageBreakPreview" zoomScale="60" zoomScaleNormal="80" zoomScalePageLayoutView="0" workbookViewId="0" topLeftCell="A19">
      <selection activeCell="K33" sqref="K33"/>
    </sheetView>
  </sheetViews>
  <sheetFormatPr defaultColWidth="11.421875" defaultRowHeight="12.75" outlineLevelRow="1"/>
  <cols>
    <col min="1" max="1" width="16.28125" style="56" customWidth="1"/>
    <col min="2" max="2" width="89.8515625" style="61" bestFit="1" customWidth="1"/>
    <col min="3" max="3" width="134.7109375" style="35" customWidth="1"/>
    <col min="4" max="13" width="11.421875" style="35" customWidth="1"/>
    <col min="14" max="16384" width="11.421875" style="56" customWidth="1"/>
  </cols>
  <sheetData>
    <row r="1" spans="1:3" ht="30.75">
      <c r="A1" s="57" t="s">
        <v>1839</v>
      </c>
      <c r="B1" s="57"/>
      <c r="C1" s="58"/>
    </row>
    <row r="2" spans="2:3" ht="14.25">
      <c r="B2" s="58"/>
      <c r="C2" s="58"/>
    </row>
    <row r="3" spans="1:3" ht="14.25">
      <c r="A3" s="133" t="s">
        <v>1840</v>
      </c>
      <c r="B3" s="134"/>
      <c r="C3" s="58"/>
    </row>
    <row r="4" ht="14.25">
      <c r="C4" s="58"/>
    </row>
    <row r="5" spans="1:3" ht="18">
      <c r="A5" s="73" t="s">
        <v>6</v>
      </c>
      <c r="B5" s="73" t="s">
        <v>1841</v>
      </c>
      <c r="C5" s="135" t="s">
        <v>1842</v>
      </c>
    </row>
    <row r="6" spans="1:3" ht="14.25">
      <c r="A6" s="136" t="s">
        <v>1843</v>
      </c>
      <c r="B6" s="76" t="s">
        <v>1844</v>
      </c>
      <c r="C6" s="61" t="s">
        <v>1845</v>
      </c>
    </row>
    <row r="7" spans="1:3" ht="28.5">
      <c r="A7" s="136" t="s">
        <v>1846</v>
      </c>
      <c r="B7" s="76" t="s">
        <v>1847</v>
      </c>
      <c r="C7" s="61" t="s">
        <v>1848</v>
      </c>
    </row>
    <row r="8" spans="1:3" ht="14.25">
      <c r="A8" s="136" t="s">
        <v>1849</v>
      </c>
      <c r="B8" s="76" t="s">
        <v>1850</v>
      </c>
      <c r="C8" s="61" t="s">
        <v>1851</v>
      </c>
    </row>
    <row r="9" spans="1:3" ht="14.25">
      <c r="A9" s="136" t="s">
        <v>1852</v>
      </c>
      <c r="B9" s="76" t="s">
        <v>1853</v>
      </c>
      <c r="C9" s="61" t="s">
        <v>1854</v>
      </c>
    </row>
    <row r="10" spans="1:3" ht="44.25" customHeight="1">
      <c r="A10" s="136" t="s">
        <v>1855</v>
      </c>
      <c r="B10" s="76" t="s">
        <v>1856</v>
      </c>
      <c r="C10" s="61" t="s">
        <v>1857</v>
      </c>
    </row>
    <row r="11" spans="1:3" ht="54.75" customHeight="1">
      <c r="A11" s="136" t="s">
        <v>1858</v>
      </c>
      <c r="B11" s="76" t="s">
        <v>1859</v>
      </c>
      <c r="C11" s="61" t="s">
        <v>1860</v>
      </c>
    </row>
    <row r="12" spans="1:3" ht="28.5">
      <c r="A12" s="136" t="s">
        <v>1861</v>
      </c>
      <c r="B12" s="76" t="s">
        <v>1862</v>
      </c>
      <c r="C12" s="61" t="s">
        <v>1863</v>
      </c>
    </row>
    <row r="13" spans="1:3" ht="14.25">
      <c r="A13" s="136" t="s">
        <v>1864</v>
      </c>
      <c r="B13" s="76" t="s">
        <v>1865</v>
      </c>
      <c r="C13" s="61" t="s">
        <v>1866</v>
      </c>
    </row>
    <row r="14" spans="1:3" ht="28.5">
      <c r="A14" s="136" t="s">
        <v>1867</v>
      </c>
      <c r="B14" s="76" t="s">
        <v>1868</v>
      </c>
      <c r="C14" s="61" t="s">
        <v>1869</v>
      </c>
    </row>
    <row r="15" spans="1:3" ht="14.25">
      <c r="A15" s="136" t="s">
        <v>1870</v>
      </c>
      <c r="B15" s="76" t="s">
        <v>1871</v>
      </c>
      <c r="C15" s="61" t="s">
        <v>1872</v>
      </c>
    </row>
    <row r="16" spans="1:3" ht="28.5">
      <c r="A16" s="136" t="s">
        <v>1873</v>
      </c>
      <c r="B16" s="82" t="s">
        <v>1874</v>
      </c>
      <c r="C16" s="61" t="s">
        <v>1875</v>
      </c>
    </row>
    <row r="17" spans="1:3" ht="28.5">
      <c r="A17" s="136" t="s">
        <v>1876</v>
      </c>
      <c r="B17" s="82" t="s">
        <v>1877</v>
      </c>
      <c r="C17" s="61" t="s">
        <v>1878</v>
      </c>
    </row>
    <row r="18" spans="1:3" ht="14.25">
      <c r="A18" s="136" t="s">
        <v>1879</v>
      </c>
      <c r="B18" s="82" t="s">
        <v>1880</v>
      </c>
      <c r="C18" s="61" t="s">
        <v>1881</v>
      </c>
    </row>
    <row r="19" spans="1:3" ht="14.25" outlineLevel="1">
      <c r="A19" s="136" t="s">
        <v>1882</v>
      </c>
      <c r="B19" s="82" t="s">
        <v>1883</v>
      </c>
      <c r="C19" s="61"/>
    </row>
    <row r="20" spans="1:3" ht="14.25" outlineLevel="1">
      <c r="A20" s="136" t="s">
        <v>1884</v>
      </c>
      <c r="B20" s="131"/>
      <c r="C20" s="61"/>
    </row>
    <row r="21" spans="1:3" ht="14.25" outlineLevel="1">
      <c r="A21" s="136" t="s">
        <v>1885</v>
      </c>
      <c r="B21" s="131"/>
      <c r="C21" s="61"/>
    </row>
    <row r="22" spans="1:3" ht="14.25" outlineLevel="1">
      <c r="A22" s="136" t="s">
        <v>1886</v>
      </c>
      <c r="B22" s="131"/>
      <c r="C22" s="61"/>
    </row>
    <row r="23" spans="1:3" ht="14.25" outlineLevel="1">
      <c r="A23" s="136" t="s">
        <v>1887</v>
      </c>
      <c r="B23" s="131"/>
      <c r="C23" s="61"/>
    </row>
    <row r="24" spans="1:3" ht="18">
      <c r="A24" s="73"/>
      <c r="B24" s="73" t="s">
        <v>1888</v>
      </c>
      <c r="C24" s="135" t="s">
        <v>1889</v>
      </c>
    </row>
    <row r="25" spans="1:3" ht="14.25">
      <c r="A25" s="136" t="s">
        <v>1890</v>
      </c>
      <c r="B25" s="82" t="s">
        <v>1891</v>
      </c>
      <c r="C25" s="61" t="s">
        <v>44</v>
      </c>
    </row>
    <row r="26" spans="1:3" ht="14.25">
      <c r="A26" s="136" t="s">
        <v>1892</v>
      </c>
      <c r="B26" s="82" t="s">
        <v>1893</v>
      </c>
      <c r="C26" s="61" t="s">
        <v>1894</v>
      </c>
    </row>
    <row r="27" spans="1:3" ht="14.25">
      <c r="A27" s="136" t="s">
        <v>1895</v>
      </c>
      <c r="B27" s="82" t="s">
        <v>1896</v>
      </c>
      <c r="C27" s="61" t="s">
        <v>1897</v>
      </c>
    </row>
    <row r="28" spans="1:3" ht="14.25" outlineLevel="1">
      <c r="A28" s="136" t="s">
        <v>1890</v>
      </c>
      <c r="B28" s="81"/>
      <c r="C28" s="61"/>
    </row>
    <row r="29" spans="1:3" ht="14.25" outlineLevel="1">
      <c r="A29" s="136" t="s">
        <v>1898</v>
      </c>
      <c r="B29" s="81"/>
      <c r="C29" s="61"/>
    </row>
    <row r="30" spans="1:3" ht="14.25" outlineLevel="1">
      <c r="A30" s="136" t="s">
        <v>1899</v>
      </c>
      <c r="B30" s="82"/>
      <c r="C30" s="61"/>
    </row>
    <row r="31" spans="1:3" ht="18">
      <c r="A31" s="73"/>
      <c r="B31" s="73" t="s">
        <v>1900</v>
      </c>
      <c r="C31" s="135" t="s">
        <v>1842</v>
      </c>
    </row>
    <row r="32" spans="1:3" ht="14.25">
      <c r="A32" s="136" t="s">
        <v>1901</v>
      </c>
      <c r="B32" s="76" t="s">
        <v>1902</v>
      </c>
      <c r="C32" s="61" t="s">
        <v>1794</v>
      </c>
    </row>
    <row r="33" spans="1:2" ht="14.25">
      <c r="A33" s="136" t="s">
        <v>1903</v>
      </c>
      <c r="B33" s="81"/>
    </row>
    <row r="34" spans="1:2" ht="14.25">
      <c r="A34" s="136" t="s">
        <v>1904</v>
      </c>
      <c r="B34" s="81"/>
    </row>
    <row r="35" spans="1:2" ht="14.25">
      <c r="A35" s="136" t="s">
        <v>1905</v>
      </c>
      <c r="B35" s="81"/>
    </row>
    <row r="36" spans="1:2" ht="14.25">
      <c r="A36" s="136" t="s">
        <v>1906</v>
      </c>
      <c r="B36" s="81"/>
    </row>
    <row r="37" spans="1:2" ht="14.25">
      <c r="A37" s="136" t="s">
        <v>1907</v>
      </c>
      <c r="B37" s="81"/>
    </row>
    <row r="38" ht="14.25">
      <c r="B38" s="81"/>
    </row>
    <row r="39" ht="14.25">
      <c r="B39" s="81"/>
    </row>
    <row r="40" ht="14.25">
      <c r="B40" s="81"/>
    </row>
    <row r="41" ht="14.25">
      <c r="B41" s="81"/>
    </row>
    <row r="42" ht="14.25">
      <c r="B42" s="81"/>
    </row>
    <row r="43" ht="14.25">
      <c r="B43" s="81"/>
    </row>
    <row r="44" ht="14.25">
      <c r="B44" s="81"/>
    </row>
    <row r="45" ht="14.25">
      <c r="B45" s="81"/>
    </row>
    <row r="46" ht="14.25">
      <c r="B46" s="81"/>
    </row>
    <row r="47" ht="14.25">
      <c r="B47" s="81"/>
    </row>
    <row r="48" ht="14.25">
      <c r="B48" s="81"/>
    </row>
    <row r="49" ht="14.25">
      <c r="B49" s="81"/>
    </row>
    <row r="50" ht="14.25">
      <c r="B50" s="81"/>
    </row>
    <row r="51" ht="14.25">
      <c r="B51" s="81"/>
    </row>
    <row r="52" ht="14.25">
      <c r="B52" s="81"/>
    </row>
    <row r="53" ht="14.25">
      <c r="B53" s="81"/>
    </row>
    <row r="54" ht="14.25">
      <c r="B54" s="81"/>
    </row>
    <row r="55" ht="14.25">
      <c r="B55" s="81"/>
    </row>
    <row r="56" ht="14.25">
      <c r="B56" s="81"/>
    </row>
    <row r="57" ht="14.25">
      <c r="B57" s="81"/>
    </row>
    <row r="58" ht="14.25">
      <c r="B58" s="81"/>
    </row>
    <row r="59" ht="14.25">
      <c r="B59" s="81"/>
    </row>
    <row r="60" ht="14.25">
      <c r="B60" s="81"/>
    </row>
    <row r="61" ht="14.25">
      <c r="B61" s="81"/>
    </row>
    <row r="62" ht="14.25">
      <c r="B62" s="81"/>
    </row>
    <row r="63" ht="14.25">
      <c r="B63" s="81"/>
    </row>
    <row r="64" ht="14.25">
      <c r="B64" s="81"/>
    </row>
    <row r="65" ht="14.25">
      <c r="B65" s="81"/>
    </row>
    <row r="66" ht="14.25">
      <c r="B66" s="81"/>
    </row>
    <row r="67" ht="14.25">
      <c r="B67" s="81"/>
    </row>
    <row r="68" ht="14.25">
      <c r="B68" s="81"/>
    </row>
    <row r="69" ht="14.25">
      <c r="B69" s="81"/>
    </row>
    <row r="70" ht="14.25">
      <c r="B70" s="81"/>
    </row>
    <row r="71" ht="14.25">
      <c r="B71" s="81"/>
    </row>
    <row r="72" ht="14.25">
      <c r="B72" s="81"/>
    </row>
    <row r="73" ht="14.25">
      <c r="B73" s="81"/>
    </row>
    <row r="74" ht="14.25">
      <c r="B74" s="81"/>
    </row>
    <row r="75" ht="14.25">
      <c r="B75" s="81"/>
    </row>
    <row r="76" ht="14.25">
      <c r="B76" s="81"/>
    </row>
    <row r="77" ht="14.25">
      <c r="B77" s="81"/>
    </row>
    <row r="78" ht="14.25">
      <c r="B78" s="81"/>
    </row>
    <row r="79" ht="14.25">
      <c r="B79" s="81"/>
    </row>
    <row r="80" ht="14.25">
      <c r="B80" s="81"/>
    </row>
    <row r="81" ht="14.25">
      <c r="B81" s="81"/>
    </row>
    <row r="82" ht="14.25">
      <c r="B82" s="81"/>
    </row>
    <row r="83" ht="14.25">
      <c r="B83" s="58"/>
    </row>
    <row r="84" ht="14.25">
      <c r="B84" s="58"/>
    </row>
    <row r="85" ht="14.25">
      <c r="B85" s="58"/>
    </row>
    <row r="86" ht="14.25">
      <c r="B86" s="58"/>
    </row>
    <row r="87" ht="14.25">
      <c r="B87" s="58"/>
    </row>
    <row r="88" ht="14.25">
      <c r="B88" s="58"/>
    </row>
    <row r="89" ht="14.25">
      <c r="B89" s="58"/>
    </row>
    <row r="90" ht="14.25">
      <c r="B90" s="58"/>
    </row>
    <row r="91" ht="14.25">
      <c r="B91" s="58"/>
    </row>
    <row r="92" ht="14.25">
      <c r="B92" s="58"/>
    </row>
    <row r="93" ht="14.25">
      <c r="B93" s="81"/>
    </row>
    <row r="94" ht="14.25">
      <c r="B94" s="81"/>
    </row>
    <row r="95" ht="14.25">
      <c r="B95" s="81"/>
    </row>
    <row r="96" ht="14.25">
      <c r="B96" s="81"/>
    </row>
    <row r="97" ht="14.25">
      <c r="B97" s="81"/>
    </row>
    <row r="98" ht="14.25">
      <c r="B98" s="81"/>
    </row>
    <row r="99" ht="14.25">
      <c r="B99" s="81"/>
    </row>
    <row r="100" ht="14.25">
      <c r="B100" s="81"/>
    </row>
    <row r="101" ht="14.25">
      <c r="B101" s="103"/>
    </row>
    <row r="102" ht="14.25">
      <c r="B102" s="81"/>
    </row>
    <row r="103" ht="14.25">
      <c r="B103" s="81"/>
    </row>
    <row r="104" ht="14.25">
      <c r="B104" s="81"/>
    </row>
    <row r="105" ht="14.25">
      <c r="B105" s="81"/>
    </row>
    <row r="106" ht="14.25">
      <c r="B106" s="81"/>
    </row>
    <row r="107" ht="14.25">
      <c r="B107" s="81"/>
    </row>
    <row r="108" ht="14.25">
      <c r="B108" s="81"/>
    </row>
    <row r="109" ht="14.25">
      <c r="B109" s="81"/>
    </row>
    <row r="110" ht="14.25">
      <c r="B110" s="81"/>
    </row>
    <row r="111" ht="14.25">
      <c r="B111" s="81"/>
    </row>
    <row r="112" ht="14.25">
      <c r="B112" s="81"/>
    </row>
    <row r="113" ht="14.25">
      <c r="B113" s="81"/>
    </row>
    <row r="114" ht="14.25">
      <c r="B114" s="81"/>
    </row>
    <row r="115" ht="14.25">
      <c r="B115" s="81"/>
    </row>
    <row r="116" ht="14.25">
      <c r="B116" s="81"/>
    </row>
    <row r="117" ht="14.25">
      <c r="B117" s="81"/>
    </row>
    <row r="118" ht="14.25">
      <c r="B118" s="81"/>
    </row>
    <row r="120" ht="14.25">
      <c r="B120" s="81"/>
    </row>
    <row r="121" ht="14.25">
      <c r="B121" s="81"/>
    </row>
    <row r="122" ht="14.25">
      <c r="B122" s="81"/>
    </row>
    <row r="127" ht="14.25">
      <c r="B127" s="68"/>
    </row>
    <row r="128" ht="14.25">
      <c r="B128" s="137"/>
    </row>
    <row r="134" ht="14.25">
      <c r="B134" s="82"/>
    </row>
    <row r="135" ht="14.25">
      <c r="B135" s="81"/>
    </row>
    <row r="137" ht="14.25">
      <c r="B137" s="81"/>
    </row>
    <row r="138" ht="14.25">
      <c r="B138" s="81"/>
    </row>
    <row r="139" ht="14.25">
      <c r="B139" s="81"/>
    </row>
    <row r="140" ht="14.25">
      <c r="B140" s="81"/>
    </row>
    <row r="141" ht="14.25">
      <c r="B141" s="81"/>
    </row>
    <row r="142" ht="14.25">
      <c r="B142" s="81"/>
    </row>
    <row r="143" ht="14.25">
      <c r="B143" s="81"/>
    </row>
    <row r="144" ht="14.25">
      <c r="B144" s="81"/>
    </row>
    <row r="145" ht="14.25">
      <c r="B145" s="81"/>
    </row>
    <row r="146" ht="14.25">
      <c r="B146" s="81"/>
    </row>
    <row r="147" ht="14.25">
      <c r="B147" s="81"/>
    </row>
    <row r="148" ht="14.25">
      <c r="B148" s="81"/>
    </row>
    <row r="245" ht="14.25">
      <c r="B245" s="76"/>
    </row>
    <row r="246" ht="14.25">
      <c r="B246" s="81"/>
    </row>
    <row r="247" ht="14.25">
      <c r="B247" s="81"/>
    </row>
    <row r="250" ht="14.25">
      <c r="B250" s="81"/>
    </row>
    <row r="266" ht="14.25">
      <c r="B266" s="76"/>
    </row>
    <row r="296" ht="14.25">
      <c r="B296" s="68"/>
    </row>
    <row r="297" ht="14.25">
      <c r="B297" s="81"/>
    </row>
    <row r="299" ht="14.25">
      <c r="B299" s="81"/>
    </row>
    <row r="300" ht="14.25">
      <c r="B300" s="81"/>
    </row>
    <row r="301" ht="14.25">
      <c r="B301" s="81"/>
    </row>
    <row r="302" ht="14.25">
      <c r="B302" s="81"/>
    </row>
    <row r="303" ht="14.25">
      <c r="B303" s="81"/>
    </row>
    <row r="304" ht="14.25">
      <c r="B304" s="81"/>
    </row>
    <row r="305" ht="14.25">
      <c r="B305" s="81"/>
    </row>
    <row r="306" ht="14.25">
      <c r="B306" s="81"/>
    </row>
    <row r="307" ht="14.25">
      <c r="B307" s="81"/>
    </row>
    <row r="308" ht="14.25">
      <c r="B308" s="81"/>
    </row>
    <row r="309" ht="14.25">
      <c r="B309" s="81"/>
    </row>
    <row r="310" ht="14.25">
      <c r="B310" s="81"/>
    </row>
    <row r="322" ht="14.25">
      <c r="B322" s="81"/>
    </row>
    <row r="323" ht="14.25">
      <c r="B323" s="81"/>
    </row>
    <row r="324" ht="14.25">
      <c r="B324" s="81"/>
    </row>
    <row r="325" ht="14.25">
      <c r="B325" s="81"/>
    </row>
    <row r="326" ht="14.25">
      <c r="B326" s="81"/>
    </row>
    <row r="327" ht="14.25">
      <c r="B327" s="81"/>
    </row>
    <row r="328" ht="14.25">
      <c r="B328" s="81"/>
    </row>
    <row r="329" ht="14.25">
      <c r="B329" s="81"/>
    </row>
    <row r="330" ht="14.25">
      <c r="B330" s="81"/>
    </row>
    <row r="332" ht="14.25">
      <c r="B332" s="81"/>
    </row>
    <row r="333" ht="14.25">
      <c r="B333" s="81"/>
    </row>
    <row r="334" ht="14.25">
      <c r="B334" s="81"/>
    </row>
    <row r="335" ht="14.25">
      <c r="B335" s="81"/>
    </row>
    <row r="336" ht="14.25">
      <c r="B336" s="81"/>
    </row>
    <row r="338" ht="14.25">
      <c r="B338" s="81"/>
    </row>
    <row r="341" ht="14.25">
      <c r="B341" s="81"/>
    </row>
    <row r="344" ht="14.25">
      <c r="B344" s="81"/>
    </row>
    <row r="345" ht="14.25">
      <c r="B345" s="81"/>
    </row>
    <row r="346" ht="14.25">
      <c r="B346" s="81"/>
    </row>
    <row r="347" ht="14.25">
      <c r="B347" s="81"/>
    </row>
    <row r="348" ht="14.25">
      <c r="B348" s="81"/>
    </row>
    <row r="349" ht="14.25">
      <c r="B349" s="81"/>
    </row>
    <row r="350" ht="14.25">
      <c r="B350" s="81"/>
    </row>
    <row r="351" ht="14.25">
      <c r="B351" s="81"/>
    </row>
    <row r="352" ht="14.25">
      <c r="B352" s="81"/>
    </row>
    <row r="353" ht="14.25">
      <c r="B353" s="81"/>
    </row>
    <row r="354" ht="14.25">
      <c r="B354" s="81"/>
    </row>
    <row r="355" ht="14.25">
      <c r="B355" s="81"/>
    </row>
    <row r="356" ht="14.25">
      <c r="B356" s="81"/>
    </row>
    <row r="357" ht="14.25">
      <c r="B357" s="81"/>
    </row>
    <row r="358" ht="14.25">
      <c r="B358" s="81"/>
    </row>
    <row r="359" ht="14.25">
      <c r="B359" s="81"/>
    </row>
    <row r="360" ht="14.25">
      <c r="B360" s="81"/>
    </row>
    <row r="361" ht="14.25">
      <c r="B361" s="81"/>
    </row>
    <row r="362" ht="14.25">
      <c r="B362" s="81"/>
    </row>
    <row r="366" ht="14.25">
      <c r="B366" s="68"/>
    </row>
    <row r="383" ht="14.25">
      <c r="B383" s="138"/>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06">
      <selection activeCell="K33" sqref="K33"/>
    </sheetView>
  </sheetViews>
  <sheetFormatPr defaultColWidth="9.140625" defaultRowHeight="12.75"/>
  <cols>
    <col min="1" max="1" width="242.00390625" style="35" customWidth="1"/>
    <col min="2" max="16384" width="9.140625" style="35" customWidth="1"/>
  </cols>
  <sheetData>
    <row r="1" ht="30.75">
      <c r="A1" s="57" t="s">
        <v>1908</v>
      </c>
    </row>
    <row r="3" ht="15">
      <c r="A3" s="139"/>
    </row>
    <row r="4" ht="34.5">
      <c r="A4" s="140" t="s">
        <v>1909</v>
      </c>
    </row>
    <row r="5" ht="34.5">
      <c r="A5" s="140" t="s">
        <v>1910</v>
      </c>
    </row>
    <row r="6" ht="51.75">
      <c r="A6" s="140" t="s">
        <v>1911</v>
      </c>
    </row>
    <row r="7" ht="17.25">
      <c r="A7" s="140"/>
    </row>
    <row r="8" ht="18">
      <c r="A8" s="141" t="s">
        <v>1912</v>
      </c>
    </row>
    <row r="9" ht="34.5">
      <c r="A9" s="142" t="s">
        <v>1913</v>
      </c>
    </row>
    <row r="10" ht="69">
      <c r="A10" s="143" t="s">
        <v>1914</v>
      </c>
    </row>
    <row r="11" ht="34.5">
      <c r="A11" s="143" t="s">
        <v>1915</v>
      </c>
    </row>
    <row r="12" ht="17.25">
      <c r="A12" s="143" t="s">
        <v>1916</v>
      </c>
    </row>
    <row r="13" ht="17.25">
      <c r="A13" s="143" t="s">
        <v>1917</v>
      </c>
    </row>
    <row r="14" ht="34.5">
      <c r="A14" s="143" t="s">
        <v>1918</v>
      </c>
    </row>
    <row r="15" ht="17.25">
      <c r="A15" s="143"/>
    </row>
    <row r="16" ht="18">
      <c r="A16" s="141" t="s">
        <v>1919</v>
      </c>
    </row>
    <row r="17" ht="17.25">
      <c r="A17" s="144" t="s">
        <v>1920</v>
      </c>
    </row>
    <row r="18" ht="34.5">
      <c r="A18" s="145" t="s">
        <v>1921</v>
      </c>
    </row>
    <row r="19" ht="34.5">
      <c r="A19" s="145" t="s">
        <v>1922</v>
      </c>
    </row>
    <row r="20" ht="51.75">
      <c r="A20" s="145" t="s">
        <v>1923</v>
      </c>
    </row>
    <row r="21" ht="87">
      <c r="A21" s="145" t="s">
        <v>1924</v>
      </c>
    </row>
    <row r="22" ht="51.75">
      <c r="A22" s="145" t="s">
        <v>1925</v>
      </c>
    </row>
    <row r="23" ht="34.5">
      <c r="A23" s="145" t="s">
        <v>1926</v>
      </c>
    </row>
    <row r="24" ht="17.25">
      <c r="A24" s="145" t="s">
        <v>1927</v>
      </c>
    </row>
    <row r="25" ht="17.25">
      <c r="A25" s="144" t="s">
        <v>1928</v>
      </c>
    </row>
    <row r="26" ht="51.75">
      <c r="A26" s="146" t="s">
        <v>1929</v>
      </c>
    </row>
    <row r="27" ht="17.25">
      <c r="A27" s="146" t="s">
        <v>1930</v>
      </c>
    </row>
    <row r="28" ht="17.25">
      <c r="A28" s="144" t="s">
        <v>1931</v>
      </c>
    </row>
    <row r="29" ht="34.5">
      <c r="A29" s="145" t="s">
        <v>1932</v>
      </c>
    </row>
    <row r="30" ht="34.5">
      <c r="A30" s="145" t="s">
        <v>1933</v>
      </c>
    </row>
    <row r="31" ht="34.5">
      <c r="A31" s="145" t="s">
        <v>1934</v>
      </c>
    </row>
    <row r="32" ht="34.5">
      <c r="A32" s="145" t="s">
        <v>1935</v>
      </c>
    </row>
    <row r="33" ht="17.25">
      <c r="A33" s="145"/>
    </row>
    <row r="34" ht="18">
      <c r="A34" s="141" t="s">
        <v>1936</v>
      </c>
    </row>
    <row r="35" ht="17.25">
      <c r="A35" s="144" t="s">
        <v>1937</v>
      </c>
    </row>
    <row r="36" ht="34.5">
      <c r="A36" s="145" t="s">
        <v>1938</v>
      </c>
    </row>
    <row r="37" ht="34.5">
      <c r="A37" s="145" t="s">
        <v>1939</v>
      </c>
    </row>
    <row r="38" ht="34.5">
      <c r="A38" s="145" t="s">
        <v>1940</v>
      </c>
    </row>
    <row r="39" ht="17.25">
      <c r="A39" s="145" t="s">
        <v>1941</v>
      </c>
    </row>
    <row r="40" ht="34.5">
      <c r="A40" s="145" t="s">
        <v>1942</v>
      </c>
    </row>
    <row r="41" ht="17.25">
      <c r="A41" s="144" t="s">
        <v>1943</v>
      </c>
    </row>
    <row r="42" ht="17.25">
      <c r="A42" s="145" t="s">
        <v>1944</v>
      </c>
    </row>
    <row r="43" ht="17.25">
      <c r="A43" s="146" t="s">
        <v>1945</v>
      </c>
    </row>
    <row r="44" ht="17.25">
      <c r="A44" s="144" t="s">
        <v>1946</v>
      </c>
    </row>
    <row r="45" ht="34.5">
      <c r="A45" s="146" t="s">
        <v>1947</v>
      </c>
    </row>
    <row r="46" ht="34.5">
      <c r="A46" s="145" t="s">
        <v>1948</v>
      </c>
    </row>
    <row r="47" ht="51.75">
      <c r="A47" s="145" t="s">
        <v>1949</v>
      </c>
    </row>
    <row r="48" ht="17.25">
      <c r="A48" s="145" t="s">
        <v>1950</v>
      </c>
    </row>
    <row r="49" ht="17.25">
      <c r="A49" s="146" t="s">
        <v>1951</v>
      </c>
    </row>
    <row r="50" ht="17.25">
      <c r="A50" s="144" t="s">
        <v>1952</v>
      </c>
    </row>
    <row r="51" ht="34.5">
      <c r="A51" s="146" t="s">
        <v>1953</v>
      </c>
    </row>
    <row r="52" ht="17.25">
      <c r="A52" s="145" t="s">
        <v>1954</v>
      </c>
    </row>
    <row r="53" ht="34.5">
      <c r="A53" s="146" t="s">
        <v>1955</v>
      </c>
    </row>
    <row r="54" ht="17.25">
      <c r="A54" s="144" t="s">
        <v>1956</v>
      </c>
    </row>
    <row r="55" ht="17.25">
      <c r="A55" s="146" t="s">
        <v>1957</v>
      </c>
    </row>
    <row r="56" ht="34.5">
      <c r="A56" s="145" t="s">
        <v>1958</v>
      </c>
    </row>
    <row r="57" ht="17.25">
      <c r="A57" s="145" t="s">
        <v>1959</v>
      </c>
    </row>
    <row r="58" ht="34.5">
      <c r="A58" s="145" t="s">
        <v>1960</v>
      </c>
    </row>
    <row r="59" ht="17.25">
      <c r="A59" s="144" t="s">
        <v>1961</v>
      </c>
    </row>
    <row r="60" ht="34.5">
      <c r="A60" s="145" t="s">
        <v>1962</v>
      </c>
    </row>
    <row r="61" ht="17.25">
      <c r="A61" s="147"/>
    </row>
    <row r="62" ht="18">
      <c r="A62" s="141" t="s">
        <v>1963</v>
      </c>
    </row>
    <row r="63" ht="17.25">
      <c r="A63" s="144" t="s">
        <v>1964</v>
      </c>
    </row>
    <row r="64" ht="34.5">
      <c r="A64" s="145" t="s">
        <v>1965</v>
      </c>
    </row>
    <row r="65" ht="17.25">
      <c r="A65" s="145" t="s">
        <v>1966</v>
      </c>
    </row>
    <row r="66" ht="34.5">
      <c r="A66" s="143" t="s">
        <v>1967</v>
      </c>
    </row>
    <row r="67" ht="34.5">
      <c r="A67" s="143" t="s">
        <v>1968</v>
      </c>
    </row>
    <row r="68" ht="34.5">
      <c r="A68" s="143" t="s">
        <v>1969</v>
      </c>
    </row>
    <row r="69" ht="17.25">
      <c r="A69" s="148" t="s">
        <v>1970</v>
      </c>
    </row>
    <row r="70" ht="51.75">
      <c r="A70" s="143" t="s">
        <v>1971</v>
      </c>
    </row>
    <row r="71" ht="17.25">
      <c r="A71" s="143" t="s">
        <v>1972</v>
      </c>
    </row>
    <row r="72" ht="17.25">
      <c r="A72" s="148" t="s">
        <v>1973</v>
      </c>
    </row>
    <row r="73" ht="17.25">
      <c r="A73" s="143" t="s">
        <v>1974</v>
      </c>
    </row>
    <row r="74" ht="17.25">
      <c r="A74" s="148" t="s">
        <v>1975</v>
      </c>
    </row>
    <row r="75" ht="34.5">
      <c r="A75" s="143" t="s">
        <v>1976</v>
      </c>
    </row>
    <row r="76" ht="17.25">
      <c r="A76" s="143" t="s">
        <v>1977</v>
      </c>
    </row>
    <row r="77" ht="51.75">
      <c r="A77" s="143" t="s">
        <v>1978</v>
      </c>
    </row>
    <row r="78" ht="17.25">
      <c r="A78" s="148" t="s">
        <v>1979</v>
      </c>
    </row>
    <row r="79" ht="17.25">
      <c r="A79" s="149" t="s">
        <v>1980</v>
      </c>
    </row>
    <row r="80" ht="17.25">
      <c r="A80" s="148" t="s">
        <v>1981</v>
      </c>
    </row>
    <row r="81" ht="34.5">
      <c r="A81" s="143" t="s">
        <v>1982</v>
      </c>
    </row>
    <row r="82" ht="34.5">
      <c r="A82" s="143" t="s">
        <v>1983</v>
      </c>
    </row>
    <row r="83" ht="34.5">
      <c r="A83" s="143" t="s">
        <v>1984</v>
      </c>
    </row>
    <row r="84" ht="34.5">
      <c r="A84" s="143" t="s">
        <v>1985</v>
      </c>
    </row>
    <row r="85" ht="34.5">
      <c r="A85" s="143" t="s">
        <v>1986</v>
      </c>
    </row>
    <row r="86" ht="17.25">
      <c r="A86" s="148" t="s">
        <v>1987</v>
      </c>
    </row>
    <row r="87" ht="17.25">
      <c r="A87" s="143" t="s">
        <v>1988</v>
      </c>
    </row>
    <row r="88" ht="34.5">
      <c r="A88" s="143" t="s">
        <v>1989</v>
      </c>
    </row>
    <row r="89" ht="17.25">
      <c r="A89" s="148" t="s">
        <v>1990</v>
      </c>
    </row>
    <row r="90" ht="34.5">
      <c r="A90" s="143" t="s">
        <v>1991</v>
      </c>
    </row>
    <row r="91" ht="17.25">
      <c r="A91" s="148" t="s">
        <v>1992</v>
      </c>
    </row>
    <row r="92" ht="17.25">
      <c r="A92" s="149" t="s">
        <v>1993</v>
      </c>
    </row>
    <row r="93" ht="17.25">
      <c r="A93" s="143" t="s">
        <v>1994</v>
      </c>
    </row>
    <row r="94" ht="17.25">
      <c r="A94" s="143"/>
    </row>
    <row r="95" ht="18">
      <c r="A95" s="141" t="s">
        <v>1995</v>
      </c>
    </row>
    <row r="96" ht="34.5">
      <c r="A96" s="149" t="s">
        <v>1996</v>
      </c>
    </row>
    <row r="97" ht="17.25">
      <c r="A97" s="149" t="s">
        <v>1997</v>
      </c>
    </row>
    <row r="98" ht="17.25">
      <c r="A98" s="148" t="s">
        <v>1998</v>
      </c>
    </row>
    <row r="99" ht="17.25">
      <c r="A99" s="140" t="s">
        <v>1999</v>
      </c>
    </row>
    <row r="100" ht="17.25">
      <c r="A100" s="143" t="s">
        <v>2000</v>
      </c>
    </row>
    <row r="101" ht="17.25">
      <c r="A101" s="143" t="s">
        <v>2001</v>
      </c>
    </row>
    <row r="102" ht="17.25">
      <c r="A102" s="143" t="s">
        <v>2002</v>
      </c>
    </row>
    <row r="103" ht="17.25">
      <c r="A103" s="143" t="s">
        <v>2003</v>
      </c>
    </row>
    <row r="104" ht="34.5">
      <c r="A104" s="143" t="s">
        <v>2004</v>
      </c>
    </row>
    <row r="105" ht="17.25">
      <c r="A105" s="140" t="s">
        <v>2005</v>
      </c>
    </row>
    <row r="106" ht="17.25">
      <c r="A106" s="143" t="s">
        <v>2006</v>
      </c>
    </row>
    <row r="107" ht="17.25">
      <c r="A107" s="143" t="s">
        <v>2007</v>
      </c>
    </row>
    <row r="108" ht="17.25">
      <c r="A108" s="143" t="s">
        <v>2008</v>
      </c>
    </row>
    <row r="109" ht="17.25">
      <c r="A109" s="143" t="s">
        <v>2009</v>
      </c>
    </row>
    <row r="110" ht="17.25">
      <c r="A110" s="143" t="s">
        <v>2010</v>
      </c>
    </row>
    <row r="111" ht="17.25">
      <c r="A111" s="143" t="s">
        <v>2011</v>
      </c>
    </row>
    <row r="112" ht="17.25">
      <c r="A112" s="148" t="s">
        <v>2012</v>
      </c>
    </row>
    <row r="113" ht="17.25">
      <c r="A113" s="143" t="s">
        <v>2013</v>
      </c>
    </row>
    <row r="114" ht="17.25">
      <c r="A114" s="140" t="s">
        <v>2014</v>
      </c>
    </row>
    <row r="115" ht="17.25">
      <c r="A115" s="143" t="s">
        <v>2015</v>
      </c>
    </row>
    <row r="116" ht="17.25">
      <c r="A116" s="143" t="s">
        <v>2016</v>
      </c>
    </row>
    <row r="117" ht="17.25">
      <c r="A117" s="140" t="s">
        <v>2017</v>
      </c>
    </row>
    <row r="118" ht="17.25">
      <c r="A118" s="143" t="s">
        <v>2018</v>
      </c>
    </row>
    <row r="119" ht="17.25">
      <c r="A119" s="143" t="s">
        <v>2019</v>
      </c>
    </row>
    <row r="120" ht="17.25">
      <c r="A120" s="143" t="s">
        <v>2020</v>
      </c>
    </row>
    <row r="121" ht="17.25">
      <c r="A121" s="148" t="s">
        <v>2021</v>
      </c>
    </row>
    <row r="122" ht="17.25">
      <c r="A122" s="140" t="s">
        <v>2022</v>
      </c>
    </row>
    <row r="123" ht="17.25">
      <c r="A123" s="140" t="s">
        <v>2023</v>
      </c>
    </row>
    <row r="124" ht="17.25">
      <c r="A124" s="143" t="s">
        <v>2024</v>
      </c>
    </row>
    <row r="125" ht="17.25">
      <c r="A125" s="143" t="s">
        <v>2025</v>
      </c>
    </row>
    <row r="126" ht="17.25">
      <c r="A126" s="143" t="s">
        <v>2026</v>
      </c>
    </row>
    <row r="127" ht="17.25">
      <c r="A127" s="143" t="s">
        <v>2027</v>
      </c>
    </row>
    <row r="128" ht="17.25">
      <c r="A128" s="143" t="s">
        <v>2028</v>
      </c>
    </row>
    <row r="129" ht="17.25">
      <c r="A129" s="148" t="s">
        <v>2029</v>
      </c>
    </row>
    <row r="130" ht="34.5">
      <c r="A130" s="143" t="s">
        <v>2030</v>
      </c>
    </row>
    <row r="131" ht="69">
      <c r="A131" s="143" t="s">
        <v>2031</v>
      </c>
    </row>
    <row r="132" ht="34.5">
      <c r="A132" s="143" t="s">
        <v>2032</v>
      </c>
    </row>
    <row r="133" ht="17.25">
      <c r="A133" s="148" t="s">
        <v>2033</v>
      </c>
    </row>
    <row r="134" ht="34.5">
      <c r="A134" s="140" t="s">
        <v>2034</v>
      </c>
    </row>
    <row r="135" ht="17.25">
      <c r="A135" s="140"/>
    </row>
    <row r="136" ht="18">
      <c r="A136" s="141" t="s">
        <v>2035</v>
      </c>
    </row>
    <row r="137" ht="17.25">
      <c r="A137" s="143" t="s">
        <v>2036</v>
      </c>
    </row>
    <row r="138" ht="34.5">
      <c r="A138" s="145" t="s">
        <v>2037</v>
      </c>
    </row>
    <row r="139" ht="34.5">
      <c r="A139" s="145" t="s">
        <v>2038</v>
      </c>
    </row>
    <row r="140" ht="17.25">
      <c r="A140" s="144" t="s">
        <v>2039</v>
      </c>
    </row>
    <row r="141" ht="17.25">
      <c r="A141" s="150" t="s">
        <v>2040</v>
      </c>
    </row>
    <row r="142" ht="34.5">
      <c r="A142" s="146" t="s">
        <v>2041</v>
      </c>
    </row>
    <row r="143" ht="17.25">
      <c r="A143" s="145" t="s">
        <v>2042</v>
      </c>
    </row>
    <row r="144" ht="17.25">
      <c r="A144" s="145" t="s">
        <v>2043</v>
      </c>
    </row>
    <row r="145" ht="17.25">
      <c r="A145" s="150" t="s">
        <v>2044</v>
      </c>
    </row>
    <row r="146" ht="17.25">
      <c r="A146" s="144" t="s">
        <v>2045</v>
      </c>
    </row>
    <row r="147" ht="17.25">
      <c r="A147" s="150" t="s">
        <v>2046</v>
      </c>
    </row>
    <row r="148" ht="17.25">
      <c r="A148" s="145" t="s">
        <v>2047</v>
      </c>
    </row>
    <row r="149" ht="17.25">
      <c r="A149" s="145" t="s">
        <v>2048</v>
      </c>
    </row>
    <row r="150" ht="17.25">
      <c r="A150" s="145" t="s">
        <v>2049</v>
      </c>
    </row>
    <row r="151" ht="34.5">
      <c r="A151" s="150" t="s">
        <v>2050</v>
      </c>
    </row>
    <row r="152" ht="17.25">
      <c r="A152" s="144" t="s">
        <v>2051</v>
      </c>
    </row>
    <row r="153" ht="17.25">
      <c r="A153" s="145" t="s">
        <v>2052</v>
      </c>
    </row>
    <row r="154" ht="17.25">
      <c r="A154" s="145" t="s">
        <v>2053</v>
      </c>
    </row>
    <row r="155" ht="17.25">
      <c r="A155" s="145" t="s">
        <v>2054</v>
      </c>
    </row>
    <row r="156" ht="17.25">
      <c r="A156" s="145" t="s">
        <v>2055</v>
      </c>
    </row>
    <row r="157" ht="34.5">
      <c r="A157" s="145" t="s">
        <v>2056</v>
      </c>
    </row>
    <row r="158" ht="34.5">
      <c r="A158" s="145" t="s">
        <v>2057</v>
      </c>
    </row>
    <row r="159" ht="17.25">
      <c r="A159" s="144" t="s">
        <v>2058</v>
      </c>
    </row>
    <row r="160" ht="34.5">
      <c r="A160" s="145" t="s">
        <v>2059</v>
      </c>
    </row>
    <row r="161" ht="34.5">
      <c r="A161" s="145" t="s">
        <v>2060</v>
      </c>
    </row>
    <row r="162" ht="17.25">
      <c r="A162" s="145" t="s">
        <v>2061</v>
      </c>
    </row>
    <row r="163" ht="17.25">
      <c r="A163" s="144" t="s">
        <v>2062</v>
      </c>
    </row>
    <row r="164" ht="34.5">
      <c r="A164" s="151" t="s">
        <v>2063</v>
      </c>
    </row>
    <row r="165" ht="34.5">
      <c r="A165" s="145" t="s">
        <v>2064</v>
      </c>
    </row>
    <row r="166" ht="17.25">
      <c r="A166" s="144" t="s">
        <v>2065</v>
      </c>
    </row>
    <row r="167" ht="17.25">
      <c r="A167" s="145" t="s">
        <v>2066</v>
      </c>
    </row>
    <row r="168" ht="17.25">
      <c r="A168" s="144" t="s">
        <v>2067</v>
      </c>
    </row>
    <row r="169" ht="17.25">
      <c r="A169" s="146" t="s">
        <v>2068</v>
      </c>
    </row>
    <row r="170" ht="17.25">
      <c r="A170" s="146"/>
    </row>
    <row r="171" ht="17.25">
      <c r="A171" s="146"/>
    </row>
    <row r="172" ht="17.25">
      <c r="A172" s="146"/>
    </row>
    <row r="173" ht="17.25">
      <c r="A173" s="146"/>
    </row>
    <row r="174" ht="17.25">
      <c r="A174" s="14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M27"/>
  <sheetViews>
    <sheetView showGridLines="0" view="pageBreakPreview" zoomScale="60" zoomScaleNormal="80" zoomScalePageLayoutView="0" workbookViewId="0" topLeftCell="A1">
      <selection activeCell="Q12" sqref="Q12"/>
    </sheetView>
  </sheetViews>
  <sheetFormatPr defaultColWidth="9.140625" defaultRowHeight="12.75"/>
  <cols>
    <col min="1" max="1" width="19.8515625" style="152" customWidth="1"/>
    <col min="2" max="16384" width="9.140625" style="152" customWidth="1"/>
  </cols>
  <sheetData>
    <row r="4" spans="1:13" ht="15">
      <c r="A4" s="161" t="s">
        <v>2069</v>
      </c>
      <c r="B4" s="162"/>
      <c r="C4" s="162"/>
      <c r="D4" s="162"/>
      <c r="E4" s="162"/>
      <c r="F4" s="162"/>
      <c r="G4" s="162"/>
      <c r="H4" s="162"/>
      <c r="I4" s="162"/>
      <c r="J4" s="162"/>
      <c r="K4" s="162"/>
      <c r="L4" s="162"/>
      <c r="M4" s="162"/>
    </row>
    <row r="5" spans="1:13" ht="14.25">
      <c r="A5" s="153"/>
      <c r="B5" s="153"/>
      <c r="C5" s="153"/>
      <c r="D5" s="153"/>
      <c r="E5" s="153"/>
      <c r="F5" s="153"/>
      <c r="G5" s="153"/>
      <c r="H5" s="153"/>
      <c r="I5" s="153"/>
      <c r="J5" s="153"/>
      <c r="K5" s="153"/>
      <c r="L5" s="153"/>
      <c r="M5" s="153"/>
    </row>
    <row r="6" spans="1:13" ht="15">
      <c r="A6" s="163" t="s">
        <v>2070</v>
      </c>
      <c r="B6" s="164"/>
      <c r="C6" s="164"/>
      <c r="D6" s="164"/>
      <c r="E6" s="164"/>
      <c r="F6" s="164"/>
      <c r="G6" s="164"/>
      <c r="H6" s="164"/>
      <c r="I6" s="164"/>
      <c r="J6" s="164"/>
      <c r="K6" s="164"/>
      <c r="L6" s="164"/>
      <c r="M6" s="165"/>
    </row>
    <row r="7" spans="1:13" ht="14.25">
      <c r="A7" s="153"/>
      <c r="B7" s="153"/>
      <c r="C7" s="153"/>
      <c r="D7" s="153"/>
      <c r="E7" s="153"/>
      <c r="F7" s="153"/>
      <c r="G7" s="153"/>
      <c r="H7" s="153"/>
      <c r="I7" s="153"/>
      <c r="J7" s="153"/>
      <c r="K7" s="153"/>
      <c r="L7" s="153"/>
      <c r="M7" s="153"/>
    </row>
    <row r="8" spans="1:13" ht="14.25">
      <c r="A8" s="166" t="s">
        <v>2070</v>
      </c>
      <c r="B8" s="153"/>
      <c r="C8" s="168">
        <f>'A. HTT General'!C17</f>
        <v>42794</v>
      </c>
      <c r="D8" s="169"/>
      <c r="E8" s="169"/>
      <c r="F8" s="153"/>
      <c r="G8" s="153"/>
      <c r="H8" s="153"/>
      <c r="I8" s="153"/>
      <c r="J8" s="153"/>
      <c r="K8" s="153"/>
      <c r="L8" s="153"/>
      <c r="M8" s="153"/>
    </row>
    <row r="9" spans="1:13" ht="14.25">
      <c r="A9" s="167"/>
      <c r="B9" s="153"/>
      <c r="C9" s="170"/>
      <c r="D9" s="170"/>
      <c r="E9" s="170"/>
      <c r="F9" s="153"/>
      <c r="G9" s="153"/>
      <c r="H9" s="153"/>
      <c r="I9" s="153"/>
      <c r="J9" s="153"/>
      <c r="K9" s="153"/>
      <c r="L9" s="153"/>
      <c r="M9" s="153"/>
    </row>
    <row r="10" spans="1:13" ht="14.25">
      <c r="A10" s="153"/>
      <c r="B10" s="153"/>
      <c r="C10" s="153"/>
      <c r="D10" s="153"/>
      <c r="E10" s="153"/>
      <c r="F10" s="153"/>
      <c r="G10" s="153"/>
      <c r="H10" s="153"/>
      <c r="I10" s="153"/>
      <c r="J10" s="153"/>
      <c r="K10" s="153"/>
      <c r="L10" s="153"/>
      <c r="M10" s="153"/>
    </row>
    <row r="11" spans="1:13" ht="15">
      <c r="A11" s="163" t="s">
        <v>2071</v>
      </c>
      <c r="B11" s="164"/>
      <c r="C11" s="164"/>
      <c r="D11" s="164"/>
      <c r="E11" s="164"/>
      <c r="F11" s="164"/>
      <c r="G11" s="164"/>
      <c r="H11" s="164"/>
      <c r="I11" s="164"/>
      <c r="J11" s="164"/>
      <c r="K11" s="164"/>
      <c r="L11" s="164"/>
      <c r="M11" s="165"/>
    </row>
    <row r="12" spans="1:13" ht="15">
      <c r="A12" s="154"/>
      <c r="B12" s="155"/>
      <c r="C12" s="155"/>
      <c r="D12" s="155"/>
      <c r="E12" s="155"/>
      <c r="F12" s="155"/>
      <c r="G12" s="155"/>
      <c r="H12" s="155"/>
      <c r="I12" s="155"/>
      <c r="J12" s="155"/>
      <c r="K12" s="155"/>
      <c r="L12" s="155"/>
      <c r="M12" s="155"/>
    </row>
    <row r="13" spans="1:13" ht="14.25">
      <c r="A13" s="171" t="s">
        <v>2072</v>
      </c>
      <c r="B13" s="172"/>
      <c r="C13" s="172"/>
      <c r="D13" s="172"/>
      <c r="E13" s="173"/>
      <c r="F13" s="172"/>
      <c r="G13" s="172"/>
      <c r="H13" s="172"/>
      <c r="I13" s="174"/>
      <c r="J13" s="175"/>
      <c r="K13" s="175"/>
      <c r="L13" s="175"/>
      <c r="M13" s="175"/>
    </row>
    <row r="14" spans="1:13" ht="14.25">
      <c r="A14" s="176" t="s">
        <v>1735</v>
      </c>
      <c r="B14" s="177"/>
      <c r="C14" s="177"/>
      <c r="D14" s="177"/>
      <c r="E14" s="178"/>
      <c r="F14" s="178"/>
      <c r="G14" s="178"/>
      <c r="H14" s="178"/>
      <c r="I14" s="179"/>
      <c r="J14" s="169"/>
      <c r="K14" s="169"/>
      <c r="L14" s="169"/>
      <c r="M14" s="169"/>
    </row>
    <row r="15" spans="1:13" ht="14.25">
      <c r="A15" s="180" t="s">
        <v>12</v>
      </c>
      <c r="B15" s="169"/>
      <c r="C15" s="169"/>
      <c r="D15" s="169"/>
      <c r="E15" s="181"/>
      <c r="F15" s="181"/>
      <c r="G15" s="181"/>
      <c r="H15" s="181"/>
      <c r="I15" s="156"/>
      <c r="J15" s="157"/>
      <c r="K15" s="157"/>
      <c r="L15" s="157"/>
      <c r="M15" s="157"/>
    </row>
    <row r="16" spans="1:13" ht="14.25">
      <c r="A16" s="153"/>
      <c r="B16" s="153"/>
      <c r="C16" s="153"/>
      <c r="D16" s="153"/>
      <c r="E16" s="153"/>
      <c r="F16" s="153"/>
      <c r="G16" s="153"/>
      <c r="H16" s="153"/>
      <c r="I16" s="153"/>
      <c r="J16" s="153"/>
      <c r="K16" s="153"/>
      <c r="L16" s="153"/>
      <c r="M16" s="153"/>
    </row>
    <row r="17" spans="1:13" ht="14.25">
      <c r="A17" s="182" t="s">
        <v>2073</v>
      </c>
      <c r="B17" s="175"/>
      <c r="C17" s="175"/>
      <c r="D17" s="175"/>
      <c r="E17" s="175"/>
      <c r="F17" s="175"/>
      <c r="G17" s="175"/>
      <c r="H17" s="175"/>
      <c r="I17" s="175"/>
      <c r="J17" s="182"/>
      <c r="K17" s="175"/>
      <c r="L17" s="174"/>
      <c r="M17" s="175"/>
    </row>
    <row r="18" spans="1:13" ht="14.25">
      <c r="A18" s="179" t="s">
        <v>2074</v>
      </c>
      <c r="B18" s="169"/>
      <c r="C18" s="169"/>
      <c r="D18" s="169"/>
      <c r="E18" s="179" t="s">
        <v>2075</v>
      </c>
      <c r="F18" s="169"/>
      <c r="G18" s="169"/>
      <c r="H18" s="183" t="s">
        <v>2076</v>
      </c>
      <c r="I18" s="169"/>
      <c r="J18" s="169"/>
      <c r="K18" s="169"/>
      <c r="L18" s="169"/>
      <c r="M18" s="153"/>
    </row>
    <row r="19" spans="1:13" ht="14.25">
      <c r="A19" s="153"/>
      <c r="B19" s="153"/>
      <c r="C19" s="153"/>
      <c r="D19" s="153"/>
      <c r="E19" s="153"/>
      <c r="F19" s="153"/>
      <c r="G19" s="153"/>
      <c r="H19" s="153"/>
      <c r="I19" s="153"/>
      <c r="J19" s="153"/>
      <c r="K19" s="153"/>
      <c r="L19" s="153"/>
      <c r="M19" s="153"/>
    </row>
    <row r="20" spans="1:13" ht="14.25">
      <c r="A20" s="182" t="s">
        <v>2077</v>
      </c>
      <c r="B20" s="175"/>
      <c r="C20" s="175"/>
      <c r="D20" s="175"/>
      <c r="E20" s="175"/>
      <c r="F20" s="175"/>
      <c r="G20" s="182"/>
      <c r="H20" s="175"/>
      <c r="I20" s="175"/>
      <c r="J20" s="175"/>
      <c r="K20" s="174"/>
      <c r="L20" s="175"/>
      <c r="M20" s="175"/>
    </row>
    <row r="21" spans="1:13" ht="14.25">
      <c r="A21" s="179" t="s">
        <v>2078</v>
      </c>
      <c r="B21" s="169"/>
      <c r="C21" s="169"/>
      <c r="D21" s="169"/>
      <c r="E21" s="184" t="s">
        <v>2079</v>
      </c>
      <c r="F21" s="169"/>
      <c r="G21" s="169"/>
      <c r="H21" s="180" t="s">
        <v>2080</v>
      </c>
      <c r="I21" s="169"/>
      <c r="J21" s="169"/>
      <c r="K21" s="169"/>
      <c r="L21" s="169"/>
      <c r="M21" s="169"/>
    </row>
    <row r="22" spans="1:13" ht="14.25">
      <c r="A22" s="179" t="s">
        <v>2081</v>
      </c>
      <c r="B22" s="169"/>
      <c r="C22" s="169"/>
      <c r="D22" s="169"/>
      <c r="E22" s="184" t="s">
        <v>2082</v>
      </c>
      <c r="F22" s="169"/>
      <c r="G22" s="169"/>
      <c r="H22" s="180" t="s">
        <v>2083</v>
      </c>
      <c r="I22" s="169"/>
      <c r="J22" s="169"/>
      <c r="K22" s="169"/>
      <c r="L22" s="169"/>
      <c r="M22" s="153"/>
    </row>
    <row r="23" spans="1:13" ht="14.25">
      <c r="A23" s="153"/>
      <c r="B23" s="153"/>
      <c r="C23" s="153"/>
      <c r="D23" s="153"/>
      <c r="E23" s="153"/>
      <c r="F23" s="153"/>
      <c r="G23" s="153"/>
      <c r="H23" s="153"/>
      <c r="I23" s="153"/>
      <c r="J23" s="153"/>
      <c r="K23" s="153"/>
      <c r="L23" s="153"/>
      <c r="M23" s="153"/>
    </row>
    <row r="24" spans="1:13" ht="14.25">
      <c r="A24" s="182" t="s">
        <v>2084</v>
      </c>
      <c r="B24" s="175"/>
      <c r="C24" s="175"/>
      <c r="D24" s="175"/>
      <c r="E24" s="175"/>
      <c r="F24" s="175"/>
      <c r="G24" s="175"/>
      <c r="H24" s="175"/>
      <c r="I24" s="175"/>
      <c r="J24" s="175"/>
      <c r="K24" s="175"/>
      <c r="L24" s="175"/>
      <c r="M24" s="175"/>
    </row>
    <row r="25" spans="1:13" ht="14.25">
      <c r="A25" s="179" t="s">
        <v>2085</v>
      </c>
      <c r="B25" s="169"/>
      <c r="C25" s="169"/>
      <c r="D25" s="169"/>
      <c r="E25" s="169"/>
      <c r="F25" s="169"/>
      <c r="G25" s="169"/>
      <c r="H25" s="169"/>
      <c r="I25" s="169"/>
      <c r="J25" s="169"/>
      <c r="K25" s="169"/>
      <c r="L25" s="169"/>
      <c r="M25" s="169"/>
    </row>
    <row r="26" spans="1:13" ht="14.25">
      <c r="A26" s="179" t="s">
        <v>2086</v>
      </c>
      <c r="B26" s="169"/>
      <c r="C26" s="169"/>
      <c r="D26" s="169"/>
      <c r="E26" s="169"/>
      <c r="F26" s="169"/>
      <c r="G26" s="169"/>
      <c r="H26" s="169"/>
      <c r="I26" s="169"/>
      <c r="J26" s="169"/>
      <c r="K26" s="169"/>
      <c r="L26" s="169"/>
      <c r="M26" s="169"/>
    </row>
    <row r="27" spans="1:13" ht="14.25">
      <c r="A27" s="179" t="s">
        <v>2087</v>
      </c>
      <c r="B27" s="169"/>
      <c r="C27" s="169"/>
      <c r="D27" s="169"/>
      <c r="E27" s="169"/>
      <c r="F27" s="169"/>
      <c r="G27" s="169"/>
      <c r="H27" s="169"/>
      <c r="I27" s="169"/>
      <c r="J27" s="169"/>
      <c r="K27" s="169"/>
      <c r="L27" s="169"/>
      <c r="M27" s="169"/>
    </row>
  </sheetData>
  <sheetProtection/>
  <mergeCells count="30">
    <mergeCell ref="A24:M24"/>
    <mergeCell ref="A25:M25"/>
    <mergeCell ref="A26:M26"/>
    <mergeCell ref="A27:M27"/>
    <mergeCell ref="A21:D21"/>
    <mergeCell ref="E21:G21"/>
    <mergeCell ref="H21:M21"/>
    <mergeCell ref="A22:D22"/>
    <mergeCell ref="E22:G22"/>
    <mergeCell ref="H22:L22"/>
    <mergeCell ref="A18:D18"/>
    <mergeCell ref="E18:G18"/>
    <mergeCell ref="H18:L18"/>
    <mergeCell ref="A20:F20"/>
    <mergeCell ref="G20:J20"/>
    <mergeCell ref="K20:M20"/>
    <mergeCell ref="A14:H14"/>
    <mergeCell ref="I14:M14"/>
    <mergeCell ref="A15:H15"/>
    <mergeCell ref="A17:I17"/>
    <mergeCell ref="J17:K17"/>
    <mergeCell ref="L17:M17"/>
    <mergeCell ref="A4:M4"/>
    <mergeCell ref="A6:M6"/>
    <mergeCell ref="A8:A9"/>
    <mergeCell ref="C8:E9"/>
    <mergeCell ref="A11:M11"/>
    <mergeCell ref="A13:D13"/>
    <mergeCell ref="E13:H13"/>
    <mergeCell ref="I13:M13"/>
  </mergeCells>
  <hyperlinks>
    <hyperlink ref="H22" r:id="rId1" display="filiep.wyseur@bnpparibasfortis.com"/>
    <hyperlink ref="H18" r:id="rId2" display="mailto:oscar.meester@bnpparibasfortis.com"/>
    <hyperlink ref="H21" r:id="rId3" display="bart.vantomme@bnpparibasfortis.com"/>
    <hyperlink ref="A15" r:id="rId4" display="https://www.bnpparibasfortis.com/investors/coveredbonds"/>
    <hyperlink ref="A14" r:id="rId5" display="almt-coveredbond@bnpparibasfortis.com"/>
  </hyperlinks>
  <printOptions/>
  <pageMargins left="0.7" right="0.7" top="0.75" bottom="0.75" header="0.3" footer="0.3"/>
  <pageSetup horizontalDpi="600" verticalDpi="600" orientation="portrait" paperSize="9" scale="69" r:id="rId6"/>
</worksheet>
</file>

<file path=xl/worksheets/sheet7.xml><?xml version="1.0" encoding="utf-8"?>
<worksheet xmlns="http://schemas.openxmlformats.org/spreadsheetml/2006/main" xmlns:r="http://schemas.openxmlformats.org/officeDocument/2006/relationships">
  <dimension ref="B1:T15"/>
  <sheetViews>
    <sheetView showGridLines="0" view="pageBreakPreview" zoomScale="60" zoomScalePageLayoutView="0" workbookViewId="0" topLeftCell="B1">
      <selection activeCell="K12" sqref="K12:M12"/>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88" t="s">
        <v>857</v>
      </c>
      <c r="D3" s="189"/>
      <c r="E3" s="189"/>
      <c r="F3" s="189"/>
      <c r="G3" s="189"/>
      <c r="H3" s="189"/>
      <c r="I3" s="189"/>
      <c r="J3" s="189"/>
      <c r="K3" s="189"/>
      <c r="L3" s="189"/>
      <c r="M3" s="189"/>
      <c r="N3" s="189"/>
      <c r="O3" s="189"/>
      <c r="P3" s="189"/>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90" t="s">
        <v>858</v>
      </c>
      <c r="D5" s="191"/>
      <c r="E5" s="191"/>
      <c r="F5" s="191"/>
      <c r="G5" s="191"/>
      <c r="H5" s="191"/>
      <c r="I5" s="191"/>
      <c r="J5" s="191"/>
      <c r="K5" s="191"/>
      <c r="L5" s="191"/>
      <c r="M5" s="191"/>
      <c r="N5" s="191"/>
      <c r="O5" s="191"/>
      <c r="P5" s="192"/>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864</v>
      </c>
      <c r="D7" s="3" t="s">
        <v>865</v>
      </c>
      <c r="E7" s="197" t="s">
        <v>866</v>
      </c>
      <c r="F7" s="198"/>
      <c r="G7" s="198"/>
      <c r="H7" s="197" t="s">
        <v>867</v>
      </c>
      <c r="I7" s="198"/>
      <c r="J7" s="199" t="s">
        <v>868</v>
      </c>
      <c r="K7" s="198"/>
      <c r="L7" s="198"/>
      <c r="M7" s="3" t="s">
        <v>869</v>
      </c>
      <c r="N7" s="4" t="s">
        <v>870</v>
      </c>
      <c r="O7" s="3" t="s">
        <v>871</v>
      </c>
      <c r="P7" s="199" t="s">
        <v>872</v>
      </c>
      <c r="Q7" s="198"/>
      <c r="R7" s="4" t="s">
        <v>873</v>
      </c>
      <c r="S7" s="4" t="s">
        <v>874</v>
      </c>
      <c r="T7" s="4" t="s">
        <v>879</v>
      </c>
    </row>
    <row r="8" spans="2:20" ht="11.25" customHeight="1">
      <c r="B8" s="1"/>
      <c r="C8" s="5" t="s">
        <v>875</v>
      </c>
      <c r="D8" s="6" t="s">
        <v>876</v>
      </c>
      <c r="E8" s="204">
        <v>500000000</v>
      </c>
      <c r="F8" s="205"/>
      <c r="G8" s="205"/>
      <c r="H8" s="206">
        <v>42667</v>
      </c>
      <c r="I8" s="205"/>
      <c r="J8" s="206">
        <v>45223</v>
      </c>
      <c r="K8" s="205"/>
      <c r="L8" s="205"/>
      <c r="M8" s="6" t="s">
        <v>2</v>
      </c>
      <c r="N8" s="6" t="s">
        <v>877</v>
      </c>
      <c r="O8" s="8">
        <v>0</v>
      </c>
      <c r="P8" s="207" t="s">
        <v>878</v>
      </c>
      <c r="Q8" s="205"/>
      <c r="R8" s="9"/>
      <c r="S8" s="10">
        <v>6.654794520547945</v>
      </c>
      <c r="T8" s="6" t="s">
        <v>880</v>
      </c>
    </row>
    <row r="9" spans="2:20" ht="15" customHeight="1">
      <c r="B9" s="1"/>
      <c r="C9" s="11"/>
      <c r="D9" s="12"/>
      <c r="E9" s="200">
        <v>500000000</v>
      </c>
      <c r="F9" s="201"/>
      <c r="G9" s="201"/>
      <c r="H9" s="202"/>
      <c r="I9" s="203"/>
      <c r="J9" s="202"/>
      <c r="K9" s="203"/>
      <c r="L9" s="203"/>
      <c r="M9" s="11"/>
      <c r="N9" s="11"/>
      <c r="O9" s="11"/>
      <c r="P9" s="202"/>
      <c r="Q9" s="203"/>
      <c r="R9" s="11"/>
      <c r="S9" s="11"/>
      <c r="T9" s="11"/>
    </row>
    <row r="10" spans="2:20" ht="5.25" customHeight="1">
      <c r="B10" s="1"/>
      <c r="C10" s="1"/>
      <c r="D10" s="1"/>
      <c r="E10" s="1"/>
      <c r="F10" s="1"/>
      <c r="G10" s="1"/>
      <c r="H10" s="1"/>
      <c r="I10" s="1"/>
      <c r="J10" s="1"/>
      <c r="K10" s="1"/>
      <c r="L10" s="1"/>
      <c r="M10" s="1"/>
      <c r="N10" s="1"/>
      <c r="O10" s="1"/>
      <c r="P10" s="1"/>
      <c r="Q10" s="1"/>
      <c r="R10" s="1"/>
      <c r="S10" s="1"/>
      <c r="T10" s="1"/>
    </row>
    <row r="11" spans="2:20" ht="19.5" customHeight="1">
      <c r="B11" s="1"/>
      <c r="C11" s="190" t="s">
        <v>859</v>
      </c>
      <c r="D11" s="191"/>
      <c r="E11" s="191"/>
      <c r="F11" s="191"/>
      <c r="G11" s="191"/>
      <c r="H11" s="191"/>
      <c r="I11" s="191"/>
      <c r="J11" s="191"/>
      <c r="K11" s="191"/>
      <c r="L11" s="191"/>
      <c r="M11" s="191"/>
      <c r="N11" s="191"/>
      <c r="O11" s="191"/>
      <c r="P11" s="192"/>
      <c r="Q11" s="1"/>
      <c r="R11" s="1"/>
      <c r="S11" s="1"/>
      <c r="T11" s="1"/>
    </row>
    <row r="12" spans="2:20" ht="18" customHeight="1">
      <c r="B12" s="1"/>
      <c r="C12" s="187" t="s">
        <v>860</v>
      </c>
      <c r="D12" s="186"/>
      <c r="E12" s="186"/>
      <c r="F12" s="186"/>
      <c r="G12" s="1"/>
      <c r="H12" s="1"/>
      <c r="I12" s="1"/>
      <c r="J12" s="1"/>
      <c r="K12" s="185">
        <v>500000000</v>
      </c>
      <c r="L12" s="186"/>
      <c r="M12" s="186"/>
      <c r="N12" s="1"/>
      <c r="O12" s="1"/>
      <c r="P12" s="1"/>
      <c r="Q12" s="1"/>
      <c r="R12" s="1"/>
      <c r="S12" s="1"/>
      <c r="T12" s="1"/>
    </row>
    <row r="13" spans="2:20" ht="15" customHeight="1">
      <c r="B13" s="1"/>
      <c r="C13" s="187" t="s">
        <v>861</v>
      </c>
      <c r="D13" s="186"/>
      <c r="E13" s="186"/>
      <c r="F13" s="186"/>
      <c r="G13" s="186"/>
      <c r="H13" s="186"/>
      <c r="I13" s="1"/>
      <c r="J13" s="1"/>
      <c r="K13" s="1"/>
      <c r="L13" s="13"/>
      <c r="M13" s="14">
        <v>0</v>
      </c>
      <c r="N13" s="1"/>
      <c r="O13" s="1"/>
      <c r="P13" s="1"/>
      <c r="Q13" s="1"/>
      <c r="R13" s="1"/>
      <c r="S13" s="1"/>
      <c r="T13" s="1"/>
    </row>
    <row r="14" spans="2:20" ht="15" customHeight="1">
      <c r="B14" s="1"/>
      <c r="C14" s="187" t="s">
        <v>862</v>
      </c>
      <c r="D14" s="186"/>
      <c r="E14" s="186"/>
      <c r="F14" s="186"/>
      <c r="G14" s="186"/>
      <c r="H14" s="186"/>
      <c r="I14" s="1"/>
      <c r="J14" s="1"/>
      <c r="K14" s="193">
        <v>6.654794520547945</v>
      </c>
      <c r="L14" s="194"/>
      <c r="M14" s="194"/>
      <c r="N14" s="1"/>
      <c r="O14" s="1"/>
      <c r="P14" s="1"/>
      <c r="Q14" s="1"/>
      <c r="R14" s="1"/>
      <c r="S14" s="1"/>
      <c r="T14" s="1"/>
    </row>
    <row r="15" spans="3:6" ht="15" customHeight="1">
      <c r="C15" s="195" t="s">
        <v>863</v>
      </c>
      <c r="D15" s="196"/>
      <c r="E15" s="196"/>
      <c r="F15" s="196"/>
    </row>
  </sheetData>
  <sheetProtection/>
  <mergeCells count="21">
    <mergeCell ref="P8:Q8"/>
    <mergeCell ref="C15:F15"/>
    <mergeCell ref="E7:G7"/>
    <mergeCell ref="H7:I7"/>
    <mergeCell ref="J7:L7"/>
    <mergeCell ref="C11:P11"/>
    <mergeCell ref="C12:F12"/>
    <mergeCell ref="E9:G9"/>
    <mergeCell ref="H9:I9"/>
    <mergeCell ref="J9:L9"/>
    <mergeCell ref="P9:Q9"/>
    <mergeCell ref="K12:M12"/>
    <mergeCell ref="C13:H13"/>
    <mergeCell ref="C3:P3"/>
    <mergeCell ref="C5:P5"/>
    <mergeCell ref="K14:M14"/>
    <mergeCell ref="C14:H14"/>
    <mergeCell ref="P7:Q7"/>
    <mergeCell ref="E8:G8"/>
    <mergeCell ref="H8:I8"/>
    <mergeCell ref="J8:L8"/>
  </mergeCells>
  <hyperlinks>
    <hyperlink ref="C8" r:id="rId1" display="mailto:BD@135194"/>
  </hyperlinks>
  <printOptions/>
  <pageMargins left="0.44431372549019615" right="0.44431372549019615" top="0.44431372549019615" bottom="0.44431372549019615" header="0.5098039215686275" footer="0.5098039215686275"/>
  <pageSetup horizontalDpi="600" verticalDpi="600" orientation="landscape" scale="94" r:id="rId2"/>
</worksheet>
</file>

<file path=xl/worksheets/sheet8.xml><?xml version="1.0" encoding="utf-8"?>
<worksheet xmlns="http://schemas.openxmlformats.org/spreadsheetml/2006/main" xmlns:r="http://schemas.openxmlformats.org/officeDocument/2006/relationships">
  <dimension ref="B2:G17"/>
  <sheetViews>
    <sheetView showGridLines="0" view="pageBreakPreview" zoomScale="60" zoomScalePageLayoutView="0" workbookViewId="0" topLeftCell="B1">
      <selection activeCell="J4" sqref="J4"/>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88" t="s">
        <v>881</v>
      </c>
      <c r="C3" s="189"/>
      <c r="D3" s="189"/>
      <c r="E3" s="189"/>
      <c r="F3" s="189"/>
      <c r="G3" s="189"/>
    </row>
    <row r="4" spans="2:7" ht="9.75" customHeight="1">
      <c r="B4" s="1"/>
      <c r="C4" s="1"/>
      <c r="D4" s="1"/>
      <c r="E4" s="1"/>
      <c r="F4" s="1"/>
      <c r="G4" s="1"/>
    </row>
    <row r="5" spans="2:7" ht="18.75" customHeight="1">
      <c r="B5" s="212" t="s">
        <v>882</v>
      </c>
      <c r="C5" s="213"/>
      <c r="D5" s="213"/>
      <c r="E5" s="213"/>
      <c r="F5" s="213"/>
      <c r="G5" s="214"/>
    </row>
    <row r="6" spans="2:7" ht="12.75" customHeight="1">
      <c r="B6" s="1"/>
      <c r="C6" s="1"/>
      <c r="D6" s="1"/>
      <c r="E6" s="1"/>
      <c r="F6" s="1"/>
      <c r="G6" s="1"/>
    </row>
    <row r="7" spans="2:7" ht="15.75" customHeight="1">
      <c r="B7" s="15" t="s">
        <v>884</v>
      </c>
      <c r="C7" s="210" t="s">
        <v>885</v>
      </c>
      <c r="D7" s="211"/>
      <c r="E7" s="16" t="s">
        <v>886</v>
      </c>
      <c r="F7" s="16" t="s">
        <v>887</v>
      </c>
      <c r="G7" s="1"/>
    </row>
    <row r="8" spans="2:7" ht="15" customHeight="1">
      <c r="B8" s="17" t="s">
        <v>888</v>
      </c>
      <c r="C8" s="208" t="s">
        <v>889</v>
      </c>
      <c r="D8" s="209"/>
      <c r="E8" s="2" t="s">
        <v>890</v>
      </c>
      <c r="F8" s="2" t="s">
        <v>891</v>
      </c>
      <c r="G8" s="1"/>
    </row>
    <row r="9" spans="2:7" ht="15" customHeight="1">
      <c r="B9" s="17" t="s">
        <v>892</v>
      </c>
      <c r="C9" s="208" t="s">
        <v>893</v>
      </c>
      <c r="D9" s="209"/>
      <c r="E9" s="2" t="s">
        <v>890</v>
      </c>
      <c r="F9" s="2" t="s">
        <v>894</v>
      </c>
      <c r="G9" s="1"/>
    </row>
    <row r="10" spans="2:7" ht="15" customHeight="1">
      <c r="B10" s="17" t="s">
        <v>895</v>
      </c>
      <c r="C10" s="208" t="s">
        <v>896</v>
      </c>
      <c r="D10" s="209"/>
      <c r="E10" s="2" t="s">
        <v>890</v>
      </c>
      <c r="F10" s="2" t="s">
        <v>897</v>
      </c>
      <c r="G10" s="1"/>
    </row>
    <row r="11" spans="2:7" ht="28.5" customHeight="1">
      <c r="B11" s="1"/>
      <c r="C11" s="1"/>
      <c r="D11" s="1"/>
      <c r="E11" s="1"/>
      <c r="F11" s="1"/>
      <c r="G11" s="1"/>
    </row>
    <row r="12" spans="2:7" ht="18.75" customHeight="1">
      <c r="B12" s="212" t="s">
        <v>883</v>
      </c>
      <c r="C12" s="213"/>
      <c r="D12" s="213"/>
      <c r="E12" s="213"/>
      <c r="F12" s="213"/>
      <c r="G12" s="214"/>
    </row>
    <row r="13" spans="2:7" ht="15.75" customHeight="1">
      <c r="B13" s="1"/>
      <c r="C13" s="1"/>
      <c r="D13" s="1"/>
      <c r="E13" s="1"/>
      <c r="F13" s="1"/>
      <c r="G13" s="1"/>
    </row>
    <row r="14" spans="2:7" ht="15.75" customHeight="1">
      <c r="B14" s="15" t="s">
        <v>884</v>
      </c>
      <c r="C14" s="210" t="s">
        <v>885</v>
      </c>
      <c r="D14" s="211"/>
      <c r="E14" s="16" t="s">
        <v>886</v>
      </c>
      <c r="F14" s="1"/>
      <c r="G14" s="1"/>
    </row>
    <row r="15" spans="2:7" ht="15" customHeight="1">
      <c r="B15" s="17" t="s">
        <v>888</v>
      </c>
      <c r="C15" s="208" t="s">
        <v>898</v>
      </c>
      <c r="D15" s="209"/>
      <c r="E15" s="2"/>
      <c r="F15" s="1"/>
      <c r="G15" s="1"/>
    </row>
    <row r="16" spans="2:7" ht="15" customHeight="1">
      <c r="B16" s="17" t="s">
        <v>892</v>
      </c>
      <c r="C16" s="208" t="s">
        <v>899</v>
      </c>
      <c r="D16" s="209"/>
      <c r="E16" s="2" t="s">
        <v>890</v>
      </c>
      <c r="F16" s="1"/>
      <c r="G16" s="1"/>
    </row>
    <row r="17" spans="2:5" ht="15" customHeight="1">
      <c r="B17" s="17" t="s">
        <v>895</v>
      </c>
      <c r="C17" s="208" t="s">
        <v>900</v>
      </c>
      <c r="D17" s="209"/>
      <c r="E17" s="2" t="s">
        <v>890</v>
      </c>
    </row>
  </sheetData>
  <sheetProtection/>
  <mergeCells count="11">
    <mergeCell ref="B3:G3"/>
    <mergeCell ref="B5:G5"/>
    <mergeCell ref="B12:G12"/>
    <mergeCell ref="C7:D7"/>
    <mergeCell ref="C8:D8"/>
    <mergeCell ref="C9:D9"/>
    <mergeCell ref="C10:D10"/>
    <mergeCell ref="C14:D14"/>
    <mergeCell ref="C15:D15"/>
    <mergeCell ref="C16:D16"/>
    <mergeCell ref="C17:D17"/>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52">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58"/>
      <c r="G2" s="259"/>
      <c r="H2" s="259"/>
      <c r="I2" s="259"/>
      <c r="J2" s="259"/>
      <c r="K2" s="259"/>
      <c r="L2" s="259"/>
      <c r="M2" s="259"/>
      <c r="N2" s="259"/>
      <c r="O2" s="259"/>
      <c r="P2" s="259"/>
      <c r="Q2" s="259"/>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88" t="s">
        <v>901</v>
      </c>
      <c r="C4" s="189"/>
      <c r="D4" s="189"/>
      <c r="E4" s="189"/>
      <c r="F4" s="189"/>
      <c r="G4" s="189"/>
      <c r="H4" s="189"/>
      <c r="I4" s="189"/>
      <c r="J4" s="189"/>
      <c r="K4" s="189"/>
      <c r="L4" s="189"/>
      <c r="M4" s="189"/>
      <c r="N4" s="189"/>
      <c r="O4" s="189"/>
      <c r="P4" s="189"/>
      <c r="Q4" s="189"/>
      <c r="R4" s="189"/>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87" t="s">
        <v>902</v>
      </c>
      <c r="C6" s="186"/>
      <c r="D6" s="186"/>
      <c r="E6" s="186"/>
      <c r="F6" s="186"/>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90" t="s">
        <v>903</v>
      </c>
      <c r="C8" s="191"/>
      <c r="D8" s="191"/>
      <c r="E8" s="191"/>
      <c r="F8" s="191"/>
      <c r="G8" s="191"/>
      <c r="H8" s="191"/>
      <c r="I8" s="191"/>
      <c r="J8" s="191"/>
      <c r="K8" s="191"/>
      <c r="L8" s="191"/>
      <c r="M8" s="191"/>
      <c r="N8" s="191"/>
      <c r="O8" s="191"/>
      <c r="P8" s="191"/>
      <c r="Q8" s="191"/>
      <c r="R8" s="192"/>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57" t="s">
        <v>904</v>
      </c>
      <c r="C10" s="256"/>
      <c r="D10" s="256"/>
      <c r="E10" s="256"/>
      <c r="F10" s="256"/>
      <c r="G10" s="256"/>
      <c r="H10" s="256"/>
      <c r="I10" s="1"/>
      <c r="J10" s="260">
        <v>500000000</v>
      </c>
      <c r="K10" s="256"/>
      <c r="L10" s="256"/>
      <c r="M10" s="256"/>
      <c r="N10" s="256"/>
      <c r="O10" s="256"/>
      <c r="P10" s="256"/>
      <c r="Q10" s="256"/>
      <c r="R10" s="256"/>
      <c r="S10" s="18" t="s">
        <v>905</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57" t="s">
        <v>907</v>
      </c>
      <c r="C12" s="256"/>
      <c r="D12" s="256"/>
      <c r="E12" s="256"/>
      <c r="F12" s="256"/>
      <c r="G12" s="256"/>
      <c r="H12" s="256"/>
      <c r="I12" s="1"/>
      <c r="J12" s="185">
        <v>1345209511.8800013</v>
      </c>
      <c r="K12" s="186"/>
      <c r="L12" s="186"/>
      <c r="M12" s="186"/>
      <c r="N12" s="186"/>
      <c r="O12" s="186"/>
      <c r="P12" s="186"/>
      <c r="Q12" s="186"/>
      <c r="R12" s="186"/>
      <c r="S12" s="235" t="s">
        <v>906</v>
      </c>
      <c r="T12" s="23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87" t="s">
        <v>908</v>
      </c>
      <c r="C14" s="186"/>
      <c r="D14" s="186"/>
      <c r="E14" s="186"/>
      <c r="F14" s="186"/>
      <c r="G14" s="186"/>
      <c r="H14" s="186"/>
      <c r="I14" s="1"/>
      <c r="J14" s="1"/>
      <c r="K14" s="1"/>
      <c r="L14" s="185">
        <v>5000000</v>
      </c>
      <c r="M14" s="186"/>
      <c r="N14" s="186"/>
      <c r="O14" s="186"/>
      <c r="P14" s="186"/>
      <c r="Q14" s="186"/>
      <c r="R14" s="186"/>
      <c r="S14" s="235" t="s">
        <v>909</v>
      </c>
      <c r="T14" s="23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87" t="s">
        <v>910</v>
      </c>
      <c r="C16" s="186"/>
      <c r="D16" s="186"/>
      <c r="E16" s="186"/>
      <c r="F16" s="186"/>
      <c r="G16" s="186"/>
      <c r="H16" s="186"/>
      <c r="I16" s="1"/>
      <c r="J16" s="1"/>
      <c r="K16" s="1"/>
      <c r="L16" s="185">
        <v>36050842.19</v>
      </c>
      <c r="M16" s="186"/>
      <c r="N16" s="186"/>
      <c r="O16" s="186"/>
      <c r="P16" s="186"/>
      <c r="Q16" s="186"/>
      <c r="R16" s="186"/>
      <c r="S16" s="235" t="s">
        <v>911</v>
      </c>
      <c r="T16" s="23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87" t="s">
        <v>912</v>
      </c>
      <c r="C18" s="186"/>
      <c r="D18" s="186"/>
      <c r="E18" s="186"/>
      <c r="F18" s="186"/>
      <c r="G18" s="186"/>
      <c r="H18" s="186"/>
      <c r="I18" s="1"/>
      <c r="J18" s="255">
        <v>1.7725207081400027</v>
      </c>
      <c r="K18" s="256"/>
      <c r="L18" s="256"/>
      <c r="M18" s="256"/>
      <c r="N18" s="256"/>
      <c r="O18" s="256"/>
      <c r="P18" s="256"/>
      <c r="Q18" s="256"/>
      <c r="R18" s="256"/>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90" t="s">
        <v>913</v>
      </c>
      <c r="C20" s="191"/>
      <c r="D20" s="191"/>
      <c r="E20" s="191"/>
      <c r="F20" s="191"/>
      <c r="G20" s="191"/>
      <c r="H20" s="191"/>
      <c r="I20" s="191"/>
      <c r="J20" s="191"/>
      <c r="K20" s="191"/>
      <c r="L20" s="191"/>
      <c r="M20" s="191"/>
      <c r="N20" s="191"/>
      <c r="O20" s="191"/>
      <c r="P20" s="191"/>
      <c r="Q20" s="191"/>
      <c r="R20" s="192"/>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33" t="s">
        <v>956</v>
      </c>
      <c r="C22" s="209"/>
      <c r="D22" s="209"/>
      <c r="E22" s="209"/>
      <c r="F22" s="209"/>
      <c r="G22" s="209"/>
      <c r="H22" s="218"/>
      <c r="I22" s="219"/>
      <c r="J22" s="224">
        <v>1103918973.9873345</v>
      </c>
      <c r="K22" s="209"/>
      <c r="L22" s="209"/>
      <c r="M22" s="209"/>
      <c r="N22" s="209"/>
      <c r="O22" s="209"/>
      <c r="P22" s="209"/>
      <c r="Q22" s="209"/>
      <c r="R22" s="209"/>
      <c r="S22" s="235" t="s">
        <v>914</v>
      </c>
      <c r="T22" s="236"/>
      <c r="U22" s="1"/>
    </row>
    <row r="23" spans="2:21" ht="9.75" customHeight="1">
      <c r="B23" s="208"/>
      <c r="C23" s="209"/>
      <c r="D23" s="209"/>
      <c r="E23" s="209"/>
      <c r="F23" s="209"/>
      <c r="G23" s="209"/>
      <c r="H23" s="218"/>
      <c r="I23" s="219"/>
      <c r="J23" s="232"/>
      <c r="K23" s="209"/>
      <c r="L23" s="209"/>
      <c r="M23" s="209"/>
      <c r="N23" s="209"/>
      <c r="O23" s="209"/>
      <c r="P23" s="209"/>
      <c r="Q23" s="209"/>
      <c r="R23" s="209"/>
      <c r="S23" s="1"/>
      <c r="T23" s="1"/>
      <c r="U23" s="1"/>
    </row>
    <row r="24" spans="2:21" ht="14.25" customHeight="1">
      <c r="B24" s="233" t="s">
        <v>957</v>
      </c>
      <c r="C24" s="209"/>
      <c r="D24" s="209"/>
      <c r="E24" s="209"/>
      <c r="F24" s="209"/>
      <c r="G24" s="209"/>
      <c r="H24" s="209"/>
      <c r="I24" s="209"/>
      <c r="J24" s="209"/>
      <c r="K24" s="218"/>
      <c r="L24" s="219"/>
      <c r="M24" s="234">
        <v>2.207837947974669</v>
      </c>
      <c r="N24" s="209"/>
      <c r="O24" s="209"/>
      <c r="P24" s="209"/>
      <c r="Q24" s="209"/>
      <c r="R24" s="209"/>
      <c r="S24" s="246" t="s">
        <v>915</v>
      </c>
      <c r="T24" s="247"/>
      <c r="U24" s="248"/>
    </row>
    <row r="25" spans="2:21" ht="9" customHeight="1">
      <c r="B25" s="208"/>
      <c r="C25" s="209"/>
      <c r="D25" s="209"/>
      <c r="E25" s="209"/>
      <c r="F25" s="209"/>
      <c r="G25" s="209"/>
      <c r="H25" s="218"/>
      <c r="I25" s="219"/>
      <c r="J25" s="232"/>
      <c r="K25" s="209"/>
      <c r="L25" s="209"/>
      <c r="M25" s="209"/>
      <c r="N25" s="209"/>
      <c r="O25" s="209"/>
      <c r="P25" s="209"/>
      <c r="Q25" s="209"/>
      <c r="R25" s="209"/>
      <c r="S25" s="249"/>
      <c r="T25" s="250"/>
      <c r="U25" s="251"/>
    </row>
    <row r="26" spans="2:21" ht="15" customHeight="1">
      <c r="B26" s="215" t="s">
        <v>958</v>
      </c>
      <c r="C26" s="216"/>
      <c r="D26" s="216"/>
      <c r="E26" s="216"/>
      <c r="F26" s="216"/>
      <c r="G26" s="217"/>
      <c r="H26" s="218"/>
      <c r="I26" s="219"/>
      <c r="J26" s="220" t="s">
        <v>941</v>
      </c>
      <c r="K26" s="221"/>
      <c r="L26" s="221"/>
      <c r="M26" s="221"/>
      <c r="N26" s="221"/>
      <c r="O26" s="221"/>
      <c r="P26" s="221"/>
      <c r="Q26" s="221"/>
      <c r="R26" s="222"/>
      <c r="S26" s="252"/>
      <c r="T26" s="253"/>
      <c r="U26" s="254"/>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90" t="s">
        <v>916</v>
      </c>
      <c r="C28" s="191"/>
      <c r="D28" s="191"/>
      <c r="E28" s="191"/>
      <c r="F28" s="191"/>
      <c r="G28" s="191"/>
      <c r="H28" s="191"/>
      <c r="I28" s="191"/>
      <c r="J28" s="191"/>
      <c r="K28" s="191"/>
      <c r="L28" s="191"/>
      <c r="M28" s="191"/>
      <c r="N28" s="191"/>
      <c r="O28" s="191"/>
      <c r="P28" s="191"/>
      <c r="Q28" s="191"/>
      <c r="R28" s="192"/>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87" t="s">
        <v>917</v>
      </c>
      <c r="C30" s="186"/>
      <c r="D30" s="186"/>
      <c r="E30" s="186"/>
      <c r="F30" s="186"/>
      <c r="G30" s="186"/>
      <c r="H30" s="186"/>
      <c r="I30" s="1"/>
      <c r="J30" s="1"/>
      <c r="K30" s="1"/>
      <c r="L30" s="185">
        <v>5947638.85</v>
      </c>
      <c r="M30" s="186"/>
      <c r="N30" s="186"/>
      <c r="O30" s="186"/>
      <c r="P30" s="186"/>
      <c r="Q30" s="186"/>
      <c r="R30" s="186"/>
      <c r="S30" s="235" t="s">
        <v>918</v>
      </c>
      <c r="T30" s="23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87" t="s">
        <v>920</v>
      </c>
      <c r="C32" s="186"/>
      <c r="D32" s="186"/>
      <c r="E32" s="186"/>
      <c r="F32" s="186"/>
      <c r="G32" s="186"/>
      <c r="H32" s="186"/>
      <c r="I32" s="1"/>
      <c r="J32" s="1"/>
      <c r="K32" s="1"/>
      <c r="L32" s="185">
        <v>36050842.19</v>
      </c>
      <c r="M32" s="186"/>
      <c r="N32" s="186"/>
      <c r="O32" s="186"/>
      <c r="P32" s="186"/>
      <c r="Q32" s="186"/>
      <c r="R32" s="186"/>
      <c r="S32" s="235" t="s">
        <v>919</v>
      </c>
      <c r="T32" s="23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33" t="s">
        <v>956</v>
      </c>
      <c r="C34" s="209"/>
      <c r="D34" s="209"/>
      <c r="E34" s="209"/>
      <c r="F34" s="209"/>
      <c r="G34" s="209"/>
      <c r="H34" s="218"/>
      <c r="I34" s="219"/>
      <c r="J34" s="224">
        <v>1103918973.9873345</v>
      </c>
      <c r="K34" s="209"/>
      <c r="L34" s="209"/>
      <c r="M34" s="209"/>
      <c r="N34" s="209"/>
      <c r="O34" s="209"/>
      <c r="P34" s="209"/>
      <c r="Q34" s="209"/>
      <c r="R34" s="209"/>
      <c r="S34" s="1"/>
      <c r="T34" s="1"/>
      <c r="U34" s="1"/>
    </row>
    <row r="35" spans="2:21" ht="6.75" customHeight="1">
      <c r="B35" s="208"/>
      <c r="C35" s="209"/>
      <c r="D35" s="209"/>
      <c r="E35" s="209"/>
      <c r="F35" s="209"/>
      <c r="G35" s="209"/>
      <c r="H35" s="218"/>
      <c r="I35" s="219"/>
      <c r="J35" s="232"/>
      <c r="K35" s="209"/>
      <c r="L35" s="209"/>
      <c r="M35" s="209"/>
      <c r="N35" s="209"/>
      <c r="O35" s="209"/>
      <c r="P35" s="209"/>
      <c r="Q35" s="209"/>
      <c r="R35" s="209"/>
      <c r="S35" s="1"/>
      <c r="T35" s="1"/>
      <c r="U35" s="1"/>
    </row>
    <row r="36" spans="2:21" ht="13.5" customHeight="1">
      <c r="B36" s="233" t="s">
        <v>959</v>
      </c>
      <c r="C36" s="209"/>
      <c r="D36" s="209"/>
      <c r="E36" s="209"/>
      <c r="F36" s="209"/>
      <c r="G36" s="209"/>
      <c r="H36" s="218"/>
      <c r="I36" s="219"/>
      <c r="J36" s="234">
        <v>2.291834910054669</v>
      </c>
      <c r="K36" s="209"/>
      <c r="L36" s="209"/>
      <c r="M36" s="209"/>
      <c r="N36" s="209"/>
      <c r="O36" s="209"/>
      <c r="P36" s="209"/>
      <c r="Q36" s="209"/>
      <c r="R36" s="209"/>
      <c r="S36" s="246" t="s">
        <v>921</v>
      </c>
      <c r="T36" s="247"/>
      <c r="U36" s="248"/>
    </row>
    <row r="37" spans="2:21" ht="6" customHeight="1">
      <c r="B37" s="208"/>
      <c r="C37" s="209"/>
      <c r="D37" s="209"/>
      <c r="E37" s="209"/>
      <c r="F37" s="209"/>
      <c r="G37" s="209"/>
      <c r="H37" s="218"/>
      <c r="I37" s="219"/>
      <c r="J37" s="232"/>
      <c r="K37" s="209"/>
      <c r="L37" s="209"/>
      <c r="M37" s="209"/>
      <c r="N37" s="209"/>
      <c r="O37" s="209"/>
      <c r="P37" s="209"/>
      <c r="Q37" s="209"/>
      <c r="R37" s="209"/>
      <c r="S37" s="249"/>
      <c r="T37" s="250"/>
      <c r="U37" s="251"/>
    </row>
    <row r="38" spans="2:21" ht="15" customHeight="1">
      <c r="B38" s="215" t="s">
        <v>960</v>
      </c>
      <c r="C38" s="216"/>
      <c r="D38" s="216"/>
      <c r="E38" s="216"/>
      <c r="F38" s="216"/>
      <c r="G38" s="217"/>
      <c r="H38" s="218"/>
      <c r="I38" s="219"/>
      <c r="J38" s="220" t="s">
        <v>941</v>
      </c>
      <c r="K38" s="221"/>
      <c r="L38" s="221"/>
      <c r="M38" s="221"/>
      <c r="N38" s="221"/>
      <c r="O38" s="221"/>
      <c r="P38" s="221"/>
      <c r="Q38" s="221"/>
      <c r="R38" s="222"/>
      <c r="S38" s="252"/>
      <c r="T38" s="253"/>
      <c r="U38" s="254"/>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90" t="s">
        <v>922</v>
      </c>
      <c r="C40" s="191"/>
      <c r="D40" s="191"/>
      <c r="E40" s="191"/>
      <c r="F40" s="191"/>
      <c r="G40" s="191"/>
      <c r="H40" s="191"/>
      <c r="I40" s="191"/>
      <c r="J40" s="191"/>
      <c r="K40" s="191"/>
      <c r="L40" s="191"/>
      <c r="M40" s="191"/>
      <c r="N40" s="191"/>
      <c r="O40" s="191"/>
      <c r="P40" s="191"/>
      <c r="Q40" s="191"/>
      <c r="R40" s="192"/>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87" t="s">
        <v>924</v>
      </c>
      <c r="C42" s="186"/>
      <c r="D42" s="186"/>
      <c r="E42" s="186"/>
      <c r="F42" s="186"/>
      <c r="G42" s="186"/>
      <c r="H42" s="186"/>
      <c r="I42" s="186"/>
      <c r="J42" s="186"/>
      <c r="K42" s="186"/>
      <c r="L42" s="186"/>
      <c r="M42" s="186"/>
      <c r="N42" s="1"/>
      <c r="O42" s="242">
        <v>252963138.46571255</v>
      </c>
      <c r="P42" s="240"/>
      <c r="Q42" s="240"/>
      <c r="R42" s="240"/>
      <c r="S42" s="235" t="s">
        <v>923</v>
      </c>
      <c r="T42" s="23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43"/>
      <c r="D44" s="239" t="s">
        <v>925</v>
      </c>
      <c r="E44" s="240"/>
      <c r="F44" s="240"/>
      <c r="G44" s="240"/>
      <c r="H44" s="240"/>
      <c r="I44" s="240"/>
      <c r="J44" s="240"/>
      <c r="K44" s="240"/>
      <c r="L44" s="240"/>
      <c r="M44" s="240"/>
      <c r="N44" s="240"/>
      <c r="O44" s="185">
        <v>251947796.00000054</v>
      </c>
      <c r="P44" s="186"/>
      <c r="Q44" s="186"/>
      <c r="R44" s="186"/>
      <c r="S44" s="1"/>
      <c r="T44" s="1"/>
      <c r="U44" s="1"/>
    </row>
    <row r="45" spans="2:21" ht="7.5" customHeight="1">
      <c r="B45" s="1"/>
      <c r="C45" s="244"/>
      <c r="D45" s="1"/>
      <c r="E45" s="1"/>
      <c r="F45" s="1"/>
      <c r="G45" s="1"/>
      <c r="H45" s="1"/>
      <c r="I45" s="1"/>
      <c r="J45" s="1"/>
      <c r="K45" s="1"/>
      <c r="L45" s="1"/>
      <c r="M45" s="1"/>
      <c r="N45" s="1"/>
      <c r="O45" s="1"/>
      <c r="P45" s="1"/>
      <c r="Q45" s="1"/>
      <c r="R45" s="1"/>
      <c r="S45" s="1"/>
      <c r="T45" s="1"/>
      <c r="U45" s="1"/>
    </row>
    <row r="46" spans="2:21" ht="13.5" customHeight="1">
      <c r="B46" s="1"/>
      <c r="C46" s="244"/>
      <c r="D46" s="239" t="s">
        <v>926</v>
      </c>
      <c r="E46" s="240"/>
      <c r="F46" s="240"/>
      <c r="G46" s="240"/>
      <c r="H46" s="240"/>
      <c r="I46" s="240"/>
      <c r="J46" s="240"/>
      <c r="K46" s="240"/>
      <c r="L46" s="240"/>
      <c r="M46" s="1"/>
      <c r="N46" s="1"/>
      <c r="O46" s="185">
        <v>1015342.4657119998</v>
      </c>
      <c r="P46" s="186"/>
      <c r="Q46" s="186"/>
      <c r="R46" s="186"/>
      <c r="S46" s="1"/>
      <c r="T46" s="1"/>
      <c r="U46" s="1"/>
    </row>
    <row r="47" spans="2:21" ht="9" customHeight="1">
      <c r="B47" s="1"/>
      <c r="C47" s="244"/>
      <c r="D47" s="1"/>
      <c r="E47" s="1"/>
      <c r="F47" s="1"/>
      <c r="G47" s="1"/>
      <c r="H47" s="1"/>
      <c r="I47" s="1"/>
      <c r="J47" s="1"/>
      <c r="K47" s="1"/>
      <c r="L47" s="1"/>
      <c r="M47" s="1"/>
      <c r="N47" s="1"/>
      <c r="O47" s="1"/>
      <c r="P47" s="1"/>
      <c r="Q47" s="1"/>
      <c r="R47" s="1"/>
      <c r="S47" s="1"/>
      <c r="T47" s="1"/>
      <c r="U47" s="1"/>
    </row>
    <row r="48" spans="2:21" ht="13.5" customHeight="1">
      <c r="B48" s="1"/>
      <c r="C48" s="244"/>
      <c r="D48" s="239" t="s">
        <v>927</v>
      </c>
      <c r="E48" s="240"/>
      <c r="F48" s="240"/>
      <c r="G48" s="240"/>
      <c r="H48" s="240"/>
      <c r="I48" s="240"/>
      <c r="J48" s="240"/>
      <c r="K48" s="240"/>
      <c r="L48" s="240"/>
      <c r="M48" s="240"/>
      <c r="N48" s="240"/>
      <c r="O48" s="241" t="s">
        <v>86</v>
      </c>
      <c r="P48" s="186"/>
      <c r="Q48" s="186"/>
      <c r="R48" s="186"/>
      <c r="S48" s="1"/>
      <c r="T48" s="1"/>
      <c r="U48" s="1"/>
    </row>
    <row r="49" spans="2:21" ht="8.25" customHeight="1">
      <c r="B49" s="1"/>
      <c r="C49" s="244"/>
      <c r="D49" s="1"/>
      <c r="E49" s="1"/>
      <c r="F49" s="1"/>
      <c r="G49" s="1"/>
      <c r="H49" s="1"/>
      <c r="I49" s="1"/>
      <c r="J49" s="1"/>
      <c r="K49" s="1"/>
      <c r="L49" s="1"/>
      <c r="M49" s="1"/>
      <c r="N49" s="1"/>
      <c r="O49" s="1"/>
      <c r="P49" s="1"/>
      <c r="Q49" s="1"/>
      <c r="R49" s="1"/>
      <c r="S49" s="1"/>
      <c r="T49" s="1"/>
      <c r="U49" s="1"/>
    </row>
    <row r="50" spans="2:21" ht="15" customHeight="1">
      <c r="B50" s="1"/>
      <c r="C50" s="245"/>
      <c r="D50" s="239" t="s">
        <v>928</v>
      </c>
      <c r="E50" s="240"/>
      <c r="F50" s="240"/>
      <c r="G50" s="240"/>
      <c r="H50" s="240"/>
      <c r="I50" s="240"/>
      <c r="J50" s="240"/>
      <c r="K50" s="240"/>
      <c r="L50" s="240"/>
      <c r="M50" s="240"/>
      <c r="N50" s="240"/>
      <c r="O50" s="241" t="s">
        <v>86</v>
      </c>
      <c r="P50" s="186"/>
      <c r="Q50" s="186"/>
      <c r="R50" s="186"/>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87" t="s">
        <v>930</v>
      </c>
      <c r="C52" s="186"/>
      <c r="D52" s="186"/>
      <c r="E52" s="186"/>
      <c r="F52" s="186"/>
      <c r="G52" s="186"/>
      <c r="H52" s="186"/>
      <c r="I52" s="186"/>
      <c r="J52" s="186"/>
      <c r="K52" s="186"/>
      <c r="L52" s="186"/>
      <c r="M52" s="186"/>
      <c r="N52" s="1"/>
      <c r="O52" s="242">
        <v>1385842440.6700013</v>
      </c>
      <c r="P52" s="240"/>
      <c r="Q52" s="240"/>
      <c r="R52" s="240"/>
      <c r="S52" s="235" t="s">
        <v>929</v>
      </c>
      <c r="T52" s="23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39" t="s">
        <v>931</v>
      </c>
      <c r="E54" s="240"/>
      <c r="F54" s="240"/>
      <c r="G54" s="240"/>
      <c r="H54" s="240"/>
      <c r="I54" s="240"/>
      <c r="J54" s="240"/>
      <c r="K54" s="240"/>
      <c r="L54" s="240"/>
      <c r="M54" s="240"/>
      <c r="N54" s="240"/>
      <c r="O54" s="185">
        <v>1345209511.8800013</v>
      </c>
      <c r="P54" s="186"/>
      <c r="Q54" s="186"/>
      <c r="R54" s="186"/>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39" t="s">
        <v>932</v>
      </c>
      <c r="E56" s="240"/>
      <c r="F56" s="240"/>
      <c r="G56" s="240"/>
      <c r="H56" s="240"/>
      <c r="I56" s="240"/>
      <c r="J56" s="240"/>
      <c r="K56" s="240"/>
      <c r="L56" s="240"/>
      <c r="M56" s="240"/>
      <c r="N56" s="240"/>
      <c r="O56" s="185">
        <v>4582086.6</v>
      </c>
      <c r="P56" s="186"/>
      <c r="Q56" s="186"/>
      <c r="R56" s="186"/>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39" t="s">
        <v>933</v>
      </c>
      <c r="E58" s="240"/>
      <c r="F58" s="240"/>
      <c r="G58" s="240"/>
      <c r="H58" s="240"/>
      <c r="I58" s="240"/>
      <c r="J58" s="240"/>
      <c r="K58" s="240"/>
      <c r="L58" s="240"/>
      <c r="M58" s="240"/>
      <c r="N58" s="240"/>
      <c r="O58" s="185">
        <v>36050842.19</v>
      </c>
      <c r="P58" s="186"/>
      <c r="Q58" s="186"/>
      <c r="R58" s="186"/>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39" t="s">
        <v>928</v>
      </c>
      <c r="E60" s="240"/>
      <c r="F60" s="240"/>
      <c r="G60" s="240"/>
      <c r="H60" s="240"/>
      <c r="I60" s="240"/>
      <c r="J60" s="240"/>
      <c r="K60" s="240"/>
      <c r="L60" s="240"/>
      <c r="M60" s="240"/>
      <c r="N60" s="240"/>
      <c r="O60" s="241" t="s">
        <v>86</v>
      </c>
      <c r="P60" s="186"/>
      <c r="Q60" s="186"/>
      <c r="R60" s="186"/>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87" t="s">
        <v>934</v>
      </c>
      <c r="C62" s="186"/>
      <c r="D62" s="186"/>
      <c r="E62" s="186"/>
      <c r="F62" s="186"/>
      <c r="G62" s="186"/>
      <c r="H62" s="186"/>
      <c r="I62" s="186"/>
      <c r="J62" s="186"/>
      <c r="K62" s="186"/>
      <c r="L62" s="186"/>
      <c r="M62" s="186"/>
      <c r="N62" s="186"/>
      <c r="O62" s="185">
        <v>0</v>
      </c>
      <c r="P62" s="186"/>
      <c r="Q62" s="186"/>
      <c r="R62" s="186"/>
      <c r="S62" s="235" t="s">
        <v>935</v>
      </c>
      <c r="T62" s="23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87" t="s">
        <v>937</v>
      </c>
      <c r="C64" s="186"/>
      <c r="D64" s="186"/>
      <c r="E64" s="186"/>
      <c r="F64" s="186"/>
      <c r="G64" s="186"/>
      <c r="H64" s="186"/>
      <c r="I64" s="186"/>
      <c r="J64" s="186"/>
      <c r="K64" s="186"/>
      <c r="L64" s="186"/>
      <c r="M64" s="186"/>
      <c r="N64" s="186"/>
      <c r="O64" s="185">
        <v>39513138.60713307</v>
      </c>
      <c r="P64" s="186"/>
      <c r="Q64" s="186"/>
      <c r="R64" s="186"/>
      <c r="S64" s="235" t="s">
        <v>936</v>
      </c>
      <c r="T64" s="23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87" t="s">
        <v>938</v>
      </c>
      <c r="C66" s="186"/>
      <c r="D66" s="186"/>
      <c r="E66" s="186"/>
      <c r="F66" s="186"/>
      <c r="G66" s="186"/>
      <c r="H66" s="186"/>
      <c r="I66" s="186"/>
      <c r="J66" s="186"/>
      <c r="K66" s="186"/>
      <c r="L66" s="186"/>
      <c r="M66" s="186"/>
      <c r="N66" s="186"/>
      <c r="O66" s="185">
        <v>500000000</v>
      </c>
      <c r="P66" s="186"/>
      <c r="Q66" s="186"/>
      <c r="R66" s="186"/>
      <c r="S66" s="235" t="s">
        <v>939</v>
      </c>
      <c r="T66" s="23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87" t="s">
        <v>940</v>
      </c>
      <c r="C68" s="186"/>
      <c r="D68" s="186"/>
      <c r="E68" s="186"/>
      <c r="F68" s="186"/>
      <c r="G68" s="186"/>
      <c r="H68" s="186"/>
      <c r="I68" s="186"/>
      <c r="J68" s="186"/>
      <c r="K68" s="186"/>
      <c r="L68" s="186"/>
      <c r="M68" s="186"/>
      <c r="N68" s="186"/>
      <c r="O68" s="185">
        <v>1099292440.5285807</v>
      </c>
      <c r="P68" s="186"/>
      <c r="Q68" s="186"/>
      <c r="R68" s="186"/>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29" t="s">
        <v>942</v>
      </c>
      <c r="C70" s="230"/>
      <c r="D70" s="230"/>
      <c r="E70" s="230"/>
      <c r="F70" s="230"/>
      <c r="G70" s="231"/>
      <c r="H70" s="1"/>
      <c r="I70" s="1"/>
      <c r="J70" s="1"/>
      <c r="K70" s="226" t="s">
        <v>941</v>
      </c>
      <c r="L70" s="227"/>
      <c r="M70" s="227"/>
      <c r="N70" s="227"/>
      <c r="O70" s="227"/>
      <c r="P70" s="227"/>
      <c r="Q70" s="227"/>
      <c r="R70" s="228"/>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90" t="s">
        <v>943</v>
      </c>
      <c r="C72" s="191"/>
      <c r="D72" s="191"/>
      <c r="E72" s="191"/>
      <c r="F72" s="191"/>
      <c r="G72" s="191"/>
      <c r="H72" s="191"/>
      <c r="I72" s="191"/>
      <c r="J72" s="191"/>
      <c r="K72" s="191"/>
      <c r="L72" s="191"/>
      <c r="M72" s="191"/>
      <c r="N72" s="191"/>
      <c r="O72" s="191"/>
      <c r="P72" s="191"/>
      <c r="Q72" s="191"/>
      <c r="R72" s="192"/>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87" t="s">
        <v>944</v>
      </c>
      <c r="C74" s="186"/>
      <c r="D74" s="186"/>
      <c r="E74" s="186"/>
      <c r="F74" s="186"/>
      <c r="G74" s="186"/>
      <c r="H74" s="186"/>
      <c r="I74" s="186"/>
      <c r="J74" s="186"/>
      <c r="K74" s="186"/>
      <c r="L74" s="186"/>
      <c r="M74" s="186"/>
      <c r="N74" s="223">
        <v>98166747.88999991</v>
      </c>
      <c r="O74" s="194"/>
      <c r="P74" s="194"/>
      <c r="Q74" s="194"/>
      <c r="R74" s="194"/>
      <c r="S74" s="235" t="s">
        <v>945</v>
      </c>
      <c r="T74" s="236"/>
      <c r="U74" s="1"/>
    </row>
    <row r="75" spans="2:21" ht="7.5" customHeight="1">
      <c r="B75" s="1"/>
      <c r="C75" s="1"/>
      <c r="D75" s="1"/>
      <c r="E75" s="1"/>
      <c r="F75" s="1"/>
      <c r="G75" s="1"/>
      <c r="H75" s="1"/>
      <c r="I75" s="1"/>
      <c r="J75" s="1"/>
      <c r="K75" s="1"/>
      <c r="L75" s="1"/>
      <c r="M75" s="1"/>
      <c r="N75" s="1"/>
      <c r="O75" s="1"/>
      <c r="P75" s="1"/>
      <c r="Q75" s="1"/>
      <c r="R75" s="1"/>
      <c r="S75" s="236"/>
      <c r="T75" s="236"/>
      <c r="U75" s="1"/>
    </row>
    <row r="76" spans="2:21" ht="15" customHeight="1">
      <c r="B76" s="187" t="s">
        <v>946</v>
      </c>
      <c r="C76" s="186"/>
      <c r="D76" s="186"/>
      <c r="E76" s="186"/>
      <c r="F76" s="186"/>
      <c r="G76" s="186"/>
      <c r="H76" s="186"/>
      <c r="I76" s="186"/>
      <c r="J76" s="186"/>
      <c r="K76" s="186"/>
      <c r="L76" s="186"/>
      <c r="M76" s="186"/>
      <c r="N76" s="186"/>
      <c r="O76" s="224">
        <v>-2970823.3291580006</v>
      </c>
      <c r="P76" s="209"/>
      <c r="Q76" s="209"/>
      <c r="R76" s="209"/>
      <c r="S76" s="235" t="s">
        <v>947</v>
      </c>
      <c r="T76" s="23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87" t="s">
        <v>948</v>
      </c>
      <c r="C78" s="186"/>
      <c r="D78" s="186"/>
      <c r="E78" s="186"/>
      <c r="F78" s="186"/>
      <c r="G78" s="186"/>
      <c r="H78" s="186"/>
      <c r="I78" s="186"/>
      <c r="J78" s="186"/>
      <c r="K78" s="186"/>
      <c r="L78" s="186"/>
      <c r="M78" s="186"/>
      <c r="N78" s="186"/>
      <c r="O78" s="1"/>
      <c r="P78" s="1"/>
      <c r="Q78" s="225">
        <v>95195924.56084192</v>
      </c>
      <c r="R78" s="20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29" t="s">
        <v>949</v>
      </c>
      <c r="C80" s="230"/>
      <c r="D80" s="230"/>
      <c r="E80" s="230"/>
      <c r="F80" s="230"/>
      <c r="G80" s="231"/>
      <c r="H80" s="1"/>
      <c r="I80" s="1"/>
      <c r="J80" s="1"/>
      <c r="K80" s="226" t="s">
        <v>941</v>
      </c>
      <c r="L80" s="227"/>
      <c r="M80" s="227"/>
      <c r="N80" s="227"/>
      <c r="O80" s="227"/>
      <c r="P80" s="227"/>
      <c r="Q80" s="227"/>
      <c r="R80" s="228"/>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37"/>
      <c r="C82" s="238"/>
      <c r="D82" s="238"/>
      <c r="E82" s="238"/>
      <c r="F82" s="238"/>
      <c r="G82" s="238"/>
      <c r="H82" s="238"/>
      <c r="I82" s="238"/>
      <c r="J82" s="238"/>
      <c r="K82" s="238"/>
      <c r="L82" s="238"/>
      <c r="M82" s="238"/>
      <c r="N82" s="238"/>
      <c r="O82" s="238"/>
      <c r="P82" s="238"/>
      <c r="Q82" s="238"/>
      <c r="R82" s="238"/>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87" t="s">
        <v>950</v>
      </c>
      <c r="C84" s="186"/>
      <c r="D84" s="186"/>
      <c r="E84" s="186"/>
      <c r="F84" s="186"/>
      <c r="G84" s="186"/>
      <c r="H84" s="186"/>
      <c r="I84" s="186"/>
      <c r="J84" s="186"/>
      <c r="K84" s="186"/>
      <c r="L84" s="186"/>
      <c r="M84" s="186"/>
      <c r="N84" s="1"/>
      <c r="O84" s="185">
        <v>4582086.6</v>
      </c>
      <c r="P84" s="186"/>
      <c r="Q84" s="186"/>
      <c r="R84" s="186"/>
      <c r="S84" s="235" t="s">
        <v>951</v>
      </c>
      <c r="T84" s="23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87" t="s">
        <v>952</v>
      </c>
      <c r="C86" s="186"/>
      <c r="D86" s="186"/>
      <c r="E86" s="186"/>
      <c r="F86" s="186"/>
      <c r="G86" s="186"/>
      <c r="H86" s="186"/>
      <c r="I86" s="186"/>
      <c r="J86" s="186"/>
      <c r="K86" s="186"/>
      <c r="L86" s="186"/>
      <c r="M86" s="186"/>
      <c r="N86" s="1"/>
      <c r="O86" s="19"/>
      <c r="P86" s="224">
        <v>0</v>
      </c>
      <c r="Q86" s="209"/>
      <c r="R86" s="209"/>
      <c r="S86" s="235" t="s">
        <v>953</v>
      </c>
      <c r="T86" s="23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87" t="s">
        <v>954</v>
      </c>
      <c r="C88" s="186"/>
      <c r="D88" s="186"/>
      <c r="E88" s="186"/>
      <c r="F88" s="186"/>
      <c r="G88" s="186"/>
      <c r="H88" s="186"/>
      <c r="I88" s="186"/>
      <c r="J88" s="186"/>
      <c r="K88" s="186"/>
      <c r="L88" s="186"/>
      <c r="M88" s="186"/>
      <c r="O88" s="19"/>
      <c r="P88" s="224">
        <v>4582086.6</v>
      </c>
      <c r="Q88" s="209"/>
      <c r="R88" s="209"/>
      <c r="S88" s="235" t="s">
        <v>955</v>
      </c>
      <c r="T88" s="236"/>
    </row>
  </sheetData>
  <sheetProtection/>
  <mergeCells count="116">
    <mergeCell ref="F2:Q2"/>
    <mergeCell ref="B4:R4"/>
    <mergeCell ref="B6:F6"/>
    <mergeCell ref="B8:R8"/>
    <mergeCell ref="B10:H10"/>
    <mergeCell ref="J10:R10"/>
    <mergeCell ref="S12:T12"/>
    <mergeCell ref="B12:H12"/>
    <mergeCell ref="J12:R12"/>
    <mergeCell ref="B14:H14"/>
    <mergeCell ref="S14:T14"/>
    <mergeCell ref="L14:R14"/>
    <mergeCell ref="B16:H16"/>
    <mergeCell ref="L16:R16"/>
    <mergeCell ref="S16:T16"/>
    <mergeCell ref="B18:H18"/>
    <mergeCell ref="J18:R18"/>
    <mergeCell ref="B20:R20"/>
    <mergeCell ref="S22:T22"/>
    <mergeCell ref="S24:U26"/>
    <mergeCell ref="B28:R28"/>
    <mergeCell ref="B30:H30"/>
    <mergeCell ref="S30:T30"/>
    <mergeCell ref="L30:R30"/>
    <mergeCell ref="B22:G22"/>
    <mergeCell ref="H22:I22"/>
    <mergeCell ref="J22:R22"/>
    <mergeCell ref="B23:G23"/>
    <mergeCell ref="S32:T32"/>
    <mergeCell ref="L32:R32"/>
    <mergeCell ref="B32:H32"/>
    <mergeCell ref="S36:U38"/>
    <mergeCell ref="B40:R40"/>
    <mergeCell ref="S42:T42"/>
    <mergeCell ref="B42:M42"/>
    <mergeCell ref="O42:R42"/>
    <mergeCell ref="B35:G35"/>
    <mergeCell ref="H35:I35"/>
    <mergeCell ref="D44:N44"/>
    <mergeCell ref="O44:R44"/>
    <mergeCell ref="C44:C50"/>
    <mergeCell ref="O46:R46"/>
    <mergeCell ref="D46:L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G80"/>
    <mergeCell ref="B82:R82"/>
    <mergeCell ref="K80:R80"/>
    <mergeCell ref="B84:M84"/>
    <mergeCell ref="O84:R84"/>
    <mergeCell ref="S84:T84"/>
    <mergeCell ref="B86:M86"/>
    <mergeCell ref="S86:T86"/>
    <mergeCell ref="B88:M88"/>
    <mergeCell ref="S88:T88"/>
    <mergeCell ref="P86:R86"/>
    <mergeCell ref="P88:R88"/>
    <mergeCell ref="H23:I23"/>
    <mergeCell ref="J23:R23"/>
    <mergeCell ref="B24:J24"/>
    <mergeCell ref="K24:L24"/>
    <mergeCell ref="M24:R24"/>
    <mergeCell ref="B25:G25"/>
    <mergeCell ref="H25:I25"/>
    <mergeCell ref="J25:R25"/>
    <mergeCell ref="B26:G26"/>
    <mergeCell ref="H26:I26"/>
    <mergeCell ref="J26:R26"/>
    <mergeCell ref="B34:G34"/>
    <mergeCell ref="H34:I34"/>
    <mergeCell ref="J34:R34"/>
    <mergeCell ref="J35:R35"/>
    <mergeCell ref="B36:G36"/>
    <mergeCell ref="H36:I36"/>
    <mergeCell ref="J36:R36"/>
    <mergeCell ref="B37:G37"/>
    <mergeCell ref="H37:I37"/>
    <mergeCell ref="J37:R37"/>
    <mergeCell ref="B38:G38"/>
    <mergeCell ref="H38:I38"/>
    <mergeCell ref="J38:R38"/>
    <mergeCell ref="N74:R74"/>
    <mergeCell ref="O76:R76"/>
    <mergeCell ref="Q78:R78"/>
    <mergeCell ref="B68:N68"/>
    <mergeCell ref="O68:R68"/>
    <mergeCell ref="K70:R70"/>
    <mergeCell ref="B70:G7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cp:lastPrinted>2017-03-13T15:19:39Z</cp:lastPrinted>
  <dcterms:created xsi:type="dcterms:W3CDTF">2017-03-13T15:04:34Z</dcterms:created>
  <dcterms:modified xsi:type="dcterms:W3CDTF">2017-03-13T15:27:30Z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