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Amortisation'!$B$1:$P$379</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Tables'!$B$2:$AJ$291</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<sst xmlns="http://schemas.openxmlformats.org/spreadsheetml/2006/main" count="2926" uniqueCount="2068">
  <si>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</si>
  <si>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</si>
  <si>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</si>
  <si>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</si>
  <si>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</si>
  <si>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</si>
  <si>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</si>
  <si>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</si>
  <si>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</si>
  <si>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</si>
  <si>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</si>
  <si>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</si>
  <si>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</si>
  <si>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</si>
  <si>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</si>
  <si>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</si>
  <si>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</si>
  <si>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</si>
  <si>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</si>
  <si>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</si>
  <si>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</si>
  <si>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</si>
  <si>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</si>
  <si>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</si>
  <si>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</si>
  <si>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</si>
  <si>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</si>
  <si>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</si>
  <si>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</si>
  <si>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</si>
  <si>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</si>
  <si>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</si>
  <si>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</si>
  <si>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</si>
  <si>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</si>
  <si>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</si>
  <si>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</si>
  <si>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</si>
  <si>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</si>
  <si>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</si>
  <si>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</si>
  <si>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</si>
  <si>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</si>
  <si>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</si>
  <si>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</si>
  <si>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</si>
  <si>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</si>
  <si>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</si>
  <si>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</si>
  <si>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</si>
  <si>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</si>
  <si>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</si>
  <si>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</si>
  <si>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</si>
  <si>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</si>
  <si>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</si>
  <si>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</si>
  <si>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</si>
  <si>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</si>
  <si>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</si>
  <si>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</si>
  <si>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</si>
  <si>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</si>
  <si>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</si>
  <si>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</si>
  <si>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</si>
  <si>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</si>
  <si>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</si>
  <si>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</si>
  <si>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</si>
  <si>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</si>
  <si>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</si>
  <si>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</si>
  <si>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</si>
  <si>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</si>
  <si>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</si>
  <si>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</si>
  <si>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</si>
  <si>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</si>
  <si>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</si>
  <si>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</si>
  <si>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</si>
  <si>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</si>
  <si>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</si>
  <si>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</si>
  <si>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</si>
  <si>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</si>
  <si>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</si>
  <si>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</si>
  <si>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</si>
  <si>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</si>
  <si>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</si>
  <si>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</si>
  <si>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</si>
  <si>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</si>
  <si>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</si>
  <si>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</si>
  <si>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</si>
  <si>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</si>
  <si>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</si>
  <si>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</si>
  <si>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</si>
  <si>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</si>
  <si>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</si>
  <si>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</si>
  <si>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</si>
  <si>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</si>
  <si>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</si>
  <si>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</si>
  <si>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</si>
  <si>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</si>
  <si>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</si>
  <si>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</si>
  <si>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</si>
  <si>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</si>
  <si>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</si>
  <si>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</si>
  <si>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</si>
  <si>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</si>
  <si>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</si>
  <si>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</si>
  <si>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</si>
  <si>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</si>
  <si>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</si>
  <si>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</si>
  <si>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</si>
  <si>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</si>
  <si>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</si>
  <si>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</si>
  <si>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</si>
  <si>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</si>
  <si>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</si>
  <si>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</si>
  <si>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</si>
  <si>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</si>
  <si>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</si>
  <si>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</si>
  <si>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</si>
  <si>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</si>
  <si>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</si>
  <si>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</si>
  <si>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</si>
  <si>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</si>
  <si>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</si>
  <si>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</si>
  <si>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</si>
  <si>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</si>
  <si>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</si>
  <si>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</si>
  <si>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</si>
  <si>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</si>
  <si>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</si>
  <si>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</si>
  <si>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</si>
  <si>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</si>
  <si>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</si>
  <si>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</si>
  <si>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</si>
  <si>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</si>
  <si>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</si>
  <si>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</si>
  <si>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</si>
  <si>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</si>
  <si>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</si>
  <si>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</si>
  <si>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</si>
  <si>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</si>
  <si>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</si>
  <si>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</si>
  <si>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</si>
  <si>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</si>
  <si>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</si>
  <si>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</si>
  <si>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</si>
  <si>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</si>
  <si>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</si>
  <si>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</si>
  <si>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</si>
  <si>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</si>
  <si>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</si>
  <si>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</si>
  <si>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</si>
  <si>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</si>
  <si>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</si>
  <si>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</si>
  <si>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</si>
  <si>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</si>
  <si>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</si>
  <si>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</si>
  <si>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</si>
  <si>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</si>
  <si>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</si>
  <si>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</si>
  <si>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</si>
  <si>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</si>
  <si>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</si>
  <si>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</si>
  <si>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</si>
  <si>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</si>
  <si>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</si>
  <si>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</si>
  <si>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</si>
  <si>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</si>
  <si>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</si>
  <si>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</si>
  <si>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</si>
  <si>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</si>
  <si>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</si>
  <si>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</si>
  <si>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</si>
  <si>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</si>
  <si>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</si>
  <si>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</si>
  <si>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</si>
  <si>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</si>
  <si>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</si>
  <si>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</si>
  <si>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</si>
  <si>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</si>
  <si>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</si>
  <si>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</si>
  <si>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</si>
  <si>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</si>
  <si>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</si>
  <si>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</si>
  <si>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</si>
  <si>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</si>
  <si>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</si>
  <si>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</si>
  <si>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</si>
  <si>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</si>
  <si>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</si>
  <si>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</si>
  <si>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</si>
  <si>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</si>
  <si>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</si>
  <si>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</si>
  <si>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</si>
  <si>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</si>
  <si>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</si>
  <si>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</si>
  <si>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</si>
  <si>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</si>
  <si>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</si>
  <si>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</si>
  <si>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</si>
  <si>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</si>
  <si>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</si>
  <si>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</si>
  <si>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</si>
  <si>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</si>
  <si>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</si>
  <si>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</si>
  <si>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</si>
  <si>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</si>
  <si>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</si>
  <si>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</si>
  <si>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</si>
  <si>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</si>
  <si>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</si>
  <si>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</si>
  <si>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</si>
  <si>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</si>
  <si>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</si>
  <si>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</si>
  <si>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</si>
  <si>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</si>
  <si>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</si>
  <si>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</si>
  <si>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</si>
  <si>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</si>
  <si>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</si>
  <si>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</si>
  <si>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</si>
  <si>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</si>
  <si>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</si>
  <si>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</si>
  <si>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</si>
  <si>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</si>
  <si>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</si>
  <si>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</si>
  <si>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</si>
  <si>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</si>
  <si>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</si>
  <si>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</si>
  <si>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</si>
  <si>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</si>
  <si>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</si>
  <si>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</si>
  <si>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</si>
  <si>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</si>
  <si>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</si>
  <si>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</si>
  <si>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</si>
  <si>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</si>
  <si>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</si>
  <si>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</si>
  <si>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</si>
  <si>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</si>
  <si>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</si>
  <si>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</si>
  <si>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</si>
  <si>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</si>
  <si>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</si>
  <si>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</si>
  <si>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</si>
  <si>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</si>
  <si>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</si>
  <si>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</si>
  <si>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</si>
  <si>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</si>
  <si>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</si>
  <si>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</si>
  <si>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</si>
  <si>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</si>
  <si>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</si>
  <si>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</si>
  <si>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</si>
  <si>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</si>
  <si>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</si>
  <si>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</si>
  <si>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</si>
  <si>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</si>
  <si>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</si>
  <si>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</si>
  <si>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</si>
  <si>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</si>
  <si>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</si>
  <si>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</si>
  <si>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</si>
  <si>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</si>
  <si>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</si>
  <si>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</si>
  <si>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</si>
  <si>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</si>
  <si>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</si>
  <si>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</si>
  <si>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</si>
  <si>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</si>
  <si>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</si>
  <si>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</si>
  <si>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</si>
  <si>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</si>
  <si>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</si>
  <si>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</si>
  <si>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</si>
  <si>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</si>
  <si>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</si>
  <si>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</si>
  <si>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</si>
  <si>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</si>
  <si>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</si>
  <si>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</si>
  <si>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</si>
  <si>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</si>
  <si>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</si>
  <si>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</si>
  <si>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</si>
  <si>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</si>
  <si>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</si>
  <si>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</si>
  <si>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</si>
  <si>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</si>
  <si>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</si>
  <si>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</si>
  <si>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</si>
  <si>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</si>
  <si>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</si>
  <si>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</si>
  <si>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</si>
  <si>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</si>
  <si>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</si>
  <si>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</si>
  <si>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</si>
  <si>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</si>
  <si>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</si>
  <si>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</si>
  <si>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</si>
  <si>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</si>
  <si>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</si>
  <si>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</si>
  <si>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</si>
  <si>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</si>
  <si>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</si>
  <si>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</si>
  <si>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</si>
  <si>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</si>
  <si>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</si>
  <si>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</si>
  <si>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</si>
  <si>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</si>
  <si>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</si>
  <si>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</si>
  <si>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</si>
  <si>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</si>
  <si>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</si>
  <si>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</si>
  <si>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</si>
  <si>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</si>
  <si>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</si>
  <si>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</si>
  <si>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</si>
  <si>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</si>
  <si>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</si>
  <si>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</si>
  <si>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</si>
  <si>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</si>
  <si>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</si>
  <si>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</si>
  <si>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</si>
  <si>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</si>
  <si>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</si>
  <si>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</si>
  <si>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</si>
  <si>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</si>
  <si>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</si>
  <si>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</si>
  <si>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</si>
  <si>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</si>
  <si>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</si>
  <si>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</si>
  <si>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</si>
  <si>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</si>
  <si>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</si>
  <si>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</si>
  <si>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</si>
  <si>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</si>
  <si>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</si>
  <si>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</si>
  <si>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</si>
  <si>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</si>
  <si>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</si>
  <si>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</si>
  <si>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</si>
  <si>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</si>
  <si>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</si>
  <si>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</si>
  <si>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</si>
  <si>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</si>
  <si>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</si>
  <si>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</si>
  <si>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</si>
  <si>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</si>
  <si>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</si>
  <si>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</si>
  <si>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</si>
  <si>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</si>
  <si>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</si>
  <si>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</si>
  <si>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</si>
  <si>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</si>
  <si>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</si>
  <si>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</si>
  <si>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</si>
  <si>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</si>
  <si>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</si>
  <si>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</si>
  <si>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</si>
  <si>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</si>
  <si>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</si>
  <si>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</si>
  <si>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</si>
  <si>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</si>
  <si>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</si>
  <si>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</si>
  <si>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</si>
  <si>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</si>
  <si>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</si>
  <si>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</si>
  <si>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</si>
  <si>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</si>
  <si>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</si>
  <si>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</si>
  <si>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</si>
  <si>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</si>
  <si>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</si>
  <si>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</si>
  <si>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</si>
  <si>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</si>
  <si>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</si>
  <si>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</si>
  <si>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</si>
  <si>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</si>
  <si>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</si>
  <si>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</si>
  <si>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</si>
  <si>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</si>
  <si>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</si>
  <si>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</si>
  <si>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</si>
  <si>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</si>
  <si>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</si>
  <si>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</si>
  <si>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</si>
  <si>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</si>
  <si>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</si>
  <si>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</si>
  <si>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</si>
  <si>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</si>
  <si>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</si>
  <si>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</si>
  <si>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</si>
  <si>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</si>
  <si>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</si>
  <si>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</si>
  <si>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</si>
  <si>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</si>
  <si>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</si>
  <si>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</si>
  <si>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</si>
  <si>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</si>
  <si>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</si>
  <si>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</si>
  <si>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</si>
  <si>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</si>
  <si>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</si>
  <si>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</si>
  <si>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</si>
  <si>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</si>
  <si>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</si>
  <si>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</si>
  <si>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</si>
  <si>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</si>
  <si>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</si>
  <si>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</si>
  <si>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</si>
  <si>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</si>
  <si>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</si>
  <si>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</si>
  <si>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</si>
  <si>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</si>
  <si>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</si>
  <si>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</si>
  <si>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</si>
  <si>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</si>
  <si>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</si>
  <si>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</si>
  <si>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</si>
  <si>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</si>
  <si>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</si>
  <si>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</si>
  <si>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</si>
  <si>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</si>
  <si>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</si>
  <si>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</si>
  <si>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</si>
  <si>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</si>
  <si>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</si>
  <si>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</si>
  <si>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</si>
  <si>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</si>
  <si>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</si>
  <si>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</si>
  <si>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</si>
  <si>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</si>
  <si>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</si>
  <si>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</si>
  <si>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</si>
  <si>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</si>
  <si>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</si>
  <si>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</si>
  <si>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</si>
  <si>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</si>
  <si>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</si>
  <si>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</si>
  <si>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</si>
  <si>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</si>
  <si>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</si>
  <si>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</si>
  <si>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</si>
  <si>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</si>
  <si>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</si>
  <si>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</si>
  <si>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</si>
  <si>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</si>
  <si>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</si>
  <si>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</si>
  <si>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</si>
  <si>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</si>
  <si>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</si>
  <si>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</si>
  <si>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</si>
  <si>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</si>
  <si>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</si>
  <si>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</si>
  <si>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</si>
  <si>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</si>
  <si>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</si>
  <si>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</si>
  <si>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</si>
  <si>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</si>
  <si>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</si>
  <si>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</si>
  <si>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</si>
  <si>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</si>
  <si>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</si>
  <si>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</si>
  <si>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</si>
  <si>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</si>
  <si>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</si>
  <si>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</si>
  <si>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</si>
  <si>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</si>
  <si>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</si>
  <si>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</si>
  <si>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</si>
  <si>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</si>
  <si>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</si>
  <si>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</si>
  <si>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</si>
  <si>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</si>
  <si>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</si>
  <si>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</si>
  <si>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</si>
  <si>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</si>
  <si>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</si>
  <si>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</si>
  <si>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</si>
  <si>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</si>
  <si>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</si>
  <si>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</si>
  <si>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</si>
  <si>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</si>
  <si>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</si>
  <si>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</si>
  <si>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</si>
  <si>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</si>
  <si>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</si>
  <si>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</si>
  <si>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</si>
  <si>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</si>
  <si>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</si>
  <si>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</si>
  <si>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</si>
  <si>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</si>
  <si>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</si>
  <si>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</si>
  <si>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</si>
  <si>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</si>
  <si>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</si>
  <si>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</si>
  <si>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</si>
  <si>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</si>
  <si>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</si>
  <si>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</si>
  <si>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</si>
  <si>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</si>
  <si>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</si>
  <si>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</si>
  <si>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</si>
  <si>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</si>
  <si>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</si>
  <si>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</si>
  <si>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</si>
  <si>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</si>
  <si>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</si>
  <si>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</si>
  <si>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</si>
  <si>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</si>
  <si>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</si>
  <si>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</si>
  <si>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</si>
  <si>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</si>
  <si>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</si>
  <si>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</si>
  <si>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</si>
  <si>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</si>
  <si>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</si>
  <si>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</si>
  <si>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</si>
  <si>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</si>
  <si>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</si>
  <si>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</si>
  <si>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</si>
  <si>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</si>
  <si>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</si>
  <si>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</si>
  <si>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</si>
  <si>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</si>
  <si>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</si>
  <si>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</si>
  <si>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</si>
  <si>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</si>
  <si>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</si>
  <si>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</si>
  <si>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</si>
  <si>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</si>
  <si>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</si>
  <si>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</si>
  <si>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</si>
  <si>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</si>
  <si>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</si>
  <si>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</si>
  <si>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</si>
  <si>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</si>
  <si>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</si>
  <si>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</si>
  <si>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</si>
  <si>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</si>
  <si>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</si>
  <si>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</si>
  <si>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</si>
  <si>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</si>
  <si>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</si>
  <si>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</si>
  <si>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</si>
  <si>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</si>
  <si>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</si>
  <si>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</si>
  <si>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</si>
  <si>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</si>
  <si>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</si>
  <si>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</si>
  <si>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</si>
  <si>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</si>
  <si>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</si>
  <si>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</si>
  <si>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</si>
  <si>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</si>
  <si>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</si>
  <si>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</si>
  <si>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</si>
  <si>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</si>
  <si>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</si>
  <si>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</si>
  <si>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</si>
  <si>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</si>
  <si>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</si>
  <si>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</si>
  <si>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</si>
  <si>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</si>
  <si>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</si>
  <si>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</si>
  <si>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</si>
  <si>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</si>
  <si>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</si>
  <si>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</si>
  <si>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</si>
  <si>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</si>
  <si>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</si>
  <si>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</si>
  <si>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</si>
  <si>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</si>
  <si>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</si>
  <si>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</si>
  <si>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</si>
  <si>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</si>
  <si>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</si>
  <si>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</si>
  <si>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</si>
  <si>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</si>
  <si>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</si>
  <si>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</si>
  <si>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</si>
  <si>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</si>
  <si>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</si>
  <si>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</si>
  <si>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</si>
  <si>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</si>
  <si>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</si>
  <si>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</si>
  <si>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</si>
  <si>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</si>
  <si>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</si>
  <si>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</si>
  <si>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</si>
  <si>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</si>
  <si>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</si>
  <si>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</si>
  <si>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</si>
  <si>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</si>
  <si>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</si>
  <si>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</si>
  <si>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</si>
  <si>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</si>
  <si>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</si>
  <si>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</si>
  <si>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</si>
  <si>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</si>
  <si>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</si>
  <si>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</si>
  <si>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</si>
  <si>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</si>
  <si>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</si>
  <si>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</si>
  <si>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</si>
  <si>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</si>
  <si>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</si>
  <si>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</si>
  <si>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</si>
  <si>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</si>
  <si>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</si>
  <si>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</si>
  <si>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</si>
  <si>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</si>
  <si>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</si>
  <si>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</si>
  <si>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</si>
  <si>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</si>
  <si>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</si>
  <si>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</si>
  <si>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</si>
  <si>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</si>
  <si>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</si>
  <si>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</si>
  <si>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</si>
  <si>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</si>
  <si>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</si>
  <si>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</si>
  <si>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</si>
  <si>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</si>
  <si>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</si>
  <si>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</si>
  <si>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</si>
  <si>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</si>
  <si>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</si>
  <si>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</si>
  <si>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</si>
  <si>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</si>
  <si>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</si>
  <si>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</si>
  <si>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</si>
  <si>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</si>
  <si>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</si>
  <si>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</si>
  <si>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</si>
  <si>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</si>
  <si>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</si>
  <si>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</si>
  <si>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</si>
  <si>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</si>
  <si>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</si>
  <si>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</si>
  <si>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</si>
  <si>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</si>
  <si>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</si>
  <si>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</si>
  <si>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</si>
  <si>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</si>
  <si>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</si>
  <si>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</si>
  <si>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</si>
  <si>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</si>
  <si>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</si>
  <si>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</si>
  <si>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</si>
  <si>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</si>
  <si>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</si>
  <si>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</si>
  <si>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</si>
  <si>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</si>
  <si>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</si>
  <si>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</si>
  <si>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</si>
  <si>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</si>
  <si>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</si>
  <si>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</si>
  <si>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</si>
  <si>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</si>
  <si>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</si>
  <si>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</si>
  <si>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</si>
  <si>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</si>
  <si>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</si>
  <si>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</si>
  <si>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</si>
  <si>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</si>
  <si>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</si>
  <si>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</si>
  <si>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</si>
  <si>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</si>
  <si>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</si>
  <si>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</si>
  <si>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</si>
  <si>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</si>
  <si>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</si>
  <si>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</si>
  <si>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</si>
  <si>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</si>
  <si>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</si>
  <si>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</si>
  <si>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</si>
  <si>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</si>
  <si>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</si>
  <si>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</si>
  <si>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</si>
  <si>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</si>
  <si>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</si>
  <si>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</si>
  <si>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</si>
  <si>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</si>
  <si>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</si>
  <si>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</si>
  <si>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</si>
  <si>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</si>
  <si>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</si>
  <si>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</si>
  <si>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</si>
  <si>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</si>
  <si>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</si>
  <si>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</si>
  <si>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</si>
  <si>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</si>
  <si>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</si>
  <si>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</si>
  <si>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</si>
  <si>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</si>
  <si>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</si>
  <si>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</si>
  <si>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</si>
  <si>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</si>
  <si>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</si>
  <si>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</si>
  <si>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</si>
  <si>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</si>
  <si>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</si>
  <si>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</si>
  <si>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</si>
  <si>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</si>
  <si>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</si>
  <si>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</si>
  <si>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</si>
  <si>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</si>
  <si>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</si>
  <si>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</si>
  <si>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</si>
  <si>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</si>
  <si>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</si>
  <si>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</si>
  <si>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</si>
  <si>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</si>
  <si>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</si>
  <si>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</si>
  <si>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</si>
  <si>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</si>
  <si>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</si>
  <si>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</si>
  <si>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</si>
  <si>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</si>
  <si>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</si>
  <si>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</si>
  <si>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</si>
  <si>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</si>
  <si>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</si>
  <si>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</si>
  <si>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</si>
  <si>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</si>
  <si>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</si>
  <si>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</si>
  <si>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</si>
  <si>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</si>
  <si>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</si>
  <si>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</si>
  <si>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</si>
  <si>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</si>
  <si>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</si>
  <si>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</si>
  <si>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</si>
  <si>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</si>
  <si>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</si>
  <si>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</si>
  <si>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</si>
  <si>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</si>
  <si>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</si>
  <si>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</si>
  <si>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</si>
  <si>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</si>
  <si>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</si>
  <si>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</si>
  <si>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</si>
  <si>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</si>
  <si>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</si>
  <si>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</si>
  <si>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</si>
  <si>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</si>
  <si>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</si>
  <si>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</si>
  <si>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</si>
  <si>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</si>
  <si>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</si>
  <si>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</si>
  <si>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</si>
  <si>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</si>
  <si>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</si>
  <si>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</si>
  <si>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</si>
  <si>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</si>
  <si>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</si>
  <si>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</si>
  <si>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</si>
  <si>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</si>
  <si>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</si>
  <si>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</si>
  <si>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</si>
  <si>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</si>
  <si>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</si>
  <si>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</si>
  <si>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</si>
  <si>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</si>
  <si>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</si>
  <si>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</si>
  <si>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</si>
  <si>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</si>
  <si>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</si>
  <si>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</si>
  <si>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</si>
  <si>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</si>
  <si>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</si>
  <si>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</si>
  <si>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</si>
  <si>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</si>
  <si>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</si>
  <si>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</si>
  <si>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</si>
  <si>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</si>
  <si>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</si>
  <si>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</si>
  <si>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</si>
  <si>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</si>
  <si>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</si>
  <si>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</si>
  <si>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</si>
  <si>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</si>
  <si>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</si>
  <si>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</si>
  <si>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</si>
  <si>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</si>
  <si>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</si>
  <si>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</si>
  <si>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</si>
  <si>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</si>
  <si>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</si>
  <si>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</si>
  <si>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</si>
  <si>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</si>
  <si>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</si>
  <si>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</si>
  <si>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</si>
  <si>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</si>
  <si>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</si>
  <si>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</si>
  <si>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</si>
  <si>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</si>
  <si>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</si>
  <si>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</si>
  <si>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</si>
  <si>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</si>
  <si>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</si>
  <si>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</si>
  <si>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</si>
  <si>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</si>
  <si>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</si>
  <si>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</si>
  <si>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</si>
  <si>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</si>
  <si>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</si>
  <si>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</si>
  <si>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</si>
  <si>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</si>
  <si>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</si>
  <si>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</si>
  <si>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</si>
  <si>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</si>
  <si>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</si>
  <si>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</si>
  <si>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</si>
  <si>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</si>
  <si>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</si>
  <si>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</si>
  <si>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</si>
  <si>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</si>
  <si>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</si>
  <si>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</si>
  <si>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</si>
  <si>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</si>
  <si>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</si>
  <si>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</si>
  <si>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</si>
  <si>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</si>
  <si>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</si>
  <si>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</si>
  <si>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</si>
  <si>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</si>
  <si>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</si>
  <si>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</si>
  <si>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</si>
  <si>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</si>
  <si>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</si>
  <si>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</si>
  <si>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</si>
  <si>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</si>
  <si>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</si>
  <si>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</si>
  <si>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</si>
  <si>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</si>
  <si>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</si>
  <si>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</si>
  <si>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</si>
  <si>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</si>
  <si>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</si>
  <si>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</si>
  <si>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</si>
  <si>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</si>
  <si>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</si>
  <si>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</si>
  <si>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</si>
  <si>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</si>
  <si>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</si>
  <si>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</si>
  <si>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</si>
  <si>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</si>
  <si>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</si>
  <si>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</si>
  <si>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</si>
  <si>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</si>
  <si>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</si>
  <si>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</si>
  <si>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</si>
  <si>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</si>
  <si>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</si>
  <si>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</si>
  <si>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</si>
  <si>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</si>
  <si>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</si>
  <si>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</si>
  <si>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</si>
  <si>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</si>
  <si>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</si>
  <si>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</si>
  <si>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</si>
  <si>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</si>
  <si>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</si>
  <si>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</si>
  <si>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</si>
  <si>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</si>
  <si>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</si>
  <si>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</si>
  <si>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</si>
  <si>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</si>
  <si>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</si>
  <si>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</si>
  <si>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</si>
  <si>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</si>
  <si>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</si>
  <si>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</si>
  <si>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</si>
  <si>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</si>
  <si>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</si>
  <si>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</si>
  <si>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</si>
  <si>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</si>
  <si>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</si>
  <si>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</si>
  <si>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</si>
  <si>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</si>
  <si>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</si>
  <si>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</si>
  <si>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</si>
  <si>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</si>
  <si>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</si>
  <si>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</si>
  <si>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</si>
  <si>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</si>
  <si>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</si>
  <si>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</si>
  <si>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</si>
  <si>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</si>
  <si>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</si>
  <si>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</si>
  <si>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</si>
  <si>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</si>
  <si>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</si>
  <si>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</si>
  <si>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</si>
  <si>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</si>
  <si>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</si>
  <si>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</si>
  <si>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</si>
  <si>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</si>
  <si>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</si>
  <si>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</si>
  <si>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</si>
  <si>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</si>
  <si>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</si>
  <si>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</si>
  <si>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</si>
  <si>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</si>
  <si>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</si>
  <si>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</si>
  <si>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</si>
  <si>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</si>
  <si>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</si>
  <si>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</si>
  <si>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</si>
  <si>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</si>
  <si>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</si>
  <si>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</si>
  <si>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</si>
  <si>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</si>
  <si>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</si>
  <si>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</si>
  <si>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</si>
  <si>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</si>
  <si>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</si>
  <si>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</si>
  <si>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</si>
  <si>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</si>
  <si>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</si>
  <si>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</si>
  <si>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</si>
  <si>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</si>
  <si>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</si>
  <si>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</si>
  <si>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</si>
  <si>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</si>
  <si>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</si>
  <si>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</si>
  <si>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</si>
  <si>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</si>
  <si>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</si>
  <si>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</si>
  <si>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</si>
  <si>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</si>
  <si>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</si>
  <si>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</si>
  <si>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</si>
  <si>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</si>
  <si>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</si>
  <si>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</si>
  <si>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</si>
  <si>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</si>
  <si>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</si>
  <si>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</si>
  <si>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</si>
  <si>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</si>
  <si>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</si>
  <si>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</si>
  <si>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</si>
  <si>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</si>
  <si>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</si>
  <si>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</si>
  <si>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</si>
  <si>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</si>
  <si>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</si>
  <si>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</si>
  <si>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</si>
  <si>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</si>
  <si>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</si>
  <si>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</si>
  <si>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</si>
  <si>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</si>
  <si>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</si>
  <si>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</si>
  <si>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</si>
  <si>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</si>
  <si>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</si>
  <si>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</si>
  <si>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</si>
  <si>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</si>
  <si>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</si>
  <si>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</si>
  <si>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</si>
  <si>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</si>
  <si>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</si>
  <si>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</si>
  <si>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</si>
  <si>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</si>
  <si>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</si>
  <si>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</si>
  <si>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</si>
  <si>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</si>
  <si>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</si>
  <si>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</si>
  <si>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</si>
  <si>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</si>
  <si>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</si>
  <si>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</si>
  <si>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</si>
  <si>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</si>
  <si>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</si>
  <si>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</si>
  <si>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</si>
  <si>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</si>
  <si>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</si>
  <si>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</si>
  <si>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</si>
  <si>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</si>
  <si>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</si>
  <si>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</si>
  <si>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</si>
  <si>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</si>
  <si>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</si>
  <si>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</si>
  <si>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</si>
  <si>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</si>
  <si>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</si>
  <si>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</si>
  <si>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</si>
  <si>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</si>
  <si>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</si>
  <si>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</si>
  <si>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</si>
  <si>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</si>
  <si>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</si>
  <si>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</si>
  <si>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</si>
  <si>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</si>
  <si>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</si>
  <si>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</si>
  <si>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</si>
  <si>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</si>
  <si>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</si>
  <si>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</si>
  <si>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</si>
  <si>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</si>
  <si>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</si>
  <si>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</si>
  <si>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</si>
  <si>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</si>
  <si>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</si>
  <si>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</si>
  <si>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</si>
  <si>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</si>
  <si>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</si>
  <si>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</si>
  <si>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</si>
  <si>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</si>
  <si>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</si>
  <si>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</si>
  <si>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</si>
  <si>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</si>
  <si>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</si>
  <si>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</si>
  <si>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</si>
  <si>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</si>
  <si>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</si>
  <si>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</si>
  <si>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</si>
  <si>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</si>
  <si>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</si>
  <si>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</si>
  <si>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</si>
  <si>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</si>
  <si>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</si>
  <si>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</si>
  <si>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</si>
  <si>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</si>
  <si>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</si>
  <si>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</si>
  <si>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</si>
  <si>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</si>
  <si>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</si>
  <si>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</si>
  <si>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</si>
  <si>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</si>
  <si>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</si>
  <si>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</si>
  <si>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</si>
  <si>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</si>
  <si>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</si>
  <si>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</si>
  <si>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</si>
  <si>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</si>
  <si>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</si>
  <si>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</si>
  <si>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</si>
  <si>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</si>
  <si>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</si>
  <si>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</si>
  <si>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</si>
  <si>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</si>
  <si>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</si>
  <si>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</si>
  <si>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</si>
  <si>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</si>
  <si>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</si>
  <si>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</si>
  <si>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</si>
  <si>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</si>
  <si>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</si>
  <si>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</si>
  <si>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</si>
  <si>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</si>
  <si>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</si>
  <si>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</si>
  <si>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</si>
  <si>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</si>
  <si>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</si>
  <si>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</si>
  <si>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</si>
  <si>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</si>
  <si>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</si>
  <si>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</si>
  <si>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</si>
  <si>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</si>
  <si>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</si>
  <si>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</si>
  <si>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</si>
  <si>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</si>
  <si>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</si>
  <si>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</si>
  <si>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</si>
  <si>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</si>
  <si>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</si>
  <si>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</si>
  <si>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</si>
  <si>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</si>
  <si>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</si>
  <si>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</si>
  <si>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</si>
  <si>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</si>
  <si>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</si>
  <si>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</si>
  <si>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</si>
  <si>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</si>
  <si>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</si>
  <si>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</si>
  <si>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</si>
  <si>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</si>
  <si>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</si>
  <si>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</si>
  <si>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</si>
  <si>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</si>
  <si>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</si>
  <si>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</si>
  <si>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</si>
  <si>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</si>
  <si>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</si>
  <si>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</si>
  <si>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</si>
  <si>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</si>
  <si>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</si>
  <si>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</si>
  <si>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</si>
  <si>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</si>
  <si>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</si>
  <si>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</si>
  <si>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</si>
  <si>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</si>
  <si>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</si>
  <si>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</si>
  <si>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</si>
  <si>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</si>
  <si>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</si>
  <si>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</si>
  <si>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</si>
  <si>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</si>
  <si>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</si>
  <si>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</si>
  <si>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</si>
  <si>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</si>
  <si>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</si>
  <si>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</si>
  <si>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</si>
  <si>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</si>
  <si>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</si>
  <si>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</si>
  <si>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</si>
  <si>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</si>
  <si>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</si>
  <si>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</si>
  <si>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</si>
  <si>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</si>
  <si>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</si>
  <si>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</si>
  <si>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</si>
  <si>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</si>
  <si>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</si>
  <si>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</si>
  <si>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</si>
  <si>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</si>
  <si>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</si>
  <si>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</si>
  <si>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</si>
  <si>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</si>
  <si>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</si>
  <si>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</si>
  <si>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</si>
  <si>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</si>
  <si>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</si>
  <si>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</si>
  <si>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</si>
  <si>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</si>
  <si>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</si>
  <si>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</si>
  <si>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</si>
  <si>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</si>
  <si>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</si>
  <si>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</si>
  <si>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</si>
  <si>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</si>
  <si>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</si>
  <si>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</si>
  <si>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</si>
  <si>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</si>
  <si>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</si>
  <si>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</si>
  <si>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</si>
  <si>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</si>
  <si>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</si>
  <si>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</si>
  <si>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</si>
  <si>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</si>
  <si>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</si>
  <si>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</si>
  <si>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</si>
  <si>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</si>
  <si>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</si>
  <si>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</si>
  <si>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</si>
  <si>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</si>
  <si>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</si>
  <si>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</si>
  <si>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</si>
  <si>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</si>
  <si>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</si>
  <si>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</si>
  <si>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</si>
  <si>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</si>
  <si>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</si>
  <si>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</si>
  <si>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</si>
  <si>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</si>
  <si>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</si>
  <si>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</si>
  <si>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</si>
  <si>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</si>
  <si>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</si>
  <si>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</si>
  <si>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</si>
  <si>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</si>
  <si>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</si>
  <si>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</si>
  <si>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</si>
  <si>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</si>
  <si>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</si>
  <si>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</si>
  <si>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</si>
  <si>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</si>
  <si>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</si>
  <si>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</si>
  <si>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</si>
  <si>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</si>
  <si>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</si>
  <si>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</si>
  <si>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</si>
  <si>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</si>
  <si>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</si>
  <si>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</si>
  <si>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</si>
  <si>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</si>
  <si>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</si>
  <si>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</si>
  <si>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</si>
  <si>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</si>
  <si>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</si>
  <si>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</si>
  <si>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</si>
  <si>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</si>
  <si>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</si>
  <si>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</si>
  <si>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</si>
  <si>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</si>
  <si>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</si>
  <si>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</si>
  <si>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</si>
  <si>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</si>
  <si>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</si>
  <si>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</si>
  <si>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</si>
  <si>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</si>
  <si>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</si>
  <si>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</si>
  <si>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</si>
  <si>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</si>
  <si>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</si>
  <si>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</si>
  <si>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</si>
  <si>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</si>
  <si>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</si>
  <si>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</si>
  <si>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</si>
  <si>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</si>
  <si>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</si>
  <si>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</si>
  <si>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</si>
  <si>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</si>
  <si>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</si>
  <si>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</si>
  <si>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</si>
  <si>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</si>
  <si>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</si>
  <si>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</si>
  <si>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</si>
  <si>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</si>
  <si>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</si>
  <si>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</si>
  <si>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</si>
  <si>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</si>
  <si>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</si>
  <si>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</si>
  <si>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</si>
  <si>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</si>
  <si>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</si>
  <si>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</si>
  <si>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</si>
  <si>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</si>
  <si>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</si>
  <si>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</si>
  <si>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</si>
  <si>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</si>
  <si>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</si>
  <si>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</si>
  <si>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</si>
  <si>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</si>
  <si>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</si>
  <si>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</si>
  <si>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</si>
  <si>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</si>
  <si>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</si>
  <si>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</si>
  <si>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</si>
  <si>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</si>
  <si>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</si>
  <si>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</si>
  <si>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</si>
  <si>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</si>
  <si>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</si>
  <si>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</si>
  <si>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</si>
  <si>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</si>
  <si>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</si>
  <si>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</si>
  <si>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</si>
  <si>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</si>
  <si>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</si>
  <si>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</si>
  <si>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</si>
  <si>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</si>
  <si>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</si>
  <si>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</si>
  <si>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</si>
  <si>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</si>
  <si>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</si>
  <si>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</si>
  <si>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</si>
  <si>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</si>
  <si>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</si>
  <si>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</si>
  <si>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</si>
  <si>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</si>
  <si>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</si>
  <si>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</si>
  <si>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</si>
  <si>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</si>
  <si>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</si>
  <si>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</si>
  <si>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</si>
  <si>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</si>
  <si>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</si>
  <si>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</si>
  <si>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</si>
  <si>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</si>
  <si>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</si>
  <si>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</si>
  <si>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</si>
  <si>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</si>
  <si>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</si>
  <si>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</si>
  <si>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</si>
  <si>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</si>
  <si>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</si>
  <si>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</si>
  <si>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</si>
  <si>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</si>
  <si>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</si>
  <si>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</si>
  <si>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</si>
  <si>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</si>
  <si>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</si>
  <si>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</si>
  <si>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</si>
  <si>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</si>
  <si>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</si>
  <si>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</si>
  <si>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</si>
  <si>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</si>
  <si>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</si>
  <si>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</si>
  <si>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</si>
  <si>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</si>
  <si>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</si>
  <si>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</si>
  <si>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</si>
  <si>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</si>
  <si>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</si>
  <si>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</si>
  <si>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</si>
  <si>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</si>
  <si>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</si>
  <si>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</si>
  <si>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</si>
  <si>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</si>
  <si>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</si>
  <si>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</si>
  <si>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</si>
  <si>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</si>
  <si>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</si>
  <si>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</si>
  <si>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</si>
  <si>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</si>
  <si>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</si>
  <si>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</si>
  <si>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</si>
  <si>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</si>
  <si>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</si>
  <si>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</si>
  <si>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</si>
  <si>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</si>
  <si>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</si>
  <si>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</si>
  <si>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</si>
  <si>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</si>
  <si>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</si>
  <si>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</si>
  <si>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</si>
  <si>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</si>
  <si>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</si>
  <si>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</si>
  <si>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</si>
  <si>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</si>
  <si>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</si>
  <si>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</si>
  <si>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</si>
  <si>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</si>
  <si>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</si>
  <si>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</si>
  <si>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</si>
  <si>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</si>
  <si>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</si>
  <si>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</si>
  <si>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</si>
  <si>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</si>
  <si>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</si>
  <si>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</si>
  <si>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</si>
  <si>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</si>
  <si>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</si>
  <si>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</si>
  <si>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</si>
  <si>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</si>
  <si>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</si>
  <si>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</si>
  <si>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</si>
  <si>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</si>
  <si>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</si>
  <si>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</si>
  <si>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</si>
  <si>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</si>
  <si>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</si>
  <si>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</si>
  <si>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</si>
  <si>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</si>
  <si>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</si>
  <si>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</si>
  <si>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</si>
  <si>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</si>
  <si>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</si>
  <si>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</si>
  <si>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</si>
  <si>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</si>
  <si>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</si>
  <si>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</si>
  <si>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</si>
  <si>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</si>
  <si>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</si>
  <si>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</si>
  <si>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</si>
  <si>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</si>
  <si>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</si>
  <si>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</si>
  <si>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</si>
  <si>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</si>
  <si>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</si>
  <si>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</si>
  <si>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</si>
  <si>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</si>
  <si>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</si>
  <si>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</si>
  <si>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</si>
  <si>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</si>
  <si>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</si>
  <si>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</si>
  <si>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</si>
  <si>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</si>
  <si>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</si>
  <si>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</si>
  <si>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</si>
  <si>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</si>
  <si>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</si>
  <si>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</si>
  <si>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</si>
  <si>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</si>
  <si>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</si>
  <si>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</si>
  <si>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</si>
  <si>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</si>
  <si>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</si>
  <si>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</si>
  <si>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</si>
  <si>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</si>
  <si>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</si>
  <si>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</si>
  <si>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</si>
  <si>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</si>
  <si>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</si>
  <si>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</si>
  <si>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</si>
  <si>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</si>
  <si>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</si>
  <si>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</si>
  <si>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</si>
  <si>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</si>
  <si>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</si>
  <si>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</si>
  <si>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</si>
  <si>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</si>
  <si>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</si>
  <si>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</si>
  <si>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</si>
  <si>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</si>
  <si>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</si>
  <si>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</si>
  <si>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</si>
  <si>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</si>
  <si>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</si>
  <si>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</si>
  <si>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</si>
  <si>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</si>
  <si>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</si>
  <si>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</si>
  <si>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</si>
  <si>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</si>
  <si>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</si>
  <si>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</si>
  <si>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29/2/2020</t>
  </si>
  <si>
    <t>Cut-off Date: 29/2/2020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</si>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</sst>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sz val="10"/>
      <color indexed="9"/>
      <name val="Arial"/>
      <family val="2"/>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8.2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u val="single"/>
      <sz val="10"/>
      <color indexed="29"/>
      <name val="Arial"/>
      <family val="2"/>
    </font>
    <font>
      <u val="single"/>
      <sz val="10"/>
      <color indexed="61"/>
      <name val="Arial"/>
      <family val="2"/>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9"/>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9"/>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Segoe UI"/>
      <family val="2"/>
    </font>
    <font>
      <b/>
      <sz val="12"/>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118" fillId="0" borderId="0" xfId="58" applyFont="1" applyBorder="1" applyAlignment="1">
      <alignment horizontal="left" vertical="center"/>
      <protection/>
    </xf>
    <xf numFmtId="0" fontId="98" fillId="0" borderId="0" xfId="58" applyFont="1">
      <alignment/>
      <protection/>
    </xf>
    <xf numFmtId="0" fontId="119" fillId="0" borderId="0" xfId="58" applyFont="1" applyAlignment="1">
      <alignment horizontal="center" vertical="center"/>
      <protection/>
    </xf>
    <xf numFmtId="0" fontId="120" fillId="0" borderId="0" xfId="58" applyFont="1" applyAlignment="1">
      <alignment vertical="center" wrapText="1"/>
      <protection/>
    </xf>
    <xf numFmtId="0" fontId="68" fillId="0" borderId="0" xfId="58" applyFont="1" applyAlignment="1">
      <alignment horizontal="left" vertical="center" wrapText="1"/>
      <protection/>
    </xf>
    <xf numFmtId="0" fontId="121" fillId="0" borderId="0" xfId="58" applyFont="1" applyFill="1" applyAlignment="1">
      <alignment wrapText="1"/>
      <protection/>
    </xf>
    <xf numFmtId="0" fontId="120" fillId="0" borderId="0" xfId="58" applyFont="1" applyAlignment="1">
      <alignment horizontal="left" vertical="center" wrapText="1"/>
      <protection/>
    </xf>
    <xf numFmtId="0" fontId="45" fillId="0" borderId="0" xfId="58" applyFont="1" applyAlignment="1">
      <alignment vertical="center" wrapText="1"/>
      <protection/>
    </xf>
    <xf numFmtId="0" fontId="46" fillId="0" borderId="0" xfId="58" applyFont="1" applyAlignment="1">
      <alignment horizontal="left" vertical="center" wrapText="1"/>
      <protection/>
    </xf>
    <xf numFmtId="0" fontId="46" fillId="0" borderId="0" xfId="58" applyFont="1" applyAlignment="1">
      <alignment wrapText="1"/>
      <protection/>
    </xf>
    <xf numFmtId="0" fontId="121" fillId="0" borderId="0" xfId="58" applyFont="1" applyAlignment="1">
      <alignment vertical="center" wrapText="1"/>
      <protection/>
    </xf>
    <xf numFmtId="0" fontId="122" fillId="0" borderId="0" xfId="58" applyFont="1" applyAlignment="1">
      <alignment vertical="center" wrapText="1"/>
      <protection/>
    </xf>
    <xf numFmtId="0" fontId="121" fillId="0" borderId="0" xfId="58" applyFont="1" applyAlignment="1">
      <alignment wrapText="1"/>
      <protection/>
    </xf>
    <xf numFmtId="0" fontId="46" fillId="0" borderId="0" xfId="58" applyFont="1" applyAlignment="1">
      <alignment vertical="center" wrapText="1"/>
      <protection/>
    </xf>
    <xf numFmtId="0" fontId="46" fillId="0" borderId="0" xfId="58" applyFont="1" applyFill="1" applyAlignment="1">
      <alignment wrapText="1"/>
      <protection/>
    </xf>
    <xf numFmtId="0" fontId="123" fillId="0" borderId="11" xfId="58" applyFont="1" applyBorder="1">
      <alignment/>
      <protection/>
    </xf>
    <xf numFmtId="0" fontId="123" fillId="0" borderId="12" xfId="58" applyFont="1" applyBorder="1">
      <alignment/>
      <protection/>
    </xf>
    <xf numFmtId="0" fontId="123" fillId="0" borderId="13" xfId="58" applyFont="1" applyBorder="1">
      <alignment/>
      <protection/>
    </xf>
    <xf numFmtId="0" fontId="123" fillId="0" borderId="14" xfId="58" applyFont="1" applyBorder="1">
      <alignment/>
      <protection/>
    </xf>
    <xf numFmtId="0" fontId="123" fillId="0" borderId="0" xfId="58" applyFont="1" applyBorder="1">
      <alignment/>
      <protection/>
    </xf>
    <xf numFmtId="0" fontId="123" fillId="0" borderId="15" xfId="58" applyFont="1" applyBorder="1">
      <alignment/>
      <protection/>
    </xf>
    <xf numFmtId="0" fontId="124" fillId="0" borderId="0" xfId="58" applyFont="1" applyBorder="1" applyAlignment="1">
      <alignment horizontal="center"/>
      <protection/>
    </xf>
    <xf numFmtId="0" fontId="118" fillId="0" borderId="0" xfId="58" applyFont="1" applyBorder="1" applyAlignment="1">
      <alignment horizontal="center" vertical="center"/>
      <protection/>
    </xf>
    <xf numFmtId="0" fontId="125" fillId="0" borderId="0" xfId="58" applyFont="1" applyBorder="1" applyAlignment="1">
      <alignment horizontal="center" vertical="center"/>
      <protection/>
    </xf>
    <xf numFmtId="0" fontId="126" fillId="0" borderId="0" xfId="58" applyFont="1" applyBorder="1" applyAlignment="1">
      <alignment horizontal="center" vertical="center"/>
      <protection/>
    </xf>
    <xf numFmtId="0" fontId="77" fillId="0" borderId="0" xfId="58" applyFont="1" applyBorder="1" applyAlignment="1">
      <alignment horizontal="center"/>
      <protection/>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79" fillId="0" borderId="0" xfId="59" applyFont="1" applyBorder="1">
      <alignment/>
      <protection/>
    </xf>
    <xf numFmtId="0" fontId="98" fillId="0" borderId="0" xfId="59" applyFont="1" applyBorder="1">
      <alignment/>
      <protection/>
    </xf>
    <xf numFmtId="0" fontId="98" fillId="0" borderId="14" xfId="58" applyFont="1" applyBorder="1">
      <alignment/>
      <protection/>
    </xf>
    <xf numFmtId="0" fontId="98" fillId="0" borderId="0" xfId="58" applyFont="1" applyBorder="1">
      <alignment/>
      <protection/>
    </xf>
    <xf numFmtId="0" fontId="98" fillId="0" borderId="15" xfId="58" applyFont="1" applyBorder="1">
      <alignment/>
      <protection/>
    </xf>
    <xf numFmtId="0" fontId="98" fillId="0" borderId="16" xfId="58" applyFont="1" applyBorder="1">
      <alignment/>
      <protection/>
    </xf>
    <xf numFmtId="0" fontId="98" fillId="0" borderId="17" xfId="58" applyFont="1" applyBorder="1">
      <alignment/>
      <protection/>
    </xf>
    <xf numFmtId="0" fontId="98" fillId="0" borderId="18" xfId="58" applyFont="1" applyBorder="1">
      <alignment/>
      <protection/>
    </xf>
    <xf numFmtId="0" fontId="98" fillId="0" borderId="0" xfId="58">
      <alignment/>
      <protection/>
    </xf>
    <xf numFmtId="0" fontId="118"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7" fillId="0" borderId="0" xfId="58" applyFont="1" applyFill="1" applyBorder="1" applyAlignment="1">
      <alignment horizontal="center" vertical="center"/>
      <protection/>
    </xf>
    <xf numFmtId="0" fontId="98" fillId="0" borderId="19" xfId="58"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38" borderId="0" xfId="58" applyFont="1" applyFill="1" applyBorder="1" applyAlignment="1">
      <alignment horizontal="center" vertical="center" wrapText="1"/>
      <protection/>
    </xf>
    <xf numFmtId="0" fontId="80" fillId="0" borderId="20"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39" borderId="21"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110" fillId="0" borderId="22" xfId="54" applyFill="1" applyBorder="1" applyAlignment="1" quotePrefix="1">
      <alignment horizontal="center" vertical="center" wrapText="1"/>
    </xf>
    <xf numFmtId="0" fontId="110" fillId="0" borderId="22" xfId="54" applyFill="1" applyBorder="1" applyAlignment="1">
      <alignment horizontal="center" vertical="center" wrapText="1"/>
    </xf>
    <xf numFmtId="0" fontId="110" fillId="0" borderId="23"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39" borderId="0" xfId="58" applyFont="1" applyFill="1" applyBorder="1" applyAlignment="1">
      <alignment horizontal="center" vertical="center" wrapText="1"/>
      <protection/>
    </xf>
    <xf numFmtId="0" fontId="82" fillId="39" borderId="0" xfId="58" applyFont="1" applyFill="1" applyBorder="1" applyAlignment="1">
      <alignment horizontal="center" vertical="center" wrapText="1"/>
      <protection/>
    </xf>
    <xf numFmtId="0" fontId="98" fillId="39" borderId="0" xfId="58"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14" fontId="80" fillId="0" borderId="0" xfId="58" applyNumberFormat="1" applyFont="1" applyFill="1" applyBorder="1" applyAlignment="1">
      <alignment horizontal="center" vertical="center" wrapText="1"/>
      <protection/>
    </xf>
    <xf numFmtId="0" fontId="84"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80" fillId="0" borderId="0" xfId="58" applyFont="1" applyFill="1" applyBorder="1" applyAlignment="1" quotePrefix="1">
      <alignment horizontal="center" vertical="center" wrapText="1"/>
      <protection/>
    </xf>
    <xf numFmtId="0" fontId="83" fillId="0" borderId="0" xfId="58" applyFont="1" applyFill="1" applyBorder="1" applyAlignment="1" quotePrefix="1">
      <alignment horizontal="center" vertical="center" wrapText="1"/>
      <protection/>
    </xf>
    <xf numFmtId="0" fontId="83" fillId="19" borderId="0" xfId="58" applyFont="1" applyFill="1" applyBorder="1" applyAlignment="1">
      <alignment horizontal="center" vertical="center" wrapText="1"/>
      <protection/>
    </xf>
    <xf numFmtId="0" fontId="86" fillId="19"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80" fillId="0" borderId="0" xfId="58" applyNumberFormat="1" applyFont="1" applyFill="1" applyBorder="1" applyAlignment="1">
      <alignment horizontal="center" vertical="center" wrapText="1"/>
      <protection/>
    </xf>
    <xf numFmtId="0" fontId="84" fillId="0" borderId="0" xfId="58" applyFont="1" applyFill="1" applyBorder="1" applyAlignment="1" quotePrefix="1">
      <alignment horizontal="center" vertical="center" wrapText="1"/>
      <protection/>
    </xf>
    <xf numFmtId="177" fontId="80" fillId="0" borderId="0" xfId="58" applyNumberFormat="1" applyFont="1" applyFill="1" applyBorder="1" applyAlignment="1" applyProtection="1">
      <alignment horizontal="center" vertical="center" wrapText="1"/>
      <protection/>
    </xf>
    <xf numFmtId="0" fontId="83" fillId="19" borderId="0" xfId="58" applyFont="1" applyFill="1" applyBorder="1" applyAlignment="1" quotePrefix="1">
      <alignment horizontal="center" vertical="center" wrapText="1"/>
      <protection/>
    </xf>
    <xf numFmtId="9" fontId="80" fillId="0" borderId="0" xfId="63" applyFont="1" applyFill="1" applyBorder="1" applyAlignment="1">
      <alignment horizontal="center" vertical="center" wrapText="1"/>
    </xf>
    <xf numFmtId="3" fontId="80" fillId="0" borderId="0" xfId="58" applyNumberFormat="1" applyFont="1" applyFill="1" applyBorder="1" applyAlignment="1" quotePrefix="1">
      <alignment horizontal="center" vertical="center" wrapText="1"/>
      <protection/>
    </xf>
    <xf numFmtId="10" fontId="80" fillId="0" borderId="0" xfId="58" applyNumberFormat="1" applyFont="1" applyFill="1" applyBorder="1" applyAlignment="1" quotePrefix="1">
      <alignment horizontal="center" vertical="center" wrapText="1"/>
      <protection/>
    </xf>
    <xf numFmtId="10" fontId="80" fillId="0" borderId="0" xfId="58" applyNumberFormat="1" applyFont="1" applyFill="1" applyBorder="1" applyAlignment="1" applyProtection="1" quotePrefix="1">
      <alignment horizontal="center" vertical="center" wrapText="1"/>
      <protection/>
    </xf>
    <xf numFmtId="0" fontId="80" fillId="0" borderId="0" xfId="58" applyFont="1" applyFill="1" applyBorder="1" applyAlignment="1" quotePrefix="1">
      <alignment horizontal="right" vertical="center" wrapText="1"/>
      <protection/>
    </xf>
    <xf numFmtId="177" fontId="80" fillId="0" borderId="0" xfId="58" applyNumberFormat="1" applyFont="1" applyFill="1" applyBorder="1" applyAlignment="1" quotePrefix="1">
      <alignment horizontal="center" vertical="center" wrapText="1"/>
      <protection/>
    </xf>
    <xf numFmtId="9" fontId="80" fillId="0" borderId="0" xfId="63" applyFont="1" applyFill="1" applyBorder="1" applyAlignment="1" quotePrefix="1">
      <alignment horizontal="center" vertical="center" wrapText="1"/>
    </xf>
    <xf numFmtId="0" fontId="84"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80"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80"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80" fillId="0" borderId="0" xfId="58" applyNumberFormat="1" applyFont="1" applyFill="1" applyBorder="1" applyAlignment="1" applyProtection="1">
      <alignment horizontal="center" vertical="center" wrapText="1"/>
      <protection/>
    </xf>
    <xf numFmtId="2" fontId="80"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80"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80"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4"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9" fillId="0" borderId="0" xfId="58" applyFont="1" applyFill="1" applyBorder="1" applyAlignment="1">
      <alignment horizontal="left" vertical="center"/>
      <protection/>
    </xf>
    <xf numFmtId="0" fontId="89" fillId="0" borderId="0" xfId="58" applyFont="1" applyFill="1" applyBorder="1" applyAlignment="1">
      <alignment horizontal="center" vertical="center" wrapText="1"/>
      <protection/>
    </xf>
    <xf numFmtId="0" fontId="90"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18"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7"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38" borderId="0" xfId="58" applyFont="1" applyFill="1" applyBorder="1" applyAlignment="1" applyProtection="1">
      <alignment horizontal="center" vertical="center" wrapText="1"/>
      <protection/>
    </xf>
    <xf numFmtId="0" fontId="80" fillId="0" borderId="20"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39" borderId="21"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0" fillId="0" borderId="22" xfId="54" applyFill="1" applyBorder="1" applyAlignment="1" applyProtection="1">
      <alignment horizontal="center" vertical="center" wrapText="1"/>
      <protection/>
    </xf>
    <xf numFmtId="0" fontId="110" fillId="0" borderId="22" xfId="54" applyFill="1" applyBorder="1" applyAlignment="1" applyProtection="1" quotePrefix="1">
      <alignment horizontal="right" vertical="center" wrapText="1"/>
      <protection/>
    </xf>
    <xf numFmtId="0" fontId="110" fillId="0" borderId="23"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39" borderId="0" xfId="58" applyFont="1" applyFill="1" applyBorder="1" applyAlignment="1" applyProtection="1">
      <alignment horizontal="center" vertical="center" wrapText="1"/>
      <protection/>
    </xf>
    <xf numFmtId="0" fontId="82" fillId="39" borderId="0" xfId="58" applyFont="1" applyFill="1" applyBorder="1" applyAlignment="1" applyProtection="1">
      <alignment horizontal="center" vertical="center" wrapText="1"/>
      <protection/>
    </xf>
    <xf numFmtId="0" fontId="98" fillId="39" borderId="0" xfId="58" applyFont="1" applyFill="1" applyBorder="1" applyAlignment="1" applyProtection="1">
      <alignment horizontal="center" vertical="center" wrapText="1"/>
      <protection/>
    </xf>
    <xf numFmtId="0" fontId="83" fillId="19" borderId="0" xfId="58" applyFont="1" applyFill="1" applyBorder="1" applyAlignment="1" applyProtection="1">
      <alignment horizontal="center" vertical="center" wrapText="1"/>
      <protection/>
    </xf>
    <xf numFmtId="0" fontId="86"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80" fillId="0" borderId="0" xfId="58" applyFont="1" applyFill="1" applyBorder="1" applyAlignment="1" applyProtection="1">
      <alignment horizontal="right" vertical="center" wrapText="1"/>
      <protection/>
    </xf>
    <xf numFmtId="9" fontId="80" fillId="0" borderId="0" xfId="63" applyFont="1" applyFill="1" applyBorder="1" applyAlignment="1" applyProtection="1">
      <alignment horizontal="center" vertical="center" wrapText="1"/>
      <protection/>
    </xf>
    <xf numFmtId="0" fontId="84" fillId="0" borderId="0" xfId="58" applyFont="1" applyFill="1" applyBorder="1" applyAlignment="1" applyProtection="1">
      <alignment horizontal="right" vertical="center" wrapText="1"/>
      <protection/>
    </xf>
    <xf numFmtId="0" fontId="82" fillId="19" borderId="0" xfId="58" applyFont="1" applyFill="1" applyBorder="1" applyAlignment="1" applyProtection="1">
      <alignment horizontal="center" vertical="center" wrapText="1"/>
      <protection/>
    </xf>
    <xf numFmtId="1" fontId="80" fillId="0" borderId="0" xfId="58" applyNumberFormat="1" applyFont="1" applyFill="1" applyBorder="1" applyAlignment="1" applyProtection="1">
      <alignment horizontal="center" vertical="center" wrapText="1"/>
      <protection/>
    </xf>
    <xf numFmtId="0" fontId="84" fillId="0" borderId="0" xfId="58" applyFont="1" applyFill="1" applyBorder="1" applyAlignment="1" applyProtection="1">
      <alignment horizontal="center" vertical="center" wrapText="1"/>
      <protection/>
    </xf>
    <xf numFmtId="10" fontId="80" fillId="0" borderId="0" xfId="63" applyNumberFormat="1" applyFont="1" applyFill="1" applyBorder="1" applyAlignment="1" applyProtection="1">
      <alignment horizontal="center" vertical="center" wrapText="1"/>
      <protection/>
    </xf>
    <xf numFmtId="179" fontId="80" fillId="0" borderId="0" xfId="63" applyNumberFormat="1" applyFont="1" applyFill="1" applyBorder="1" applyAlignment="1" applyProtection="1">
      <alignment horizontal="center" vertical="center" wrapText="1"/>
      <protection/>
    </xf>
    <xf numFmtId="0" fontId="92" fillId="0" borderId="0" xfId="58" applyFont="1" applyFill="1" applyBorder="1" applyAlignment="1" applyProtection="1">
      <alignment horizontal="center" vertical="center" wrapText="1"/>
      <protection/>
    </xf>
    <xf numFmtId="179" fontId="92" fillId="0" borderId="0" xfId="63" applyNumberFormat="1" applyFont="1" applyFill="1" applyBorder="1" applyAlignment="1" applyProtection="1">
      <alignment horizontal="center" vertical="center" wrapText="1"/>
      <protection/>
    </xf>
    <xf numFmtId="0" fontId="80" fillId="0" borderId="0" xfId="58" applyFont="1" applyFill="1" applyBorder="1" applyAlignment="1" applyProtection="1" quotePrefix="1">
      <alignment horizontal="center" vertical="center" wrapText="1"/>
      <protection/>
    </xf>
    <xf numFmtId="0" fontId="86"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4" fillId="0" borderId="0" xfId="63" applyFont="1" applyFill="1" applyBorder="1" applyAlignment="1" applyProtection="1">
      <alignment horizontal="center" vertical="center" wrapText="1"/>
      <protection/>
    </xf>
    <xf numFmtId="0" fontId="83" fillId="40" borderId="0" xfId="58" applyFont="1" applyFill="1" applyBorder="1" applyAlignment="1" applyProtection="1">
      <alignment horizontal="center" vertical="center" wrapText="1"/>
      <protection/>
    </xf>
    <xf numFmtId="0" fontId="134" fillId="40" borderId="0" xfId="58" applyFont="1" applyFill="1" applyBorder="1" applyAlignment="1" applyProtection="1" quotePrefix="1">
      <alignment horizontal="center" vertical="center" wrapText="1"/>
      <protection/>
    </xf>
    <xf numFmtId="0" fontId="116" fillId="40" borderId="0" xfId="58"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6" fillId="0" borderId="0" xfId="58" applyFont="1" applyFill="1" applyBorder="1" applyAlignment="1" applyProtection="1" quotePrefix="1">
      <alignment horizontal="center" vertical="center" wrapText="1"/>
      <protection/>
    </xf>
    <xf numFmtId="0" fontId="80" fillId="0" borderId="0" xfId="58" applyFont="1" applyFill="1" applyBorder="1" applyAlignment="1" applyProtection="1" quotePrefix="1">
      <alignment horizontal="right" vertical="center" wrapText="1"/>
      <protection/>
    </xf>
    <xf numFmtId="178" fontId="80" fillId="0" borderId="0" xfId="58" applyNumberFormat="1" applyFont="1" applyFill="1" applyBorder="1" applyAlignment="1" applyProtection="1" quotePrefix="1">
      <alignment horizontal="center" vertical="center" wrapText="1"/>
      <protection/>
    </xf>
    <xf numFmtId="9" fontId="80"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39" borderId="0" xfId="58" applyFont="1" applyFill="1" applyBorder="1" applyAlignment="1">
      <alignment horizontal="center" vertical="center" wrapText="1"/>
      <protection/>
    </xf>
    <xf numFmtId="0" fontId="98" fillId="0" borderId="0" xfId="58" applyAlignment="1">
      <alignment horizontal="center"/>
      <protection/>
    </xf>
    <xf numFmtId="0" fontId="86"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0" fillId="41" borderId="0" xfId="58" applyFont="1" applyFill="1" applyBorder="1" applyAlignment="1" quotePrefix="1">
      <alignment horizontal="center" vertical="center" wrapText="1"/>
      <protection/>
    </xf>
    <xf numFmtId="0" fontId="83" fillId="0" borderId="0" xfId="58" applyFont="1" applyFill="1" applyBorder="1" applyAlignment="1" quotePrefix="1">
      <alignment horizontal="left" vertical="center" wrapText="1"/>
      <protection/>
    </xf>
    <xf numFmtId="0" fontId="83" fillId="0" borderId="0" xfId="58" applyFont="1" applyFill="1" applyBorder="1" applyAlignment="1">
      <alignment horizontal="left" vertical="center" wrapText="1"/>
      <protection/>
    </xf>
    <xf numFmtId="0" fontId="135" fillId="0" borderId="0" xfId="58" applyFont="1" applyFill="1" applyBorder="1" applyAlignment="1">
      <alignment horizontal="center" vertical="center" wrapText="1"/>
      <protection/>
    </xf>
    <xf numFmtId="14" fontId="135" fillId="0" borderId="0" xfId="58" applyNumberFormat="1" applyFont="1" applyFill="1" applyBorder="1" applyAlignment="1">
      <alignment horizontal="center" vertical="center" wrapText="1"/>
      <protection/>
    </xf>
    <xf numFmtId="10" fontId="135" fillId="0" borderId="0" xfId="58" applyNumberFormat="1" applyFont="1" applyFill="1" applyBorder="1" applyAlignment="1">
      <alignment horizontal="center" vertical="center" wrapText="1"/>
      <protection/>
    </xf>
    <xf numFmtId="10" fontId="135" fillId="0" borderId="0" xfId="58" applyNumberFormat="1" applyFont="1" applyFill="1" applyBorder="1" applyAlignment="1" applyProtection="1">
      <alignment horizontal="center" vertical="center" wrapText="1"/>
      <protection/>
    </xf>
    <xf numFmtId="0" fontId="99" fillId="38" borderId="0" xfId="54" applyFont="1" applyFill="1" applyBorder="1" applyAlignment="1">
      <alignment horizontal="center"/>
    </xf>
    <xf numFmtId="0" fontId="99" fillId="0" borderId="0" xfId="54" applyFont="1" applyBorder="1" applyAlignment="1">
      <alignment/>
    </xf>
    <xf numFmtId="0" fontId="127" fillId="0" borderId="0" xfId="58" applyFont="1" applyFill="1" applyBorder="1" applyAlignment="1">
      <alignment horizontal="center" vertical="center"/>
      <protection/>
    </xf>
    <xf numFmtId="0" fontId="99" fillId="39" borderId="0" xfId="54"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6" fillId="0" borderId="0" xfId="58"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25"/>
          <c:y val="0.233"/>
          <c:w val="0.263"/>
          <c:h val="0.5337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2994313.3</c:v>
                </c:pt>
                <c:pt idx="1">
                  <c:v>73703265.34999996</c:v>
                </c:pt>
                <c:pt idx="2">
                  <c:v>113492519.1299999</c:v>
                </c:pt>
                <c:pt idx="3">
                  <c:v>175520562.02999997</c:v>
                </c:pt>
                <c:pt idx="4">
                  <c:v>195608978.65000015</c:v>
                </c:pt>
                <c:pt idx="5">
                  <c:v>207187594.60000032</c:v>
                </c:pt>
                <c:pt idx="6">
                  <c:v>249089042.7899997</c:v>
                </c:pt>
                <c:pt idx="7">
                  <c:v>327825711.95999956</c:v>
                </c:pt>
                <c:pt idx="8">
                  <c:v>333205158.1200006</c:v>
                </c:pt>
                <c:pt idx="9">
                  <c:v>437986700.26</c:v>
                </c:pt>
                <c:pt idx="10">
                  <c:v>457770101.02000135</c:v>
                </c:pt>
                <c:pt idx="11">
                  <c:v>516998198.6999997</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2"/>
          <c:y val="0.41775"/>
          <c:w val="0.11325"/>
          <c:h val="0.326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125"/>
          <c:y val="0.01825"/>
        </c:manualLayout>
      </c:layout>
      <c:spPr>
        <a:noFill/>
        <a:ln w="3175">
          <a:solidFill>
            <a:srgbClr val="000000"/>
          </a:solidFill>
        </a:ln>
      </c:spPr>
    </c:title>
    <c:plotArea>
      <c:layout>
        <c:manualLayout>
          <c:xMode val="edge"/>
          <c:yMode val="edge"/>
          <c:x val="0.432"/>
          <c:y val="0.43175"/>
          <c:w val="0.1315"/>
          <c:h val="0.305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55225906.289999954</c:v>
                </c:pt>
                <c:pt idx="1">
                  <c:v>96320908.31</c:v>
                </c:pt>
                <c:pt idx="2">
                  <c:v>2939835331.3099885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25"/>
          <c:y val="0.01075"/>
        </c:manualLayout>
      </c:layout>
      <c:spPr>
        <a:noFill/>
        <a:ln w="3175">
          <a:solidFill>
            <a:srgbClr val="000000"/>
          </a:solidFill>
        </a:ln>
      </c:spPr>
    </c:title>
    <c:plotArea>
      <c:layout>
        <c:manualLayout>
          <c:xMode val="edge"/>
          <c:yMode val="edge"/>
          <c:x val="0.01775"/>
          <c:y val="0.14175"/>
          <c:w val="0.9647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9.789584260891012E-05</c:v>
                </c:pt>
                <c:pt idx="1">
                  <c:v>0.01300564869444987</c:v>
                </c:pt>
                <c:pt idx="2">
                  <c:v>0.05031160757196402</c:v>
                </c:pt>
                <c:pt idx="3">
                  <c:v>0.08617292821350085</c:v>
                </c:pt>
                <c:pt idx="4">
                  <c:v>0.10403133441638311</c:v>
                </c:pt>
                <c:pt idx="5">
                  <c:v>0.1181692143668848</c:v>
                </c:pt>
                <c:pt idx="6">
                  <c:v>0.13004308528852576</c:v>
                </c:pt>
                <c:pt idx="7">
                  <c:v>0.1310894040311887</c:v>
                </c:pt>
                <c:pt idx="8">
                  <c:v>0.13385123946822708</c:v>
                </c:pt>
                <c:pt idx="9">
                  <c:v>0.14616710360051233</c:v>
                </c:pt>
                <c:pt idx="10">
                  <c:v>0.07031361792251502</c:v>
                </c:pt>
                <c:pt idx="11">
                  <c:v>0.006726297409561794</c:v>
                </c:pt>
                <c:pt idx="12">
                  <c:v>0.0014103629393630247</c:v>
                </c:pt>
                <c:pt idx="13">
                  <c:v>0.008610260234314921</c:v>
                </c:pt>
              </c:numCache>
            </c:numRef>
          </c:val>
        </c:ser>
        <c:gapWidth val="80"/>
        <c:axId val="61579155"/>
        <c:axId val="17341484"/>
      </c:barChart>
      <c:catAx>
        <c:axId val="6157915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7341484"/>
        <c:crosses val="autoZero"/>
        <c:auto val="1"/>
        <c:lblOffset val="100"/>
        <c:tickLblSkip val="1"/>
        <c:noMultiLvlLbl val="0"/>
      </c:catAx>
      <c:valAx>
        <c:axId val="173414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57915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25"/>
          <c:y val="0.006"/>
        </c:manualLayout>
      </c:layout>
      <c:spPr>
        <a:noFill/>
        <a:ln w="3175">
          <a:solidFill>
            <a:srgbClr val="000000"/>
          </a:solidFill>
        </a:ln>
      </c:spPr>
    </c:title>
    <c:plotArea>
      <c:layout>
        <c:manualLayout>
          <c:xMode val="edge"/>
          <c:yMode val="edge"/>
          <c:x val="0.018"/>
          <c:y val="0.15625"/>
          <c:w val="0.9645"/>
          <c:h val="0.81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0.003358880387446701</c:v>
                </c:pt>
                <c:pt idx="1">
                  <c:v>0.01936315454535289</c:v>
                </c:pt>
                <c:pt idx="2">
                  <c:v>0.054857772321797435</c:v>
                </c:pt>
                <c:pt idx="3">
                  <c:v>0.13199107789693493</c:v>
                </c:pt>
                <c:pt idx="4">
                  <c:v>0.23038834883687473</c:v>
                </c:pt>
                <c:pt idx="5">
                  <c:v>0.026104569765587775</c:v>
                </c:pt>
                <c:pt idx="6">
                  <c:v>0.038209673487400335</c:v>
                </c:pt>
                <c:pt idx="7">
                  <c:v>0.046073583723203214</c:v>
                </c:pt>
                <c:pt idx="8">
                  <c:v>0.0625443562665995</c:v>
                </c:pt>
                <c:pt idx="9">
                  <c:v>0.048672510591765715</c:v>
                </c:pt>
                <c:pt idx="10">
                  <c:v>0.1599066636339406</c:v>
                </c:pt>
                <c:pt idx="11">
                  <c:v>0.06811470340494427</c:v>
                </c:pt>
                <c:pt idx="12">
                  <c:v>0.028546040607355293</c:v>
                </c:pt>
                <c:pt idx="13">
                  <c:v>0.08186866453079658</c:v>
                </c:pt>
              </c:numCache>
            </c:numRef>
          </c:val>
        </c:ser>
        <c:gapWidth val="80"/>
        <c:axId val="21855629"/>
        <c:axId val="62482934"/>
      </c:barChart>
      <c:catAx>
        <c:axId val="2185562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482934"/>
        <c:crosses val="autoZero"/>
        <c:auto val="1"/>
        <c:lblOffset val="100"/>
        <c:tickLblSkip val="1"/>
        <c:noMultiLvlLbl val="0"/>
      </c:catAx>
      <c:valAx>
        <c:axId val="624829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8556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325"/>
          <c:y val="0"/>
        </c:manualLayout>
      </c:layout>
      <c:spPr>
        <a:noFill/>
        <a:ln w="3175">
          <a:solidFill>
            <a:srgbClr val="000000"/>
          </a:solidFill>
        </a:ln>
      </c:spPr>
    </c:title>
    <c:plotArea>
      <c:layout>
        <c:manualLayout>
          <c:xMode val="edge"/>
          <c:yMode val="edge"/>
          <c:x val="0.016"/>
          <c:y val="0.125"/>
          <c:w val="0.968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0.010812627576381538</c:v>
                </c:pt>
                <c:pt idx="1">
                  <c:v>0.01612681432347621</c:v>
                </c:pt>
                <c:pt idx="2">
                  <c:v>0.06185683729945687</c:v>
                </c:pt>
                <c:pt idx="3">
                  <c:v>0.08999022728977725</c:v>
                </c:pt>
                <c:pt idx="4">
                  <c:v>0.09654867271420435</c:v>
                </c:pt>
                <c:pt idx="5">
                  <c:v>0.0965091197394414</c:v>
                </c:pt>
                <c:pt idx="6">
                  <c:v>0.08233811877860604</c:v>
                </c:pt>
                <c:pt idx="7">
                  <c:v>0.09669566998874124</c:v>
                </c:pt>
                <c:pt idx="8">
                  <c:v>0.12349325978837261</c:v>
                </c:pt>
                <c:pt idx="9">
                  <c:v>0.08597078105714638</c:v>
                </c:pt>
                <c:pt idx="10">
                  <c:v>0.07924245753444019</c:v>
                </c:pt>
                <c:pt idx="11">
                  <c:v>0.09309205602443772</c:v>
                </c:pt>
                <c:pt idx="12">
                  <c:v>0.05181597554411946</c:v>
                </c:pt>
                <c:pt idx="13">
                  <c:v>0.014294311687884904</c:v>
                </c:pt>
                <c:pt idx="14">
                  <c:v>0.0010343517330041188</c:v>
                </c:pt>
                <c:pt idx="15">
                  <c:v>8.88757348759039E-05</c:v>
                </c:pt>
                <c:pt idx="16">
                  <c:v>1.5595373759852074E-05</c:v>
                </c:pt>
                <c:pt idx="17">
                  <c:v>7.424781187394562E-05</c:v>
                </c:pt>
              </c:numCache>
            </c:numRef>
          </c:val>
        </c:ser>
        <c:gapWidth val="80"/>
        <c:axId val="25475495"/>
        <c:axId val="27952864"/>
      </c:barChart>
      <c:catAx>
        <c:axId val="254754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7952864"/>
        <c:crosses val="autoZero"/>
        <c:auto val="1"/>
        <c:lblOffset val="100"/>
        <c:tickLblSkip val="1"/>
        <c:noMultiLvlLbl val="0"/>
      </c:catAx>
      <c:valAx>
        <c:axId val="279528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4754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45"/>
          <c:y val="0"/>
        </c:manualLayout>
      </c:layout>
      <c:spPr>
        <a:noFill/>
        <a:ln w="3175">
          <a:solidFill>
            <a:srgbClr val="000000"/>
          </a:solidFill>
        </a:ln>
      </c:spPr>
    </c:title>
    <c:plotArea>
      <c:layout>
        <c:manualLayout>
          <c:xMode val="edge"/>
          <c:yMode val="edge"/>
          <c:x val="0.01525"/>
          <c:y val="0.1105"/>
          <c:w val="0.9697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0.9439394262241932</c:v>
                </c:pt>
                <c:pt idx="1">
                  <c:v>0.02018168329740235</c:v>
                </c:pt>
                <c:pt idx="2">
                  <c:v>0.011055241211513038</c:v>
                </c:pt>
                <c:pt idx="3">
                  <c:v>0.010709770648641027</c:v>
                </c:pt>
                <c:pt idx="4">
                  <c:v>0.004068780107513153</c:v>
                </c:pt>
                <c:pt idx="5">
                  <c:v>0.0028397814458541344</c:v>
                </c:pt>
                <c:pt idx="6">
                  <c:v>0.007124447088865696</c:v>
                </c:pt>
                <c:pt idx="7">
                  <c:v>8.086997601728305E-05</c:v>
                </c:pt>
              </c:numCache>
            </c:numRef>
          </c:val>
        </c:ser>
        <c:gapWidth val="80"/>
        <c:axId val="50249185"/>
        <c:axId val="49589482"/>
      </c:barChart>
      <c:catAx>
        <c:axId val="5024918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9589482"/>
        <c:crosses val="autoZero"/>
        <c:auto val="1"/>
        <c:lblOffset val="100"/>
        <c:tickLblSkip val="1"/>
        <c:noMultiLvlLbl val="0"/>
      </c:catAx>
      <c:valAx>
        <c:axId val="4958948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24918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225"/>
          <c:y val="0.00675"/>
        </c:manualLayout>
      </c:layout>
      <c:spPr>
        <a:noFill/>
        <a:ln w="3175">
          <a:solidFill>
            <a:srgbClr val="000000"/>
          </a:solidFill>
        </a:ln>
      </c:spPr>
    </c:title>
    <c:plotArea>
      <c:layout>
        <c:manualLayout>
          <c:xMode val="edge"/>
          <c:yMode val="edge"/>
          <c:x val="0.01475"/>
          <c:y val="0.12525"/>
          <c:w val="0.9705"/>
          <c:h val="0.8522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4383007.7</c:v>
                </c:pt>
                <c:pt idx="1">
                  <c:v>1388796.48</c:v>
                </c:pt>
                <c:pt idx="2">
                  <c:v>99372.88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50</c:v>
                </c:pt>
                <c:pt idx="1">
                  <c:v>12</c:v>
                </c:pt>
                <c:pt idx="2">
                  <c:v>1</c:v>
                </c:pt>
              </c:numCache>
            </c:numRef>
          </c:val>
        </c:ser>
        <c:gapWidth val="100"/>
        <c:axId val="43652155"/>
        <c:axId val="57325076"/>
      </c:barChart>
      <c:catAx>
        <c:axId val="4365215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325076"/>
        <c:crosses val="autoZero"/>
        <c:auto val="1"/>
        <c:lblOffset val="100"/>
        <c:tickLblSkip val="1"/>
        <c:noMultiLvlLbl val="0"/>
      </c:catAx>
      <c:valAx>
        <c:axId val="5732507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65215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_Hidden30!$A$2:$A$370</c:f>
              <c:strCache>
                <c:ptCount val="369"/>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strCache>
            </c:strRef>
          </c:cat>
          <c:val>
            <c:numRef>
              <c:f>_Hidden30!$B$2:$B$370</c:f>
              <c:numCache>
                <c:ptCount val="369"/>
                <c:pt idx="0">
                  <c:v>3070901841.395545</c:v>
                </c:pt>
                <c:pt idx="1">
                  <c:v>3051022447.024753</c:v>
                </c:pt>
                <c:pt idx="2">
                  <c:v>3031359196.815646</c:v>
                </c:pt>
                <c:pt idx="3">
                  <c:v>3010365411.123141</c:v>
                </c:pt>
                <c:pt idx="4">
                  <c:v>2990191844.032064</c:v>
                </c:pt>
                <c:pt idx="5">
                  <c:v>2970266144.305636</c:v>
                </c:pt>
                <c:pt idx="6">
                  <c:v>2950271831.330287</c:v>
                </c:pt>
                <c:pt idx="7">
                  <c:v>2929700535.147388</c:v>
                </c:pt>
                <c:pt idx="8">
                  <c:v>2909368834.038855</c:v>
                </c:pt>
                <c:pt idx="9">
                  <c:v>2889535831.995436</c:v>
                </c:pt>
                <c:pt idx="10">
                  <c:v>2869887944.506784</c:v>
                </c:pt>
                <c:pt idx="11">
                  <c:v>2849896823.552828</c:v>
                </c:pt>
                <c:pt idx="12">
                  <c:v>2827686496.35405</c:v>
                </c:pt>
                <c:pt idx="13">
                  <c:v>2806374956.537751</c:v>
                </c:pt>
                <c:pt idx="14">
                  <c:v>2786004580.200645</c:v>
                </c:pt>
                <c:pt idx="15">
                  <c:v>2764006515.978284</c:v>
                </c:pt>
                <c:pt idx="16">
                  <c:v>2742696612.911721</c:v>
                </c:pt>
                <c:pt idx="17">
                  <c:v>2720853080.941297</c:v>
                </c:pt>
                <c:pt idx="18">
                  <c:v>2699424915.991129</c:v>
                </c:pt>
                <c:pt idx="19">
                  <c:v>2678896620.201658</c:v>
                </c:pt>
                <c:pt idx="20">
                  <c:v>2658633417.627201</c:v>
                </c:pt>
                <c:pt idx="21">
                  <c:v>2637840890.486545</c:v>
                </c:pt>
                <c:pt idx="22">
                  <c:v>2616922740.644571</c:v>
                </c:pt>
                <c:pt idx="23">
                  <c:v>2595690519.041054</c:v>
                </c:pt>
                <c:pt idx="24">
                  <c:v>2574695520.906965</c:v>
                </c:pt>
                <c:pt idx="25">
                  <c:v>2554656699.173673</c:v>
                </c:pt>
                <c:pt idx="26">
                  <c:v>2533966978.114827</c:v>
                </c:pt>
                <c:pt idx="27">
                  <c:v>2513195111.970531</c:v>
                </c:pt>
                <c:pt idx="28">
                  <c:v>2492796986.550978</c:v>
                </c:pt>
                <c:pt idx="29">
                  <c:v>2471966742.602031</c:v>
                </c:pt>
                <c:pt idx="30">
                  <c:v>2451487049.035627</c:v>
                </c:pt>
                <c:pt idx="31">
                  <c:v>2430591707.539452</c:v>
                </c:pt>
                <c:pt idx="32">
                  <c:v>2410097313.439145</c:v>
                </c:pt>
                <c:pt idx="33">
                  <c:v>2389102582.963587</c:v>
                </c:pt>
                <c:pt idx="34">
                  <c:v>2368373386.180778</c:v>
                </c:pt>
                <c:pt idx="35">
                  <c:v>2347478507.024648</c:v>
                </c:pt>
                <c:pt idx="36">
                  <c:v>2326977279.092625</c:v>
                </c:pt>
                <c:pt idx="37">
                  <c:v>2307134043.370172</c:v>
                </c:pt>
                <c:pt idx="38">
                  <c:v>2286672226.918481</c:v>
                </c:pt>
                <c:pt idx="39">
                  <c:v>2265633402.590535</c:v>
                </c:pt>
                <c:pt idx="40">
                  <c:v>2244576456.450586</c:v>
                </c:pt>
                <c:pt idx="41">
                  <c:v>2223407786.386095</c:v>
                </c:pt>
                <c:pt idx="42">
                  <c:v>2203193404.87611</c:v>
                </c:pt>
                <c:pt idx="43">
                  <c:v>2182045584.743315</c:v>
                </c:pt>
                <c:pt idx="44">
                  <c:v>2162350540.784387</c:v>
                </c:pt>
                <c:pt idx="45">
                  <c:v>2141881041.201141</c:v>
                </c:pt>
                <c:pt idx="46">
                  <c:v>2120624190.115141</c:v>
                </c:pt>
                <c:pt idx="47">
                  <c:v>2100162406.089463</c:v>
                </c:pt>
                <c:pt idx="48">
                  <c:v>2080259238.659984</c:v>
                </c:pt>
                <c:pt idx="49">
                  <c:v>2060053926.780136</c:v>
                </c:pt>
                <c:pt idx="50">
                  <c:v>2039745241.844358</c:v>
                </c:pt>
                <c:pt idx="51">
                  <c:v>2018501388.017558</c:v>
                </c:pt>
                <c:pt idx="52">
                  <c:v>1996322735.621315</c:v>
                </c:pt>
                <c:pt idx="53">
                  <c:v>1976369329.671728</c:v>
                </c:pt>
                <c:pt idx="54">
                  <c:v>1954566712.600906</c:v>
                </c:pt>
                <c:pt idx="55">
                  <c:v>1934363216.77491</c:v>
                </c:pt>
                <c:pt idx="56">
                  <c:v>1914968812.029078</c:v>
                </c:pt>
                <c:pt idx="57">
                  <c:v>1895600258.682414</c:v>
                </c:pt>
                <c:pt idx="58">
                  <c:v>1875691783.095109</c:v>
                </c:pt>
                <c:pt idx="59">
                  <c:v>1856627158.982863</c:v>
                </c:pt>
                <c:pt idx="60">
                  <c:v>1837471238.292091</c:v>
                </c:pt>
                <c:pt idx="61">
                  <c:v>1818104349.187107</c:v>
                </c:pt>
                <c:pt idx="62">
                  <c:v>1799364692.067051</c:v>
                </c:pt>
                <c:pt idx="63">
                  <c:v>1779411722.648724</c:v>
                </c:pt>
                <c:pt idx="64">
                  <c:v>1760272627.190043</c:v>
                </c:pt>
                <c:pt idx="65">
                  <c:v>1741698760.3036</c:v>
                </c:pt>
                <c:pt idx="66">
                  <c:v>1722782235.302537</c:v>
                </c:pt>
                <c:pt idx="67">
                  <c:v>1704658642.452801</c:v>
                </c:pt>
                <c:pt idx="68">
                  <c:v>1685822475.117338</c:v>
                </c:pt>
                <c:pt idx="69">
                  <c:v>1668040528.133838</c:v>
                </c:pt>
                <c:pt idx="70">
                  <c:v>1650443123.274994</c:v>
                </c:pt>
                <c:pt idx="71">
                  <c:v>1632967256.893693</c:v>
                </c:pt>
                <c:pt idx="72">
                  <c:v>1614816230.845039</c:v>
                </c:pt>
                <c:pt idx="73">
                  <c:v>1596782666.155073</c:v>
                </c:pt>
                <c:pt idx="74">
                  <c:v>1579149406.241412</c:v>
                </c:pt>
                <c:pt idx="75">
                  <c:v>1561482323.521727</c:v>
                </c:pt>
                <c:pt idx="76">
                  <c:v>1544171299.957257</c:v>
                </c:pt>
                <c:pt idx="77">
                  <c:v>1527118336.548362</c:v>
                </c:pt>
                <c:pt idx="78">
                  <c:v>1509556287.018405</c:v>
                </c:pt>
                <c:pt idx="79">
                  <c:v>1492984356.132422</c:v>
                </c:pt>
                <c:pt idx="80">
                  <c:v>1476937060.393741</c:v>
                </c:pt>
                <c:pt idx="81">
                  <c:v>1460042752.034458</c:v>
                </c:pt>
                <c:pt idx="82">
                  <c:v>1443320488.45811</c:v>
                </c:pt>
                <c:pt idx="83">
                  <c:v>1427586251.884794</c:v>
                </c:pt>
                <c:pt idx="84">
                  <c:v>1411926520.228833</c:v>
                </c:pt>
                <c:pt idx="85">
                  <c:v>1396457575.532298</c:v>
                </c:pt>
                <c:pt idx="86">
                  <c:v>1380964344.339541</c:v>
                </c:pt>
                <c:pt idx="87">
                  <c:v>1363612871.173081</c:v>
                </c:pt>
                <c:pt idx="88">
                  <c:v>1347535813.111862</c:v>
                </c:pt>
                <c:pt idx="89">
                  <c:v>1332320982.366831</c:v>
                </c:pt>
                <c:pt idx="90">
                  <c:v>1317158093.107342</c:v>
                </c:pt>
                <c:pt idx="91">
                  <c:v>1302129308.710691</c:v>
                </c:pt>
                <c:pt idx="92">
                  <c:v>1286952129.306847</c:v>
                </c:pt>
                <c:pt idx="93">
                  <c:v>1268983509.669186</c:v>
                </c:pt>
                <c:pt idx="94">
                  <c:v>1254244972.729307</c:v>
                </c:pt>
                <c:pt idx="95">
                  <c:v>1239777751.116718</c:v>
                </c:pt>
                <c:pt idx="96">
                  <c:v>1224654239.367934</c:v>
                </c:pt>
                <c:pt idx="97">
                  <c:v>1210225044.668955</c:v>
                </c:pt>
                <c:pt idx="98">
                  <c:v>1195822920.147591</c:v>
                </c:pt>
                <c:pt idx="99">
                  <c:v>1181346204.981569</c:v>
                </c:pt>
                <c:pt idx="100">
                  <c:v>1166898155.005799</c:v>
                </c:pt>
                <c:pt idx="101">
                  <c:v>1153144520.010604</c:v>
                </c:pt>
                <c:pt idx="102">
                  <c:v>1138834463.120981</c:v>
                </c:pt>
                <c:pt idx="103">
                  <c:v>1125217235.710745</c:v>
                </c:pt>
                <c:pt idx="104">
                  <c:v>1111774682.203791</c:v>
                </c:pt>
                <c:pt idx="105">
                  <c:v>1098239108.084731</c:v>
                </c:pt>
                <c:pt idx="106">
                  <c:v>1084906168.271537</c:v>
                </c:pt>
                <c:pt idx="107">
                  <c:v>1071016246.491908</c:v>
                </c:pt>
                <c:pt idx="108">
                  <c:v>1057552467.812339</c:v>
                </c:pt>
                <c:pt idx="109">
                  <c:v>1043251184.374249</c:v>
                </c:pt>
                <c:pt idx="110">
                  <c:v>1029424552.082084</c:v>
                </c:pt>
                <c:pt idx="111">
                  <c:v>1016101388.92277</c:v>
                </c:pt>
                <c:pt idx="112">
                  <c:v>1003125101.126525</c:v>
                </c:pt>
                <c:pt idx="113">
                  <c:v>990579047.675703</c:v>
                </c:pt>
                <c:pt idx="114">
                  <c:v>976720731.246804</c:v>
                </c:pt>
                <c:pt idx="115">
                  <c:v>964473791.004498</c:v>
                </c:pt>
                <c:pt idx="116">
                  <c:v>952042122.565502</c:v>
                </c:pt>
                <c:pt idx="117">
                  <c:v>939424336.630048</c:v>
                </c:pt>
                <c:pt idx="118">
                  <c:v>927425579.959487</c:v>
                </c:pt>
                <c:pt idx="119">
                  <c:v>915112821.667179</c:v>
                </c:pt>
                <c:pt idx="120">
                  <c:v>902721872.768441</c:v>
                </c:pt>
                <c:pt idx="121">
                  <c:v>890920316.141577</c:v>
                </c:pt>
                <c:pt idx="122">
                  <c:v>879174043.783018</c:v>
                </c:pt>
                <c:pt idx="123">
                  <c:v>867541913.142422</c:v>
                </c:pt>
                <c:pt idx="124">
                  <c:v>856064988.942793</c:v>
                </c:pt>
                <c:pt idx="125">
                  <c:v>844695229.976475</c:v>
                </c:pt>
                <c:pt idx="126">
                  <c:v>833462522.873095</c:v>
                </c:pt>
                <c:pt idx="127">
                  <c:v>822234252.380774</c:v>
                </c:pt>
                <c:pt idx="128">
                  <c:v>811198499.33191</c:v>
                </c:pt>
                <c:pt idx="129">
                  <c:v>800201817.762644</c:v>
                </c:pt>
                <c:pt idx="130">
                  <c:v>789262497.858112</c:v>
                </c:pt>
                <c:pt idx="131">
                  <c:v>778263044.631791</c:v>
                </c:pt>
                <c:pt idx="132">
                  <c:v>767408630.090648</c:v>
                </c:pt>
                <c:pt idx="133">
                  <c:v>756545993.974317</c:v>
                </c:pt>
                <c:pt idx="134">
                  <c:v>745617266.498697</c:v>
                </c:pt>
                <c:pt idx="135">
                  <c:v>735061374.570056</c:v>
                </c:pt>
                <c:pt idx="136">
                  <c:v>724649799.511571</c:v>
                </c:pt>
                <c:pt idx="137">
                  <c:v>714362072.73382</c:v>
                </c:pt>
                <c:pt idx="138">
                  <c:v>704184960.069301</c:v>
                </c:pt>
                <c:pt idx="139">
                  <c:v>693643916.726652</c:v>
                </c:pt>
                <c:pt idx="140">
                  <c:v>683697159.365747</c:v>
                </c:pt>
                <c:pt idx="141">
                  <c:v>673824684.003801</c:v>
                </c:pt>
                <c:pt idx="142">
                  <c:v>664069327.175495</c:v>
                </c:pt>
                <c:pt idx="143">
                  <c:v>654408047.801108</c:v>
                </c:pt>
                <c:pt idx="144">
                  <c:v>644816126.393413</c:v>
                </c:pt>
                <c:pt idx="145">
                  <c:v>635285387.587173</c:v>
                </c:pt>
                <c:pt idx="146">
                  <c:v>625691826.822848</c:v>
                </c:pt>
                <c:pt idx="147">
                  <c:v>616274835.019313</c:v>
                </c:pt>
                <c:pt idx="148">
                  <c:v>606924414.332622</c:v>
                </c:pt>
                <c:pt idx="149">
                  <c:v>597628418.343606</c:v>
                </c:pt>
                <c:pt idx="150">
                  <c:v>588296976.206468</c:v>
                </c:pt>
                <c:pt idx="151">
                  <c:v>579051607.548684</c:v>
                </c:pt>
                <c:pt idx="152">
                  <c:v>569954431.677581</c:v>
                </c:pt>
                <c:pt idx="153">
                  <c:v>560766375.436427</c:v>
                </c:pt>
                <c:pt idx="154">
                  <c:v>551633450.397364</c:v>
                </c:pt>
                <c:pt idx="155">
                  <c:v>542681800.910158</c:v>
                </c:pt>
                <c:pt idx="156">
                  <c:v>533787995.983121</c:v>
                </c:pt>
                <c:pt idx="157">
                  <c:v>524970374.690517</c:v>
                </c:pt>
                <c:pt idx="158">
                  <c:v>516161315.322626</c:v>
                </c:pt>
                <c:pt idx="159">
                  <c:v>507493420.320953</c:v>
                </c:pt>
                <c:pt idx="160">
                  <c:v>498908450.755101</c:v>
                </c:pt>
                <c:pt idx="161">
                  <c:v>490419473.487629</c:v>
                </c:pt>
                <c:pt idx="162">
                  <c:v>482014933.898594</c:v>
                </c:pt>
                <c:pt idx="163">
                  <c:v>473699442.805422</c:v>
                </c:pt>
                <c:pt idx="164">
                  <c:v>465427119.000313</c:v>
                </c:pt>
                <c:pt idx="165">
                  <c:v>456429826.043282</c:v>
                </c:pt>
                <c:pt idx="166">
                  <c:v>448221769.645133</c:v>
                </c:pt>
                <c:pt idx="167">
                  <c:v>440056554.64188</c:v>
                </c:pt>
                <c:pt idx="168">
                  <c:v>431935935.0789</c:v>
                </c:pt>
                <c:pt idx="169">
                  <c:v>423877999.19682</c:v>
                </c:pt>
                <c:pt idx="170">
                  <c:v>415894013.043485</c:v>
                </c:pt>
                <c:pt idx="171">
                  <c:v>407725657.949055</c:v>
                </c:pt>
                <c:pt idx="172">
                  <c:v>399955500.310459</c:v>
                </c:pt>
                <c:pt idx="173">
                  <c:v>392294661.554896</c:v>
                </c:pt>
                <c:pt idx="174">
                  <c:v>384761319.350225</c:v>
                </c:pt>
                <c:pt idx="175">
                  <c:v>377373324.383735</c:v>
                </c:pt>
                <c:pt idx="176">
                  <c:v>370064720.431427</c:v>
                </c:pt>
                <c:pt idx="177">
                  <c:v>362818957.1388</c:v>
                </c:pt>
                <c:pt idx="178">
                  <c:v>355409496.338922</c:v>
                </c:pt>
                <c:pt idx="179">
                  <c:v>348273217.262986</c:v>
                </c:pt>
                <c:pt idx="180">
                  <c:v>340182241.444038</c:v>
                </c:pt>
                <c:pt idx="181">
                  <c:v>333156785.938285</c:v>
                </c:pt>
                <c:pt idx="182">
                  <c:v>326193920.359301</c:v>
                </c:pt>
                <c:pt idx="183">
                  <c:v>319316745.113384</c:v>
                </c:pt>
                <c:pt idx="184">
                  <c:v>312614519.815334</c:v>
                </c:pt>
                <c:pt idx="185">
                  <c:v>306047099.513618</c:v>
                </c:pt>
                <c:pt idx="186">
                  <c:v>299449470.67764</c:v>
                </c:pt>
                <c:pt idx="187">
                  <c:v>293158131.506607</c:v>
                </c:pt>
                <c:pt idx="188">
                  <c:v>286940481.522306</c:v>
                </c:pt>
                <c:pt idx="189">
                  <c:v>280748729.101961</c:v>
                </c:pt>
                <c:pt idx="190">
                  <c:v>274594560.386559</c:v>
                </c:pt>
                <c:pt idx="191">
                  <c:v>268469948.4829</c:v>
                </c:pt>
                <c:pt idx="192">
                  <c:v>262378655.460344</c:v>
                </c:pt>
                <c:pt idx="193">
                  <c:v>256338594.419954</c:v>
                </c:pt>
                <c:pt idx="194">
                  <c:v>250363907.994819</c:v>
                </c:pt>
                <c:pt idx="195">
                  <c:v>244494040.675013</c:v>
                </c:pt>
                <c:pt idx="196">
                  <c:v>238767662.154603</c:v>
                </c:pt>
                <c:pt idx="197">
                  <c:v>233187287.447012</c:v>
                </c:pt>
                <c:pt idx="198">
                  <c:v>227729794.121251</c:v>
                </c:pt>
                <c:pt idx="199">
                  <c:v>222392635.814147</c:v>
                </c:pt>
                <c:pt idx="200">
                  <c:v>217170740.028475</c:v>
                </c:pt>
                <c:pt idx="201">
                  <c:v>212062488.41042</c:v>
                </c:pt>
                <c:pt idx="202">
                  <c:v>207100743.826993</c:v>
                </c:pt>
                <c:pt idx="203">
                  <c:v>202229249.729029</c:v>
                </c:pt>
                <c:pt idx="204">
                  <c:v>197457914.651861</c:v>
                </c:pt>
                <c:pt idx="205">
                  <c:v>192749510.603924</c:v>
                </c:pt>
                <c:pt idx="206">
                  <c:v>188085250.901029</c:v>
                </c:pt>
                <c:pt idx="207">
                  <c:v>183450960.389308</c:v>
                </c:pt>
                <c:pt idx="208">
                  <c:v>178876255.576916</c:v>
                </c:pt>
                <c:pt idx="209">
                  <c:v>174356298.286622</c:v>
                </c:pt>
                <c:pt idx="210">
                  <c:v>169898267.792655</c:v>
                </c:pt>
                <c:pt idx="211">
                  <c:v>165514370.942873</c:v>
                </c:pt>
                <c:pt idx="212">
                  <c:v>161190415.535293</c:v>
                </c:pt>
                <c:pt idx="213">
                  <c:v>156912671.380301</c:v>
                </c:pt>
                <c:pt idx="214">
                  <c:v>152719041.472099</c:v>
                </c:pt>
                <c:pt idx="215">
                  <c:v>148599678.608507</c:v>
                </c:pt>
                <c:pt idx="216">
                  <c:v>144585522.437495</c:v>
                </c:pt>
                <c:pt idx="217">
                  <c:v>140258391.878486</c:v>
                </c:pt>
                <c:pt idx="218">
                  <c:v>136432050.367851</c:v>
                </c:pt>
                <c:pt idx="219">
                  <c:v>132683589.848733</c:v>
                </c:pt>
                <c:pt idx="220">
                  <c:v>129010586.797285</c:v>
                </c:pt>
                <c:pt idx="221">
                  <c:v>124890766.28838</c:v>
                </c:pt>
                <c:pt idx="222">
                  <c:v>121176241.910101</c:v>
                </c:pt>
                <c:pt idx="223">
                  <c:v>117655470.858995</c:v>
                </c:pt>
                <c:pt idx="224">
                  <c:v>114159114.265572</c:v>
                </c:pt>
                <c:pt idx="225">
                  <c:v>110680845.80486</c:v>
                </c:pt>
                <c:pt idx="226">
                  <c:v>107228347.227449</c:v>
                </c:pt>
                <c:pt idx="227">
                  <c:v>103800712.425131</c:v>
                </c:pt>
                <c:pt idx="228">
                  <c:v>100423649.651728</c:v>
                </c:pt>
                <c:pt idx="229">
                  <c:v>97075583.238132</c:v>
                </c:pt>
                <c:pt idx="230">
                  <c:v>93770568.363145</c:v>
                </c:pt>
                <c:pt idx="231">
                  <c:v>90511767.054069</c:v>
                </c:pt>
                <c:pt idx="232">
                  <c:v>87333361.879517</c:v>
                </c:pt>
                <c:pt idx="233">
                  <c:v>84225597.730522</c:v>
                </c:pt>
                <c:pt idx="234">
                  <c:v>81238064.402021</c:v>
                </c:pt>
                <c:pt idx="235">
                  <c:v>78415825.341416</c:v>
                </c:pt>
                <c:pt idx="236">
                  <c:v>75639560.906552</c:v>
                </c:pt>
                <c:pt idx="237">
                  <c:v>72887765.538246</c:v>
                </c:pt>
                <c:pt idx="238">
                  <c:v>70183700.551347</c:v>
                </c:pt>
                <c:pt idx="239">
                  <c:v>67492475.887226</c:v>
                </c:pt>
                <c:pt idx="240">
                  <c:v>64818802.726438</c:v>
                </c:pt>
                <c:pt idx="241">
                  <c:v>62177905.672962</c:v>
                </c:pt>
                <c:pt idx="242">
                  <c:v>59566363.771567</c:v>
                </c:pt>
                <c:pt idx="243">
                  <c:v>57013793.539845</c:v>
                </c:pt>
                <c:pt idx="244">
                  <c:v>54552287.539147</c:v>
                </c:pt>
                <c:pt idx="245">
                  <c:v>52188082.903328</c:v>
                </c:pt>
                <c:pt idx="246">
                  <c:v>49919287.756403</c:v>
                </c:pt>
                <c:pt idx="247">
                  <c:v>47765574.575847</c:v>
                </c:pt>
                <c:pt idx="248">
                  <c:v>45681878.445991</c:v>
                </c:pt>
                <c:pt idx="249">
                  <c:v>43630966.180796</c:v>
                </c:pt>
                <c:pt idx="250">
                  <c:v>41595097.715672</c:v>
                </c:pt>
                <c:pt idx="251">
                  <c:v>39568830.51002</c:v>
                </c:pt>
                <c:pt idx="252">
                  <c:v>37548804.414459</c:v>
                </c:pt>
                <c:pt idx="253">
                  <c:v>35546934.593408</c:v>
                </c:pt>
                <c:pt idx="254">
                  <c:v>33578939.190682</c:v>
                </c:pt>
                <c:pt idx="255">
                  <c:v>31657008.540862</c:v>
                </c:pt>
                <c:pt idx="256">
                  <c:v>29895521.704374</c:v>
                </c:pt>
                <c:pt idx="257">
                  <c:v>28240393.211481</c:v>
                </c:pt>
                <c:pt idx="258">
                  <c:v>26686847.230618</c:v>
                </c:pt>
                <c:pt idx="259">
                  <c:v>25204265.540648</c:v>
                </c:pt>
                <c:pt idx="260">
                  <c:v>23793169.591999</c:v>
                </c:pt>
                <c:pt idx="261">
                  <c:v>22439605.713439</c:v>
                </c:pt>
                <c:pt idx="262">
                  <c:v>21207739.368697</c:v>
                </c:pt>
                <c:pt idx="263">
                  <c:v>20067761.752272</c:v>
                </c:pt>
                <c:pt idx="264">
                  <c:v>19004889.592782</c:v>
                </c:pt>
                <c:pt idx="265">
                  <c:v>18004875.237248</c:v>
                </c:pt>
                <c:pt idx="266">
                  <c:v>17030500.72006</c:v>
                </c:pt>
                <c:pt idx="267">
                  <c:v>16079507.733451</c:v>
                </c:pt>
                <c:pt idx="268">
                  <c:v>15171194.867896</c:v>
                </c:pt>
                <c:pt idx="269">
                  <c:v>14280551.414122</c:v>
                </c:pt>
                <c:pt idx="270">
                  <c:v>13411540.701033</c:v>
                </c:pt>
                <c:pt idx="271">
                  <c:v>12574259.510786</c:v>
                </c:pt>
                <c:pt idx="272">
                  <c:v>11765266.977481</c:v>
                </c:pt>
                <c:pt idx="273">
                  <c:v>10978307.201775</c:v>
                </c:pt>
                <c:pt idx="274">
                  <c:v>10221727.837371</c:v>
                </c:pt>
                <c:pt idx="275">
                  <c:v>9487469.59238</c:v>
                </c:pt>
                <c:pt idx="276">
                  <c:v>8787305.141014</c:v>
                </c:pt>
                <c:pt idx="277">
                  <c:v>8126378.828982</c:v>
                </c:pt>
                <c:pt idx="278">
                  <c:v>7497639.273391</c:v>
                </c:pt>
                <c:pt idx="279">
                  <c:v>6904295.975334</c:v>
                </c:pt>
                <c:pt idx="280">
                  <c:v>6344206.829818</c:v>
                </c:pt>
                <c:pt idx="281">
                  <c:v>5811702.459225</c:v>
                </c:pt>
                <c:pt idx="282">
                  <c:v>5304805.298178</c:v>
                </c:pt>
                <c:pt idx="283">
                  <c:v>4823215.843528</c:v>
                </c:pt>
                <c:pt idx="284">
                  <c:v>4353594.851889</c:v>
                </c:pt>
                <c:pt idx="285">
                  <c:v>3893436.182296</c:v>
                </c:pt>
                <c:pt idx="286">
                  <c:v>3442113.535849</c:v>
                </c:pt>
                <c:pt idx="287">
                  <c:v>3010651.285123</c:v>
                </c:pt>
                <c:pt idx="288">
                  <c:v>2597273.803589</c:v>
                </c:pt>
                <c:pt idx="289">
                  <c:v>2196001.999102</c:v>
                </c:pt>
                <c:pt idx="290">
                  <c:v>1814850.661523</c:v>
                </c:pt>
                <c:pt idx="291">
                  <c:v>1481478.918812</c:v>
                </c:pt>
                <c:pt idx="292">
                  <c:v>1188302.680205</c:v>
                </c:pt>
                <c:pt idx="293">
                  <c:v>965772.52472</c:v>
                </c:pt>
                <c:pt idx="294">
                  <c:v>814608.15</c:v>
                </c:pt>
                <c:pt idx="295">
                  <c:v>755902.17</c:v>
                </c:pt>
                <c:pt idx="296">
                  <c:v>732697.89</c:v>
                </c:pt>
                <c:pt idx="297">
                  <c:v>711380.29</c:v>
                </c:pt>
                <c:pt idx="298">
                  <c:v>690016.08</c:v>
                </c:pt>
                <c:pt idx="299">
                  <c:v>668605.11</c:v>
                </c:pt>
                <c:pt idx="300">
                  <c:v>647147.37</c:v>
                </c:pt>
                <c:pt idx="301">
                  <c:v>626665.26</c:v>
                </c:pt>
                <c:pt idx="302">
                  <c:v>607276.46</c:v>
                </c:pt>
                <c:pt idx="303">
                  <c:v>589822.52</c:v>
                </c:pt>
                <c:pt idx="304">
                  <c:v>574350.07</c:v>
                </c:pt>
                <c:pt idx="305">
                  <c:v>562196.07</c:v>
                </c:pt>
                <c:pt idx="306">
                  <c:v>550668.57</c:v>
                </c:pt>
                <c:pt idx="307">
                  <c:v>539609.16</c:v>
                </c:pt>
                <c:pt idx="308">
                  <c:v>529028.76</c:v>
                </c:pt>
                <c:pt idx="309">
                  <c:v>518425.43</c:v>
                </c:pt>
                <c:pt idx="310">
                  <c:v>507799.1</c:v>
                </c:pt>
                <c:pt idx="311">
                  <c:v>497951.85</c:v>
                </c:pt>
                <c:pt idx="312">
                  <c:v>488546.15</c:v>
                </c:pt>
                <c:pt idx="313">
                  <c:v>479571.66</c:v>
                </c:pt>
                <c:pt idx="314">
                  <c:v>470578.27</c:v>
                </c:pt>
                <c:pt idx="315">
                  <c:v>461565.85</c:v>
                </c:pt>
                <c:pt idx="316">
                  <c:v>452534.43</c:v>
                </c:pt>
                <c:pt idx="317">
                  <c:v>443483.95</c:v>
                </c:pt>
                <c:pt idx="318">
                  <c:v>434414.31</c:v>
                </c:pt>
                <c:pt idx="319">
                  <c:v>425325.48</c:v>
                </c:pt>
                <c:pt idx="320">
                  <c:v>417165.8</c:v>
                </c:pt>
                <c:pt idx="321">
                  <c:v>410861.18</c:v>
                </c:pt>
                <c:pt idx="322">
                  <c:v>154542.61</c:v>
                </c:pt>
                <c:pt idx="323">
                  <c:v>98210</c:v>
                </c:pt>
                <c:pt idx="324">
                  <c:v>91863.36</c:v>
                </c:pt>
                <c:pt idx="325">
                  <c:v>86251.83</c:v>
                </c:pt>
                <c:pt idx="326">
                  <c:v>81132.04</c:v>
                </c:pt>
                <c:pt idx="327">
                  <c:v>77091.88</c:v>
                </c:pt>
                <c:pt idx="328">
                  <c:v>73042.65</c:v>
                </c:pt>
                <c:pt idx="329">
                  <c:v>68984.33</c:v>
                </c:pt>
                <c:pt idx="330">
                  <c:v>64915.46</c:v>
                </c:pt>
                <c:pt idx="331">
                  <c:v>61520.63</c:v>
                </c:pt>
                <c:pt idx="332">
                  <c:v>58642.46</c:v>
                </c:pt>
                <c:pt idx="333">
                  <c:v>55756.59</c:v>
                </c:pt>
                <c:pt idx="334">
                  <c:v>53141.81</c:v>
                </c:pt>
                <c:pt idx="335">
                  <c:v>50521.52</c:v>
                </c:pt>
                <c:pt idx="336">
                  <c:v>47895.67</c:v>
                </c:pt>
                <c:pt idx="337">
                  <c:v>45264.28</c:v>
                </c:pt>
                <c:pt idx="338">
                  <c:v>42627.33</c:v>
                </c:pt>
                <c:pt idx="339">
                  <c:v>39984.77</c:v>
                </c:pt>
                <c:pt idx="340">
                  <c:v>37336.62</c:v>
                </c:pt>
                <c:pt idx="341">
                  <c:v>34682.84</c:v>
                </c:pt>
                <c:pt idx="342">
                  <c:v>32023.43</c:v>
                </c:pt>
                <c:pt idx="343">
                  <c:v>29358.34</c:v>
                </c:pt>
                <c:pt idx="344">
                  <c:v>28117.12</c:v>
                </c:pt>
                <c:pt idx="345">
                  <c:v>26871.48</c:v>
                </c:pt>
                <c:pt idx="346">
                  <c:v>25621.37</c:v>
                </c:pt>
                <c:pt idx="347">
                  <c:v>24366.82</c:v>
                </c:pt>
                <c:pt idx="348">
                  <c:v>23107.8</c:v>
                </c:pt>
                <c:pt idx="349">
                  <c:v>21844.29</c:v>
                </c:pt>
                <c:pt idx="350">
                  <c:v>20576.27</c:v>
                </c:pt>
                <c:pt idx="351">
                  <c:v>19303.72</c:v>
                </c:pt>
                <c:pt idx="352">
                  <c:v>18026.63</c:v>
                </c:pt>
                <c:pt idx="353">
                  <c:v>16744.99</c:v>
                </c:pt>
                <c:pt idx="354">
                  <c:v>15631.15</c:v>
                </c:pt>
                <c:pt idx="355">
                  <c:v>14512.92</c:v>
                </c:pt>
                <c:pt idx="356">
                  <c:v>13390.32</c:v>
                </c:pt>
                <c:pt idx="357">
                  <c:v>12263.28</c:v>
                </c:pt>
                <c:pt idx="358">
                  <c:v>11131.84</c:v>
                </c:pt>
                <c:pt idx="359">
                  <c:v>9995.94</c:v>
                </c:pt>
                <c:pt idx="360">
                  <c:v>8855.58</c:v>
                </c:pt>
                <c:pt idx="361">
                  <c:v>7710.75</c:v>
                </c:pt>
                <c:pt idx="362">
                  <c:v>6561.43</c:v>
                </c:pt>
                <c:pt idx="363">
                  <c:v>5478.52</c:v>
                </c:pt>
                <c:pt idx="364">
                  <c:v>4391.37</c:v>
                </c:pt>
                <c:pt idx="365">
                  <c:v>3299.96</c:v>
                </c:pt>
                <c:pt idx="366">
                  <c:v>2204.28</c:v>
                </c:pt>
                <c:pt idx="367">
                  <c:v>1104.29</c:v>
                </c:pt>
                <c:pt idx="368">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_Hidden30!$A$2:$A$370</c:f>
              <c:strCache>
                <c:ptCount val="369"/>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strCache>
            </c:strRef>
          </c:cat>
          <c:val>
            <c:numRef>
              <c:f>_Hidden30!$C$2:$C$370</c:f>
              <c:numCache>
                <c:ptCount val="369"/>
                <c:pt idx="0">
                  <c:v>3066029128.637473</c:v>
                </c:pt>
                <c:pt idx="1">
                  <c:v>3041014728.761859</c:v>
                </c:pt>
                <c:pt idx="2">
                  <c:v>3016456603.4386845</c:v>
                </c:pt>
                <c:pt idx="3">
                  <c:v>2990485324.5274253</c:v>
                </c:pt>
                <c:pt idx="4">
                  <c:v>2965569272.433404</c:v>
                </c:pt>
                <c:pt idx="5">
                  <c:v>2940811342.024788</c:v>
                </c:pt>
                <c:pt idx="6">
                  <c:v>2916061045.602205</c:v>
                </c:pt>
                <c:pt idx="7">
                  <c:v>2890975221.926402</c:v>
                </c:pt>
                <c:pt idx="8">
                  <c:v>2866042989.2708635</c:v>
                </c:pt>
                <c:pt idx="9">
                  <c:v>2841833063.648949</c:v>
                </c:pt>
                <c:pt idx="10">
                  <c:v>2817722354.150252</c:v>
                </c:pt>
                <c:pt idx="11">
                  <c:v>2793348833.752906</c:v>
                </c:pt>
                <c:pt idx="12">
                  <c:v>2767332970.850064</c:v>
                </c:pt>
                <c:pt idx="13">
                  <c:v>2741818072.8548</c:v>
                </c:pt>
                <c:pt idx="14">
                  <c:v>2717448517.5614586</c:v>
                </c:pt>
                <c:pt idx="15">
                  <c:v>2691419164.856261</c:v>
                </c:pt>
                <c:pt idx="16">
                  <c:v>2666285240.589372</c:v>
                </c:pt>
                <c:pt idx="17">
                  <c:v>2640564067.18906</c:v>
                </c:pt>
                <c:pt idx="18">
                  <c:v>2615324900.148986</c:v>
                </c:pt>
                <c:pt idx="19">
                  <c:v>2591175992.371336</c:v>
                </c:pt>
                <c:pt idx="20">
                  <c:v>2567214725.8377156</c:v>
                </c:pt>
                <c:pt idx="21">
                  <c:v>2542956273.689808</c:v>
                </c:pt>
                <c:pt idx="22">
                  <c:v>2518511721.9502892</c:v>
                </c:pt>
                <c:pt idx="23">
                  <c:v>2493841026.2703204</c:v>
                </c:pt>
                <c:pt idx="24">
                  <c:v>2469880008.6342983</c:v>
                </c:pt>
                <c:pt idx="25">
                  <c:v>2446500469.1036105</c:v>
                </c:pt>
                <c:pt idx="26">
                  <c:v>2422703506.3878098</c:v>
                </c:pt>
                <c:pt idx="27">
                  <c:v>2398768307.3998804</c:v>
                </c:pt>
                <c:pt idx="28">
                  <c:v>2375393519.4241204</c:v>
                </c:pt>
                <c:pt idx="29">
                  <c:v>2351549141.727763</c:v>
                </c:pt>
                <c:pt idx="30">
                  <c:v>2328111722.8015866</c:v>
                </c:pt>
                <c:pt idx="31">
                  <c:v>2304479168.6095862</c:v>
                </c:pt>
                <c:pt idx="32">
                  <c:v>2281172526.270644</c:v>
                </c:pt>
                <c:pt idx="33">
                  <c:v>2257589164.770465</c:v>
                </c:pt>
                <c:pt idx="34">
                  <c:v>2234205236.918697</c:v>
                </c:pt>
                <c:pt idx="35">
                  <c:v>2210738105.0881386</c:v>
                </c:pt>
                <c:pt idx="36">
                  <c:v>2188073659.9546375</c:v>
                </c:pt>
                <c:pt idx="37">
                  <c:v>2165735432.8352304</c:v>
                </c:pt>
                <c:pt idx="38">
                  <c:v>2143004345.882868</c:v>
                </c:pt>
                <c:pt idx="39">
                  <c:v>2119686104.0392652</c:v>
                </c:pt>
                <c:pt idx="40">
                  <c:v>2096538670.9269497</c:v>
                </c:pt>
                <c:pt idx="41">
                  <c:v>2073243800.7270079</c:v>
                </c:pt>
                <c:pt idx="42">
                  <c:v>2050910247.941034</c:v>
                </c:pt>
                <c:pt idx="43">
                  <c:v>2027890084.7905488</c:v>
                </c:pt>
                <c:pt idx="44">
                  <c:v>2006178034.0278018</c:v>
                </c:pt>
                <c:pt idx="45">
                  <c:v>1983925130.9410315</c:v>
                </c:pt>
                <c:pt idx="46">
                  <c:v>1960904405.6131651</c:v>
                </c:pt>
                <c:pt idx="47">
                  <c:v>1938690000.693039</c:v>
                </c:pt>
                <c:pt idx="48">
                  <c:v>1917270064.0511916</c:v>
                </c:pt>
                <c:pt idx="49">
                  <c:v>1895427599.4902148</c:v>
                </c:pt>
                <c:pt idx="50">
                  <c:v>1873661357.7331328</c:v>
                </c:pt>
                <c:pt idx="51">
                  <c:v>1851002489.034355</c:v>
                </c:pt>
                <c:pt idx="52">
                  <c:v>1827659396.4752188</c:v>
                </c:pt>
                <c:pt idx="53">
                  <c:v>1806322931.7544956</c:v>
                </c:pt>
                <c:pt idx="54">
                  <c:v>1783366347.0676842</c:v>
                </c:pt>
                <c:pt idx="55">
                  <c:v>1762035501.7894533</c:v>
                </c:pt>
                <c:pt idx="56">
                  <c:v>1741410318.6623566</c:v>
                </c:pt>
                <c:pt idx="57">
                  <c:v>1720967734.026019</c:v>
                </c:pt>
                <c:pt idx="58">
                  <c:v>1700005097.3309326</c:v>
                </c:pt>
                <c:pt idx="59">
                  <c:v>1679872133.2929347</c:v>
                </c:pt>
                <c:pt idx="60">
                  <c:v>1659992781.883879</c:v>
                </c:pt>
                <c:pt idx="61">
                  <c:v>1639710714.5027084</c:v>
                </c:pt>
                <c:pt idx="62">
                  <c:v>1620146114.123925</c:v>
                </c:pt>
                <c:pt idx="63">
                  <c:v>1599463064.3650322</c:v>
                </c:pt>
                <c:pt idx="64">
                  <c:v>1579662339.1249237</c:v>
                </c:pt>
                <c:pt idx="65">
                  <c:v>1560343263.773328</c:v>
                </c:pt>
                <c:pt idx="66">
                  <c:v>1540778719.4610806</c:v>
                </c:pt>
                <c:pt idx="67">
                  <c:v>1522067356.2127645</c:v>
                </c:pt>
                <c:pt idx="68">
                  <c:v>1502695775.9761326</c:v>
                </c:pt>
                <c:pt idx="69">
                  <c:v>1484404919.3227239</c:v>
                </c:pt>
                <c:pt idx="70">
                  <c:v>1466253723.6893473</c:v>
                </c:pt>
                <c:pt idx="71">
                  <c:v>1448267621.1134508</c:v>
                </c:pt>
                <c:pt idx="72">
                  <c:v>1429975423.8888156</c:v>
                </c:pt>
                <c:pt idx="73">
                  <c:v>1411607821.9120917</c:v>
                </c:pt>
                <c:pt idx="74">
                  <c:v>1393728010.6170034</c:v>
                </c:pt>
                <c:pt idx="75">
                  <c:v>1375797951.135711</c:v>
                </c:pt>
                <c:pt idx="76">
                  <c:v>1358312267.0360892</c:v>
                </c:pt>
                <c:pt idx="77">
                  <c:v>1341033470.4769936</c:v>
                </c:pt>
                <c:pt idx="78">
                  <c:v>1323363084.8297849</c:v>
                </c:pt>
                <c:pt idx="79">
                  <c:v>1306686854.568446</c:v>
                </c:pt>
                <c:pt idx="80">
                  <c:v>1290449555.2668357</c:v>
                </c:pt>
                <c:pt idx="81">
                  <c:v>1273594506.4233768</c:v>
                </c:pt>
                <c:pt idx="82">
                  <c:v>1256872314.7074277</c:v>
                </c:pt>
                <c:pt idx="83">
                  <c:v>1241062117.7942638</c:v>
                </c:pt>
                <c:pt idx="84">
                  <c:v>1225567910.5794556</c:v>
                </c:pt>
                <c:pt idx="85">
                  <c:v>1210084814.3544962</c:v>
                </c:pt>
                <c:pt idx="86">
                  <c:v>1194695121.9727354</c:v>
                </c:pt>
                <c:pt idx="87">
                  <c:v>1177683243.7192283</c:v>
                </c:pt>
                <c:pt idx="88">
                  <c:v>1161888037.9356287</c:v>
                </c:pt>
                <c:pt idx="89">
                  <c:v>1146820931.4074154</c:v>
                </c:pt>
                <c:pt idx="90">
                  <c:v>1131846226.17219</c:v>
                </c:pt>
                <c:pt idx="91">
                  <c:v>1117095229.2396924</c:v>
                </c:pt>
                <c:pt idx="92">
                  <c:v>1102202152.097013</c:v>
                </c:pt>
                <c:pt idx="93">
                  <c:v>1085029137.1085641</c:v>
                </c:pt>
                <c:pt idx="94">
                  <c:v>1070608212.0163285</c:v>
                </c:pt>
                <c:pt idx="95">
                  <c:v>1056464282.227006</c:v>
                </c:pt>
                <c:pt idx="96">
                  <c:v>1041921050.2261096</c:v>
                </c:pt>
                <c:pt idx="97">
                  <c:v>1027898511.5907482</c:v>
                </c:pt>
                <c:pt idx="98">
                  <c:v>1013999018.7043799</c:v>
                </c:pt>
                <c:pt idx="99">
                  <c:v>1000024479.1480521</c:v>
                </c:pt>
                <c:pt idx="100">
                  <c:v>986172650.521506</c:v>
                </c:pt>
                <c:pt idx="101">
                  <c:v>972896227.667632</c:v>
                </c:pt>
                <c:pt idx="102">
                  <c:v>959193352.2756665</c:v>
                </c:pt>
                <c:pt idx="103">
                  <c:v>946168521.7296295</c:v>
                </c:pt>
                <c:pt idx="104">
                  <c:v>933279396.6680511</c:v>
                </c:pt>
                <c:pt idx="105">
                  <c:v>920403716.4507244</c:v>
                </c:pt>
                <c:pt idx="106">
                  <c:v>907687628.6895947</c:v>
                </c:pt>
                <c:pt idx="107">
                  <c:v>894546819.0391126</c:v>
                </c:pt>
                <c:pt idx="108">
                  <c:v>881948169.045669</c:v>
                </c:pt>
                <c:pt idx="109">
                  <c:v>868545961.7872504</c:v>
                </c:pt>
                <c:pt idx="110">
                  <c:v>855628026.1189948</c:v>
                </c:pt>
                <c:pt idx="111">
                  <c:v>843121770.3747479</c:v>
                </c:pt>
                <c:pt idx="112">
                  <c:v>830988314.4209234</c:v>
                </c:pt>
                <c:pt idx="113">
                  <c:v>819203380.1034455</c:v>
                </c:pt>
                <c:pt idx="114">
                  <c:v>806372637.9812849</c:v>
                </c:pt>
                <c:pt idx="115">
                  <c:v>794954675.0374756</c:v>
                </c:pt>
                <c:pt idx="116">
                  <c:v>783377115.0194895</c:v>
                </c:pt>
                <c:pt idx="117">
                  <c:v>771725913.450131</c:v>
                </c:pt>
                <c:pt idx="118">
                  <c:v>760576891.2942942</c:v>
                </c:pt>
                <c:pt idx="119">
                  <c:v>749206393.9353409</c:v>
                </c:pt>
                <c:pt idx="120">
                  <c:v>737929586.5115175</c:v>
                </c:pt>
                <c:pt idx="121">
                  <c:v>727047188.52519</c:v>
                </c:pt>
                <c:pt idx="122">
                  <c:v>716283842.9632556</c:v>
                </c:pt>
                <c:pt idx="123">
                  <c:v>705608074.8397404</c:v>
                </c:pt>
                <c:pt idx="124">
                  <c:v>695130545.0417984</c:v>
                </c:pt>
                <c:pt idx="125">
                  <c:v>684734889.928145</c:v>
                </c:pt>
                <c:pt idx="126">
                  <c:v>674483408.6112539</c:v>
                </c:pt>
                <c:pt idx="127">
                  <c:v>664304691.6829945</c:v>
                </c:pt>
                <c:pt idx="128">
                  <c:v>654277028.7675593</c:v>
                </c:pt>
                <c:pt idx="129">
                  <c:v>644348212.6586148</c:v>
                </c:pt>
                <c:pt idx="130">
                  <c:v>634461598.7530434</c:v>
                </c:pt>
                <c:pt idx="131">
                  <c:v>624558410.9600329</c:v>
                </c:pt>
                <c:pt idx="132">
                  <c:v>614904193.0997355</c:v>
                </c:pt>
                <c:pt idx="133">
                  <c:v>605172090.2373636</c:v>
                </c:pt>
                <c:pt idx="134">
                  <c:v>595451058.5888977</c:v>
                </c:pt>
                <c:pt idx="135">
                  <c:v>586025476.3471669</c:v>
                </c:pt>
                <c:pt idx="136">
                  <c:v>576776597.7743386</c:v>
                </c:pt>
                <c:pt idx="137">
                  <c:v>567623833.37739</c:v>
                </c:pt>
                <c:pt idx="138">
                  <c:v>558588200.9390706</c:v>
                </c:pt>
                <c:pt idx="139">
                  <c:v>549323470.1414238</c:v>
                </c:pt>
                <c:pt idx="140">
                  <c:v>540527915.0218682</c:v>
                </c:pt>
                <c:pt idx="141">
                  <c:v>531848365.3462986</c:v>
                </c:pt>
                <c:pt idx="142">
                  <c:v>523259488.6905667</c:v>
                </c:pt>
                <c:pt idx="143">
                  <c:v>514772220.2850522</c:v>
                </c:pt>
                <c:pt idx="144">
                  <c:v>506422161.5360634</c:v>
                </c:pt>
                <c:pt idx="145">
                  <c:v>498090728.02550846</c:v>
                </c:pt>
                <c:pt idx="146">
                  <c:v>489763745.6204291</c:v>
                </c:pt>
                <c:pt idx="147">
                  <c:v>481574369.6373017</c:v>
                </c:pt>
                <c:pt idx="148">
                  <c:v>473489223.4986907</c:v>
                </c:pt>
                <c:pt idx="149">
                  <c:v>465446223.5601879</c:v>
                </c:pt>
                <c:pt idx="150">
                  <c:v>457401585.1755294</c:v>
                </c:pt>
                <c:pt idx="151">
                  <c:v>449474317.0588996</c:v>
                </c:pt>
                <c:pt idx="152">
                  <c:v>441662497.0322693</c:v>
                </c:pt>
                <c:pt idx="153">
                  <c:v>433829333.54592204</c:v>
                </c:pt>
                <c:pt idx="154">
                  <c:v>426039946.48979515</c:v>
                </c:pt>
                <c:pt idx="155">
                  <c:v>418415500.2714646</c:v>
                </c:pt>
                <c:pt idx="156">
                  <c:v>410927714.90542054</c:v>
                </c:pt>
                <c:pt idx="157">
                  <c:v>403454166.6929655</c:v>
                </c:pt>
                <c:pt idx="158">
                  <c:v>396033042.2617392</c:v>
                </c:pt>
                <c:pt idx="159">
                  <c:v>388722039.4231757</c:v>
                </c:pt>
                <c:pt idx="160">
                  <c:v>381518998.39934045</c:v>
                </c:pt>
                <c:pt idx="161">
                  <c:v>374391340.1755149</c:v>
                </c:pt>
                <c:pt idx="162">
                  <c:v>367351113.7944686</c:v>
                </c:pt>
                <c:pt idx="163">
                  <c:v>360421177.63797694</c:v>
                </c:pt>
                <c:pt idx="164">
                  <c:v>353526432.8890466</c:v>
                </c:pt>
                <c:pt idx="165">
                  <c:v>346123258.1075362</c:v>
                </c:pt>
                <c:pt idx="166">
                  <c:v>339322370.1470471</c:v>
                </c:pt>
                <c:pt idx="167">
                  <c:v>332575933.81872666</c:v>
                </c:pt>
                <c:pt idx="168">
                  <c:v>325938591.78969514</c:v>
                </c:pt>
                <c:pt idx="169">
                  <c:v>319315575.34248465</c:v>
                </c:pt>
                <c:pt idx="170">
                  <c:v>312786828.0941971</c:v>
                </c:pt>
                <c:pt idx="171">
                  <c:v>306123456.72434366</c:v>
                </c:pt>
                <c:pt idx="172">
                  <c:v>299796667.2207734</c:v>
                </c:pt>
                <c:pt idx="173">
                  <c:v>293555555.7261039</c:v>
                </c:pt>
                <c:pt idx="174">
                  <c:v>287429996.9179604</c:v>
                </c:pt>
                <c:pt idx="175">
                  <c:v>281448178.9618297</c:v>
                </c:pt>
                <c:pt idx="176">
                  <c:v>275529249.10891044</c:v>
                </c:pt>
                <c:pt idx="177">
                  <c:v>269691063.23103285</c:v>
                </c:pt>
                <c:pt idx="178">
                  <c:v>263735378.42166173</c:v>
                </c:pt>
                <c:pt idx="179">
                  <c:v>258001493.9311604</c:v>
                </c:pt>
                <c:pt idx="180">
                  <c:v>251621591.10787153</c:v>
                </c:pt>
                <c:pt idx="181">
                  <c:v>246007138.04516256</c:v>
                </c:pt>
                <c:pt idx="182">
                  <c:v>240470312.44042394</c:v>
                </c:pt>
                <c:pt idx="183">
                  <c:v>235001199.00215265</c:v>
                </c:pt>
                <c:pt idx="184">
                  <c:v>229691059.10927126</c:v>
                </c:pt>
                <c:pt idx="185">
                  <c:v>224484309.84269783</c:v>
                </c:pt>
                <c:pt idx="186">
                  <c:v>219272441.6391753</c:v>
                </c:pt>
                <c:pt idx="187">
                  <c:v>214313243.0403349</c:v>
                </c:pt>
                <c:pt idx="188">
                  <c:v>209412048.44688496</c:v>
                </c:pt>
                <c:pt idx="189">
                  <c:v>204556932.09645373</c:v>
                </c:pt>
                <c:pt idx="190">
                  <c:v>199733591.56838793</c:v>
                </c:pt>
                <c:pt idx="191">
                  <c:v>194947486.54542917</c:v>
                </c:pt>
                <c:pt idx="192">
                  <c:v>190222026.76890862</c:v>
                </c:pt>
                <c:pt idx="193">
                  <c:v>185527836.4810734</c:v>
                </c:pt>
                <c:pt idx="194">
                  <c:v>180906163.59340027</c:v>
                </c:pt>
                <c:pt idx="195">
                  <c:v>176365120.3091566</c:v>
                </c:pt>
                <c:pt idx="196">
                  <c:v>171951705.7792</c:v>
                </c:pt>
                <c:pt idx="197">
                  <c:v>167648098.08726603</c:v>
                </c:pt>
                <c:pt idx="198">
                  <c:v>163446788.94991225</c:v>
                </c:pt>
                <c:pt idx="199">
                  <c:v>159354195.42841327</c:v>
                </c:pt>
                <c:pt idx="200">
                  <c:v>155348545.02761585</c:v>
                </c:pt>
                <c:pt idx="201">
                  <c:v>151445471.77758163</c:v>
                </c:pt>
                <c:pt idx="202">
                  <c:v>147651164.65041253</c:v>
                </c:pt>
                <c:pt idx="203">
                  <c:v>143933527.09748834</c:v>
                </c:pt>
                <c:pt idx="204">
                  <c:v>140322290.92543945</c:v>
                </c:pt>
                <c:pt idx="205">
                  <c:v>136743969.70640075</c:v>
                </c:pt>
                <c:pt idx="206">
                  <c:v>133215942.12079616</c:v>
                </c:pt>
                <c:pt idx="207">
                  <c:v>129713216.44271654</c:v>
                </c:pt>
                <c:pt idx="208">
                  <c:v>126270963.51147613</c:v>
                </c:pt>
                <c:pt idx="209">
                  <c:v>122871516.45225382</c:v>
                </c:pt>
                <c:pt idx="210">
                  <c:v>119526804.31169423</c:v>
                </c:pt>
                <c:pt idx="211">
                  <c:v>116251516.08795634</c:v>
                </c:pt>
                <c:pt idx="212">
                  <c:v>113022500.55249941</c:v>
                </c:pt>
                <c:pt idx="213">
                  <c:v>109842465.70880452</c:v>
                </c:pt>
                <c:pt idx="214">
                  <c:v>106725506.78092158</c:v>
                </c:pt>
                <c:pt idx="215">
                  <c:v>103670617.48835972</c:v>
                </c:pt>
                <c:pt idx="216">
                  <c:v>100715600.56804515</c:v>
                </c:pt>
                <c:pt idx="217">
                  <c:v>97535692.65151662</c:v>
                </c:pt>
                <c:pt idx="218">
                  <c:v>94719126.33812506</c:v>
                </c:pt>
                <c:pt idx="219">
                  <c:v>91960488.5465435</c:v>
                </c:pt>
                <c:pt idx="220">
                  <c:v>89268033.48162083</c:v>
                </c:pt>
                <c:pt idx="221">
                  <c:v>86270780.34895626</c:v>
                </c:pt>
                <c:pt idx="222">
                  <c:v>83562929.06625786</c:v>
                </c:pt>
                <c:pt idx="223">
                  <c:v>81001835.80946693</c:v>
                </c:pt>
                <c:pt idx="224">
                  <c:v>78461409.40386035</c:v>
                </c:pt>
                <c:pt idx="225">
                  <c:v>75945936.92253356</c:v>
                </c:pt>
                <c:pt idx="226">
                  <c:v>73452142.14721408</c:v>
                </c:pt>
                <c:pt idx="227">
                  <c:v>70983591.18829335</c:v>
                </c:pt>
                <c:pt idx="228">
                  <c:v>68568990.6750184</c:v>
                </c:pt>
                <c:pt idx="229">
                  <c:v>66170519.40147794</c:v>
                </c:pt>
                <c:pt idx="230">
                  <c:v>63812776.887006044</c:v>
                </c:pt>
                <c:pt idx="231">
                  <c:v>61490626.54620582</c:v>
                </c:pt>
                <c:pt idx="232">
                  <c:v>59233938.96048832</c:v>
                </c:pt>
                <c:pt idx="233">
                  <c:v>57029204.77234349</c:v>
                </c:pt>
                <c:pt idx="234">
                  <c:v>54913049.26151573</c:v>
                </c:pt>
                <c:pt idx="235">
                  <c:v>52918347.18190236</c:v>
                </c:pt>
                <c:pt idx="236">
                  <c:v>50958229.63143905</c:v>
                </c:pt>
                <c:pt idx="237">
                  <c:v>49023750.06024728</c:v>
                </c:pt>
                <c:pt idx="238">
                  <c:v>47124953.56243074</c:v>
                </c:pt>
                <c:pt idx="239">
                  <c:v>45241064.06985161</c:v>
                </c:pt>
                <c:pt idx="240">
                  <c:v>43379925.06823707</c:v>
                </c:pt>
                <c:pt idx="241">
                  <c:v>41541929.21356786</c:v>
                </c:pt>
                <c:pt idx="242">
                  <c:v>39731798.241619885</c:v>
                </c:pt>
                <c:pt idx="243">
                  <c:v>37964689.284613214</c:v>
                </c:pt>
                <c:pt idx="244">
                  <c:v>36265981.6975988</c:v>
                </c:pt>
                <c:pt idx="245">
                  <c:v>34635430.82581747</c:v>
                </c:pt>
                <c:pt idx="246">
                  <c:v>33073519.290799264</c:v>
                </c:pt>
                <c:pt idx="247">
                  <c:v>31594653.45873053</c:v>
                </c:pt>
                <c:pt idx="248">
                  <c:v>30165138.444220804</c:v>
                </c:pt>
                <c:pt idx="249">
                  <c:v>28763568.14546827</c:v>
                </c:pt>
                <c:pt idx="250">
                  <c:v>27374919.914492033</c:v>
                </c:pt>
                <c:pt idx="251">
                  <c:v>25997207.586017895</c:v>
                </c:pt>
                <c:pt idx="252">
                  <c:v>24632229.58497476</c:v>
                </c:pt>
                <c:pt idx="253">
                  <c:v>23279440.843754757</c:v>
                </c:pt>
                <c:pt idx="254">
                  <c:v>21954518.76300148</c:v>
                </c:pt>
                <c:pt idx="255">
                  <c:v>20662820.47257048</c:v>
                </c:pt>
                <c:pt idx="256">
                  <c:v>19481052.91597832</c:v>
                </c:pt>
                <c:pt idx="257">
                  <c:v>18371296.55870451</c:v>
                </c:pt>
                <c:pt idx="258">
                  <c:v>17331219.273690697</c:v>
                </c:pt>
                <c:pt idx="259">
                  <c:v>16341520.170240728</c:v>
                </c:pt>
                <c:pt idx="260">
                  <c:v>15400452.69382367</c:v>
                </c:pt>
                <c:pt idx="261">
                  <c:v>14500499.708454069</c:v>
                </c:pt>
                <c:pt idx="262">
                  <c:v>13681222.433038965</c:v>
                </c:pt>
                <c:pt idx="263">
                  <c:v>12923859.908825504</c:v>
                </c:pt>
                <c:pt idx="264">
                  <c:v>12220607.039223798</c:v>
                </c:pt>
                <c:pt idx="265">
                  <c:v>11557937.023155108</c:v>
                </c:pt>
                <c:pt idx="266">
                  <c:v>10914508.534842461</c:v>
                </c:pt>
                <c:pt idx="267">
                  <c:v>10287557.976927055</c:v>
                </c:pt>
                <c:pt idx="268">
                  <c:v>9690493.486071402</c:v>
                </c:pt>
                <c:pt idx="269">
                  <c:v>9106130.364602178</c:v>
                </c:pt>
                <c:pt idx="270">
                  <c:v>8537492.541071417</c:v>
                </c:pt>
                <c:pt idx="271">
                  <c:v>7991359.069074141</c:v>
                </c:pt>
                <c:pt idx="272">
                  <c:v>7464535.561734066</c:v>
                </c:pt>
                <c:pt idx="273">
                  <c:v>6953811.989169363</c:v>
                </c:pt>
                <c:pt idx="274">
                  <c:v>6463602.756425726</c:v>
                </c:pt>
                <c:pt idx="275">
                  <c:v>5989126.969420913</c:v>
                </c:pt>
                <c:pt idx="276">
                  <c:v>5538637.654096467</c:v>
                </c:pt>
                <c:pt idx="277">
                  <c:v>5113368.472232852</c:v>
                </c:pt>
                <c:pt idx="278">
                  <c:v>4710002.3897782415</c:v>
                </c:pt>
                <c:pt idx="279">
                  <c:v>4329908.962593762</c:v>
                </c:pt>
                <c:pt idx="280">
                  <c:v>3972128.2126761205</c:v>
                </c:pt>
                <c:pt idx="281">
                  <c:v>3632553.9732131213</c:v>
                </c:pt>
                <c:pt idx="282">
                  <c:v>3310098.6098790467</c:v>
                </c:pt>
                <c:pt idx="283">
                  <c:v>3004655.8878119783</c:v>
                </c:pt>
                <c:pt idx="284">
                  <c:v>2707502.2956116265</c:v>
                </c:pt>
                <c:pt idx="285">
                  <c:v>2417355.0570587553</c:v>
                </c:pt>
                <c:pt idx="286">
                  <c:v>2133513.293515932</c:v>
                </c:pt>
                <c:pt idx="287">
                  <c:v>1862916.5308392937</c:v>
                </c:pt>
                <c:pt idx="288">
                  <c:v>1604578.6820867974</c:v>
                </c:pt>
                <c:pt idx="289">
                  <c:v>1354374.5769135517</c:v>
                </c:pt>
                <c:pt idx="290">
                  <c:v>1117463.9368042923</c:v>
                </c:pt>
                <c:pt idx="291">
                  <c:v>910648.7110393435</c:v>
                </c:pt>
                <c:pt idx="292">
                  <c:v>729237.5752303326</c:v>
                </c:pt>
                <c:pt idx="293">
                  <c:v>591670.0508309072</c:v>
                </c:pt>
                <c:pt idx="294">
                  <c:v>498214.39390138467</c:v>
                </c:pt>
                <c:pt idx="295">
                  <c:v>461550.97447543655</c:v>
                </c:pt>
                <c:pt idx="296">
                  <c:v>446623.7359615006</c:v>
                </c:pt>
                <c:pt idx="297">
                  <c:v>432917.6055518104</c:v>
                </c:pt>
                <c:pt idx="298">
                  <c:v>419203.9924733848</c:v>
                </c:pt>
                <c:pt idx="299">
                  <c:v>405507.29281972983</c:v>
                </c:pt>
                <c:pt idx="300">
                  <c:v>391891.90368158824</c:v>
                </c:pt>
                <c:pt idx="301">
                  <c:v>378844.94733867043</c:v>
                </c:pt>
                <c:pt idx="302">
                  <c:v>366521.0203386295</c:v>
                </c:pt>
                <c:pt idx="303">
                  <c:v>355382.93478798296</c:v>
                </c:pt>
                <c:pt idx="304">
                  <c:v>345492.36777379044</c:v>
                </c:pt>
                <c:pt idx="305">
                  <c:v>337607.7160992802</c:v>
                </c:pt>
                <c:pt idx="306">
                  <c:v>330124.40161397634</c:v>
                </c:pt>
                <c:pt idx="307">
                  <c:v>322963.3277715822</c:v>
                </c:pt>
                <c:pt idx="308">
                  <c:v>316093.78700929316</c:v>
                </c:pt>
                <c:pt idx="309">
                  <c:v>309249.87588953285</c:v>
                </c:pt>
                <c:pt idx="310">
                  <c:v>302397.32376422593</c:v>
                </c:pt>
                <c:pt idx="311">
                  <c:v>296030.2866939883</c:v>
                </c:pt>
                <c:pt idx="312">
                  <c:v>289993.6670189581</c:v>
                </c:pt>
                <c:pt idx="313">
                  <c:v>284183.72883670736</c:v>
                </c:pt>
                <c:pt idx="314">
                  <c:v>278396.7280503545</c:v>
                </c:pt>
                <c:pt idx="315">
                  <c:v>272601.79180442635</c:v>
                </c:pt>
                <c:pt idx="316">
                  <c:v>266829.1203427721</c:v>
                </c:pt>
                <c:pt idx="317">
                  <c:v>261049.15002940712</c:v>
                </c:pt>
                <c:pt idx="318">
                  <c:v>255276.75957861636</c:v>
                </c:pt>
                <c:pt idx="319">
                  <c:v>249525.60467999024</c:v>
                </c:pt>
                <c:pt idx="320">
                  <c:v>244323.4723098158</c:v>
                </c:pt>
                <c:pt idx="321">
                  <c:v>240236.04221665292</c:v>
                </c:pt>
                <c:pt idx="322">
                  <c:v>0</c:v>
                </c:pt>
                <c:pt idx="323">
                  <c:v>57230.076241051094</c:v>
                </c:pt>
                <c:pt idx="324">
                  <c:v>53449.67423266816</c:v>
                </c:pt>
                <c:pt idx="325">
                  <c:v>50099.55100788185</c:v>
                </c:pt>
                <c:pt idx="326">
                  <c:v>47048.35810100652</c:v>
                </c:pt>
                <c:pt idx="327">
                  <c:v>44629.65109537713</c:v>
                </c:pt>
                <c:pt idx="328">
                  <c:v>42216.083132150714</c:v>
                </c:pt>
                <c:pt idx="329">
                  <c:v>39802.89353712447</c:v>
                </c:pt>
                <c:pt idx="330">
                  <c:v>37391.69153392618</c:v>
                </c:pt>
                <c:pt idx="331">
                  <c:v>35378.08393483164</c:v>
                </c:pt>
                <c:pt idx="332">
                  <c:v>33665.76543096832</c:v>
                </c:pt>
                <c:pt idx="333">
                  <c:v>31956.4904777515</c:v>
                </c:pt>
                <c:pt idx="334">
                  <c:v>30406.18927196945</c:v>
                </c:pt>
                <c:pt idx="335">
                  <c:v>28857.90767546053</c:v>
                </c:pt>
                <c:pt idx="336">
                  <c:v>27314.611374924927</c:v>
                </c:pt>
                <c:pt idx="337">
                  <c:v>25770.163186086007</c:v>
                </c:pt>
                <c:pt idx="338">
                  <c:v>24229.0420414759</c:v>
                </c:pt>
                <c:pt idx="339">
                  <c:v>22688.484812026214</c:v>
                </c:pt>
                <c:pt idx="340">
                  <c:v>21151.075307939238</c:v>
                </c:pt>
                <c:pt idx="341">
                  <c:v>19614.39347887207</c:v>
                </c:pt>
                <c:pt idx="342">
                  <c:v>18079.684890149976</c:v>
                </c:pt>
                <c:pt idx="343">
                  <c:v>16547.830588716297</c:v>
                </c:pt>
                <c:pt idx="344">
                  <c:v>15821.33709212649</c:v>
                </c:pt>
                <c:pt idx="345">
                  <c:v>15095.604067098253</c:v>
                </c:pt>
                <c:pt idx="346">
                  <c:v>14368.917027939357</c:v>
                </c:pt>
                <c:pt idx="347">
                  <c:v>13642.165786564101</c:v>
                </c:pt>
                <c:pt idx="348">
                  <c:v>12917.461948609753</c:v>
                </c:pt>
                <c:pt idx="349">
                  <c:v>12190.437815150337</c:v>
                </c:pt>
                <c:pt idx="350">
                  <c:v>11463.957843453123</c:v>
                </c:pt>
                <c:pt idx="351">
                  <c:v>10736.722261062592</c:v>
                </c:pt>
                <c:pt idx="352">
                  <c:v>10009.94784271847</c:v>
                </c:pt>
                <c:pt idx="353">
                  <c:v>9282.499645175621</c:v>
                </c:pt>
                <c:pt idx="354">
                  <c:v>8650.351569664273</c:v>
                </c:pt>
                <c:pt idx="355">
                  <c:v>8018.334865387538</c:v>
                </c:pt>
                <c:pt idx="356">
                  <c:v>7385.55476933773</c:v>
                </c:pt>
                <c:pt idx="357">
                  <c:v>6752.823085901754</c:v>
                </c:pt>
                <c:pt idx="358">
                  <c:v>6119.394646023449</c:v>
                </c:pt>
                <c:pt idx="359">
                  <c:v>5485.6478708665545</c:v>
                </c:pt>
                <c:pt idx="360">
                  <c:v>4852.386876759868</c:v>
                </c:pt>
                <c:pt idx="361">
                  <c:v>4217.914871949187</c:v>
                </c:pt>
                <c:pt idx="362">
                  <c:v>3583.3254009379048</c:v>
                </c:pt>
                <c:pt idx="363">
                  <c:v>2986.852516034172</c:v>
                </c:pt>
                <c:pt idx="364">
                  <c:v>2390.2158294827386</c:v>
                </c:pt>
                <c:pt idx="365">
                  <c:v>1793.1166463219672</c:v>
                </c:pt>
                <c:pt idx="366">
                  <c:v>1195.7197589699222</c:v>
                </c:pt>
                <c:pt idx="367">
                  <c:v>598.0429092164052</c:v>
                </c:pt>
                <c:pt idx="368">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_Hidden30!$A$2:$A$370</c:f>
              <c:strCache>
                <c:ptCount val="369"/>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strCache>
            </c:strRef>
          </c:cat>
          <c:val>
            <c:numRef>
              <c:f>_Hidden30!$D$2:$D$370</c:f>
              <c:numCache>
                <c:ptCount val="369"/>
                <c:pt idx="0">
                  <c:v>3058734053.8842816</c:v>
                </c:pt>
                <c:pt idx="1">
                  <c:v>3026063646.5564075</c:v>
                </c:pt>
                <c:pt idx="2">
                  <c:v>2994238454.1987867</c:v>
                </c:pt>
                <c:pt idx="3">
                  <c:v>2960909069.7016764</c:v>
                </c:pt>
                <c:pt idx="4">
                  <c:v>2929012568.2869954</c:v>
                </c:pt>
                <c:pt idx="5">
                  <c:v>2897172936.566837</c:v>
                </c:pt>
                <c:pt idx="6">
                  <c:v>2865483811.3504815</c:v>
                </c:pt>
                <c:pt idx="7">
                  <c:v>2833841033.9883957</c:v>
                </c:pt>
                <c:pt idx="8">
                  <c:v>2802256649.4138427</c:v>
                </c:pt>
                <c:pt idx="9">
                  <c:v>2771746693.719083</c:v>
                </c:pt>
                <c:pt idx="10">
                  <c:v>2741241295.681629</c:v>
                </c:pt>
                <c:pt idx="11">
                  <c:v>2710618106.068778</c:v>
                </c:pt>
                <c:pt idx="12">
                  <c:v>2679203455.729552</c:v>
                </c:pt>
                <c:pt idx="13">
                  <c:v>2647750172.023206</c:v>
                </c:pt>
                <c:pt idx="14">
                  <c:v>2617757801.2440233</c:v>
                </c:pt>
                <c:pt idx="15">
                  <c:v>2586089618.711308</c:v>
                </c:pt>
                <c:pt idx="16">
                  <c:v>2555633699.435582</c:v>
                </c:pt>
                <c:pt idx="17">
                  <c:v>2524543158.590124</c:v>
                </c:pt>
                <c:pt idx="18">
                  <c:v>2494053883.4801803</c:v>
                </c:pt>
                <c:pt idx="19">
                  <c:v>2464942891.7770743</c:v>
                </c:pt>
                <c:pt idx="20">
                  <c:v>2435938047.63432</c:v>
                </c:pt>
                <c:pt idx="21">
                  <c:v>2406981228.9402504</c:v>
                </c:pt>
                <c:pt idx="22">
                  <c:v>2377781152.5989475</c:v>
                </c:pt>
                <c:pt idx="23">
                  <c:v>2348501067.3902407</c:v>
                </c:pt>
                <c:pt idx="24">
                  <c:v>2320592945.8473315</c:v>
                </c:pt>
                <c:pt idx="25">
                  <c:v>2292780656.4714117</c:v>
                </c:pt>
                <c:pt idx="26">
                  <c:v>2264890660.1208825</c:v>
                </c:pt>
                <c:pt idx="27">
                  <c:v>2236811403.5459814</c:v>
                </c:pt>
                <c:pt idx="28">
                  <c:v>2209563059.0086346</c:v>
                </c:pt>
                <c:pt idx="29">
                  <c:v>2181820333.9638143</c:v>
                </c:pt>
                <c:pt idx="30">
                  <c:v>2154581053.862594</c:v>
                </c:pt>
                <c:pt idx="31">
                  <c:v>2127460830.6708658</c:v>
                </c:pt>
                <c:pt idx="32">
                  <c:v>2100588635.5028636</c:v>
                </c:pt>
                <c:pt idx="33">
                  <c:v>2073755536.2407477</c:v>
                </c:pt>
                <c:pt idx="34">
                  <c:v>2047056382.8169816</c:v>
                </c:pt>
                <c:pt idx="35">
                  <c:v>2020403578.948986</c:v>
                </c:pt>
                <c:pt idx="36">
                  <c:v>1995096406.837415</c:v>
                </c:pt>
                <c:pt idx="37">
                  <c:v>1969706160.169108</c:v>
                </c:pt>
                <c:pt idx="38">
                  <c:v>1944235462.3648603</c:v>
                </c:pt>
                <c:pt idx="39">
                  <c:v>1918189256.0336425</c:v>
                </c:pt>
                <c:pt idx="40">
                  <c:v>1892572590.8564038</c:v>
                </c:pt>
                <c:pt idx="41">
                  <c:v>1866784288.4636075</c:v>
                </c:pt>
                <c:pt idx="42">
                  <c:v>1841978300.356832</c:v>
                </c:pt>
                <c:pt idx="43">
                  <c:v>1816820550.0790925</c:v>
                </c:pt>
                <c:pt idx="44">
                  <c:v>1792797284.0157623</c:v>
                </c:pt>
                <c:pt idx="45">
                  <c:v>1768547630.6185884</c:v>
                </c:pt>
                <c:pt idx="46">
                  <c:v>1743580475.2279987</c:v>
                </c:pt>
                <c:pt idx="47">
                  <c:v>1719444008.108685</c:v>
                </c:pt>
                <c:pt idx="48">
                  <c:v>1696400535.0560746</c:v>
                </c:pt>
                <c:pt idx="49">
                  <c:v>1672809177.4612236</c:v>
                </c:pt>
                <c:pt idx="50">
                  <c:v>1649529434.7976317</c:v>
                </c:pt>
                <c:pt idx="51">
                  <c:v>1625436714.9643936</c:v>
                </c:pt>
                <c:pt idx="52">
                  <c:v>1600988061.5228245</c:v>
                </c:pt>
                <c:pt idx="53">
                  <c:v>1578273694.7625747</c:v>
                </c:pt>
                <c:pt idx="54">
                  <c:v>1554252528.752638</c:v>
                </c:pt>
                <c:pt idx="55">
                  <c:v>1531882437.9609826</c:v>
                </c:pt>
                <c:pt idx="56">
                  <c:v>1510100979.6197681</c:v>
                </c:pt>
                <c:pt idx="57">
                  <c:v>1488700626.0478582</c:v>
                </c:pt>
                <c:pt idx="58">
                  <c:v>1466827216.4242706</c:v>
                </c:pt>
                <c:pt idx="59">
                  <c:v>1445769486.8209803</c:v>
                </c:pt>
                <c:pt idx="60">
                  <c:v>1425378305.8979027</c:v>
                </c:pt>
                <c:pt idx="61">
                  <c:v>1404382057.9739044</c:v>
                </c:pt>
                <c:pt idx="62">
                  <c:v>1384210019.9452078</c:v>
                </c:pt>
                <c:pt idx="63">
                  <c:v>1363063579.0399935</c:v>
                </c:pt>
                <c:pt idx="64">
                  <c:v>1342876053.8901012</c:v>
                </c:pt>
                <c:pt idx="65">
                  <c:v>1323079402.9923162</c:v>
                </c:pt>
                <c:pt idx="66">
                  <c:v>1303167146.523227</c:v>
                </c:pt>
                <c:pt idx="67">
                  <c:v>1284172868.7715707</c:v>
                </c:pt>
                <c:pt idx="68">
                  <c:v>1264604657.376669</c:v>
                </c:pt>
                <c:pt idx="69">
                  <c:v>1246137207.6395702</c:v>
                </c:pt>
                <c:pt idx="70">
                  <c:v>1227769101.4586816</c:v>
                </c:pt>
                <c:pt idx="71">
                  <c:v>1209624252.411566</c:v>
                </c:pt>
                <c:pt idx="72">
                  <c:v>1191602358.420527</c:v>
                </c:pt>
                <c:pt idx="73">
                  <c:v>1173305022.0928576</c:v>
                </c:pt>
                <c:pt idx="74">
                  <c:v>1155592379.1743498</c:v>
                </c:pt>
                <c:pt idx="75">
                  <c:v>1137824790.9319315</c:v>
                </c:pt>
                <c:pt idx="76">
                  <c:v>1120598724.3751774</c:v>
                </c:pt>
                <c:pt idx="77">
                  <c:v>1103530170.3258355</c:v>
                </c:pt>
                <c:pt idx="78">
                  <c:v>1086219768.737798</c:v>
                </c:pt>
                <c:pt idx="79">
                  <c:v>1069892088.4053148</c:v>
                </c:pt>
                <c:pt idx="80">
                  <c:v>1053910130.5632204</c:v>
                </c:pt>
                <c:pt idx="81">
                  <c:v>1037584537.8500772</c:v>
                </c:pt>
                <c:pt idx="82">
                  <c:v>1021356993.8116938</c:v>
                </c:pt>
                <c:pt idx="83">
                  <c:v>1005944497.3145528</c:v>
                </c:pt>
                <c:pt idx="84">
                  <c:v>991103471.2845534</c:v>
                </c:pt>
                <c:pt idx="85">
                  <c:v>976093722.775539</c:v>
                </c:pt>
                <c:pt idx="86">
                  <c:v>961308022.4957683</c:v>
                </c:pt>
                <c:pt idx="87">
                  <c:v>945209471.8595033</c:v>
                </c:pt>
                <c:pt idx="88">
                  <c:v>930237015.9347605</c:v>
                </c:pt>
                <c:pt idx="89">
                  <c:v>915838803.2976182</c:v>
                </c:pt>
                <c:pt idx="90">
                  <c:v>901581412.2295524</c:v>
                </c:pt>
                <c:pt idx="91">
                  <c:v>887641270.9399446</c:v>
                </c:pt>
                <c:pt idx="92">
                  <c:v>873579908.3578589</c:v>
                </c:pt>
                <c:pt idx="93">
                  <c:v>857852360.179444</c:v>
                </c:pt>
                <c:pt idx="94">
                  <c:v>844298101.7585754</c:v>
                </c:pt>
                <c:pt idx="95">
                  <c:v>831025124.5865762</c:v>
                </c:pt>
                <c:pt idx="96">
                  <c:v>817635217.8276012</c:v>
                </c:pt>
                <c:pt idx="97">
                  <c:v>804579767.3845037</c:v>
                </c:pt>
                <c:pt idx="98">
                  <c:v>791746536.2172376</c:v>
                </c:pt>
                <c:pt idx="99">
                  <c:v>778849169.7257805</c:v>
                </c:pt>
                <c:pt idx="100">
                  <c:v>766170544.7894615</c:v>
                </c:pt>
                <c:pt idx="101">
                  <c:v>753933619.5364379</c:v>
                </c:pt>
                <c:pt idx="102">
                  <c:v>741424347.2766529</c:v>
                </c:pt>
                <c:pt idx="103">
                  <c:v>729556524.8044362</c:v>
                </c:pt>
                <c:pt idx="104">
                  <c:v>717788046.7937791</c:v>
                </c:pt>
                <c:pt idx="105">
                  <c:v>706143026.1870027</c:v>
                </c:pt>
                <c:pt idx="106">
                  <c:v>694616059.4863689</c:v>
                </c:pt>
                <c:pt idx="107">
                  <c:v>682818960.8051665</c:v>
                </c:pt>
                <c:pt idx="108">
                  <c:v>671655655.0403557</c:v>
                </c:pt>
                <c:pt idx="109">
                  <c:v>659766880.9796628</c:v>
                </c:pt>
                <c:pt idx="110">
                  <c:v>648354417.7107859</c:v>
                </c:pt>
                <c:pt idx="111">
                  <c:v>637252971.430862</c:v>
                </c:pt>
                <c:pt idx="112">
                  <c:v>626536316.8953518</c:v>
                </c:pt>
                <c:pt idx="113">
                  <c:v>616080072.5620912</c:v>
                </c:pt>
                <c:pt idx="114">
                  <c:v>604888463.4206051</c:v>
                </c:pt>
                <c:pt idx="115">
                  <c:v>594855736.2315077</c:v>
                </c:pt>
                <c:pt idx="116">
                  <c:v>584701569.0618387</c:v>
                </c:pt>
                <c:pt idx="117">
                  <c:v>574587574.1144018</c:v>
                </c:pt>
                <c:pt idx="118">
                  <c:v>564846400.1352282</c:v>
                </c:pt>
                <c:pt idx="119">
                  <c:v>554986995.9935387</c:v>
                </c:pt>
                <c:pt idx="120">
                  <c:v>545377694.3001637</c:v>
                </c:pt>
                <c:pt idx="121">
                  <c:v>535968345.07379633</c:v>
                </c:pt>
                <c:pt idx="122">
                  <c:v>526734134.6483372</c:v>
                </c:pt>
                <c:pt idx="123">
                  <c:v>517563860.3158875</c:v>
                </c:pt>
                <c:pt idx="124">
                  <c:v>508623639.3727567</c:v>
                </c:pt>
                <c:pt idx="125">
                  <c:v>499742999.256917</c:v>
                </c:pt>
                <c:pt idx="126">
                  <c:v>491009195.3836539</c:v>
                </c:pt>
                <c:pt idx="127">
                  <c:v>482409044.2057534</c:v>
                </c:pt>
                <c:pt idx="128">
                  <c:v>473918745.6196672</c:v>
                </c:pt>
                <c:pt idx="129">
                  <c:v>465578171.1801772</c:v>
                </c:pt>
                <c:pt idx="130">
                  <c:v>457268637.88843</c:v>
                </c:pt>
                <c:pt idx="131">
                  <c:v>448986444.2526721</c:v>
                </c:pt>
                <c:pt idx="132">
                  <c:v>441030615.43452066</c:v>
                </c:pt>
                <c:pt idx="133">
                  <c:v>432946534.16900283</c:v>
                </c:pt>
                <c:pt idx="134">
                  <c:v>424943524.51893616</c:v>
                </c:pt>
                <c:pt idx="135">
                  <c:v>417153347.9066422</c:v>
                </c:pt>
                <c:pt idx="136">
                  <c:v>409559151.9789059</c:v>
                </c:pt>
                <c:pt idx="137">
                  <c:v>402034866.88551104</c:v>
                </c:pt>
                <c:pt idx="138">
                  <c:v>394628955.2923919</c:v>
                </c:pt>
                <c:pt idx="139">
                  <c:v>387128470.84978545</c:v>
                </c:pt>
                <c:pt idx="140">
                  <c:v>379961136.1970279</c:v>
                </c:pt>
                <c:pt idx="141">
                  <c:v>372939724.93334794</c:v>
                </c:pt>
                <c:pt idx="142">
                  <c:v>365983935.4126993</c:v>
                </c:pt>
                <c:pt idx="143">
                  <c:v>359132000.9903802</c:v>
                </c:pt>
                <c:pt idx="144">
                  <c:v>352465933.1004124</c:v>
                </c:pt>
                <c:pt idx="145">
                  <c:v>345785673.05653834</c:v>
                </c:pt>
                <c:pt idx="146">
                  <c:v>339168053.32100326</c:v>
                </c:pt>
                <c:pt idx="147">
                  <c:v>332648648.10376686</c:v>
                </c:pt>
                <c:pt idx="148">
                  <c:v>326258822.3792031</c:v>
                </c:pt>
                <c:pt idx="149">
                  <c:v>319901126.2821997</c:v>
                </c:pt>
                <c:pt idx="150">
                  <c:v>313572534.5964697</c:v>
                </c:pt>
                <c:pt idx="151">
                  <c:v>307379570.5878076</c:v>
                </c:pt>
                <c:pt idx="152">
                  <c:v>301269200.34500766</c:v>
                </c:pt>
                <c:pt idx="153">
                  <c:v>295197647.513061</c:v>
                </c:pt>
                <c:pt idx="154">
                  <c:v>289160117.71121436</c:v>
                </c:pt>
                <c:pt idx="155">
                  <c:v>283263051.23822993</c:v>
                </c:pt>
                <c:pt idx="156">
                  <c:v>277554781.5833625</c:v>
                </c:pt>
                <c:pt idx="157">
                  <c:v>271813847.7102507</c:v>
                </c:pt>
                <c:pt idx="158">
                  <c:v>266157410.528715</c:v>
                </c:pt>
                <c:pt idx="159">
                  <c:v>260579590.9951557</c:v>
                </c:pt>
                <c:pt idx="160">
                  <c:v>255121564.84192047</c:v>
                </c:pt>
                <c:pt idx="161">
                  <c:v>249718598.26522195</c:v>
                </c:pt>
                <c:pt idx="162">
                  <c:v>244399631.92851055</c:v>
                </c:pt>
                <c:pt idx="163">
                  <c:v>239198942.4524857</c:v>
                </c:pt>
                <c:pt idx="164">
                  <c:v>234026446.330817</c:v>
                </c:pt>
                <c:pt idx="165">
                  <c:v>228561773.47198895</c:v>
                </c:pt>
                <c:pt idx="166">
                  <c:v>223500963.04150304</c:v>
                </c:pt>
                <c:pt idx="167">
                  <c:v>218500190.02459815</c:v>
                </c:pt>
                <c:pt idx="168">
                  <c:v>213647542.08452505</c:v>
                </c:pt>
                <c:pt idx="169">
                  <c:v>208773951.66790316</c:v>
                </c:pt>
                <c:pt idx="170">
                  <c:v>204002003.27190888</c:v>
                </c:pt>
                <c:pt idx="171">
                  <c:v>199148334.0586537</c:v>
                </c:pt>
                <c:pt idx="172">
                  <c:v>194552419.83749154</c:v>
                </c:pt>
                <c:pt idx="173">
                  <c:v>190017777.13063774</c:v>
                </c:pt>
                <c:pt idx="174">
                  <c:v>185579547.8792707</c:v>
                </c:pt>
                <c:pt idx="175">
                  <c:v>181270124.24576917</c:v>
                </c:pt>
                <c:pt idx="176">
                  <c:v>177006653.3262442</c:v>
                </c:pt>
                <c:pt idx="177">
                  <c:v>172829631.92958304</c:v>
                </c:pt>
                <c:pt idx="178">
                  <c:v>168583138.19353276</c:v>
                </c:pt>
                <c:pt idx="179">
                  <c:v>164498543.15272912</c:v>
                </c:pt>
                <c:pt idx="180">
                  <c:v>160062227.24635643</c:v>
                </c:pt>
                <c:pt idx="181">
                  <c:v>156092757.5561861</c:v>
                </c:pt>
                <c:pt idx="182">
                  <c:v>152204074.7469764</c:v>
                </c:pt>
                <c:pt idx="183">
                  <c:v>148364153.37537965</c:v>
                </c:pt>
                <c:pt idx="184">
                  <c:v>144654771.02158833</c:v>
                </c:pt>
                <c:pt idx="185">
                  <c:v>141016118.50924182</c:v>
                </c:pt>
                <c:pt idx="186">
                  <c:v>137391830.6433498</c:v>
                </c:pt>
                <c:pt idx="187">
                  <c:v>133953983.5089199</c:v>
                </c:pt>
                <c:pt idx="188">
                  <c:v>130557667.60407571</c:v>
                </c:pt>
                <c:pt idx="189">
                  <c:v>127216864.31600557</c:v>
                </c:pt>
                <c:pt idx="190">
                  <c:v>123901250.46375073</c:v>
                </c:pt>
                <c:pt idx="191">
                  <c:v>120624718.01515187</c:v>
                </c:pt>
                <c:pt idx="192">
                  <c:v>117420768.1878985</c:v>
                </c:pt>
                <c:pt idx="193">
                  <c:v>114231869.80770795</c:v>
                </c:pt>
                <c:pt idx="194">
                  <c:v>111112095.10186347</c:v>
                </c:pt>
                <c:pt idx="195">
                  <c:v>108047510.45133367</c:v>
                </c:pt>
                <c:pt idx="196">
                  <c:v>105084417.55052036</c:v>
                </c:pt>
                <c:pt idx="197">
                  <c:v>102193801.96929176</c:v>
                </c:pt>
                <c:pt idx="198">
                  <c:v>99379409.4492649</c:v>
                </c:pt>
                <c:pt idx="199">
                  <c:v>96652543.63775639</c:v>
                </c:pt>
                <c:pt idx="200">
                  <c:v>93983381.98196188</c:v>
                </c:pt>
                <c:pt idx="201">
                  <c:v>91396578.66780257</c:v>
                </c:pt>
                <c:pt idx="202">
                  <c:v>88880116.68476906</c:v>
                </c:pt>
                <c:pt idx="203">
                  <c:v>86421897.97366485</c:v>
                </c:pt>
                <c:pt idx="204">
                  <c:v>84060044.31102225</c:v>
                </c:pt>
                <c:pt idx="205">
                  <c:v>81708121.20330876</c:v>
                </c:pt>
                <c:pt idx="206">
                  <c:v>79404114.85062371</c:v>
                </c:pt>
                <c:pt idx="207">
                  <c:v>77119664.1716651</c:v>
                </c:pt>
                <c:pt idx="208">
                  <c:v>74888332.91606449</c:v>
                </c:pt>
                <c:pt idx="209">
                  <c:v>72686871.96782447</c:v>
                </c:pt>
                <c:pt idx="210">
                  <c:v>70528421.27153784</c:v>
                </c:pt>
                <c:pt idx="211">
                  <c:v>68426960.15264657</c:v>
                </c:pt>
                <c:pt idx="212">
                  <c:v>66357134.86966418</c:v>
                </c:pt>
                <c:pt idx="213">
                  <c:v>64331363.3037613</c:v>
                </c:pt>
                <c:pt idx="214">
                  <c:v>62346890.80070113</c:v>
                </c:pt>
                <c:pt idx="215">
                  <c:v>60408263.66725685</c:v>
                </c:pt>
                <c:pt idx="216">
                  <c:v>58551568.078580976</c:v>
                </c:pt>
                <c:pt idx="217">
                  <c:v>56558703.95690467</c:v>
                </c:pt>
                <c:pt idx="218">
                  <c:v>54790255.72848465</c:v>
                </c:pt>
                <c:pt idx="219">
                  <c:v>53059237.746894844</c:v>
                </c:pt>
                <c:pt idx="220">
                  <c:v>51378979.23285763</c:v>
                </c:pt>
                <c:pt idx="221">
                  <c:v>49527604.541136034</c:v>
                </c:pt>
                <c:pt idx="222">
                  <c:v>47851035.94161351</c:v>
                </c:pt>
                <c:pt idx="223">
                  <c:v>46270300.37996209</c:v>
                </c:pt>
                <c:pt idx="224">
                  <c:v>44705160.1600521</c:v>
                </c:pt>
                <c:pt idx="225">
                  <c:v>43165409.126191534</c:v>
                </c:pt>
                <c:pt idx="226">
                  <c:v>41641836.65045517</c:v>
                </c:pt>
                <c:pt idx="227">
                  <c:v>40140009.44945614</c:v>
                </c:pt>
                <c:pt idx="228">
                  <c:v>38685514.39669209</c:v>
                </c:pt>
                <c:pt idx="229">
                  <c:v>37237391.92282508</c:v>
                </c:pt>
                <c:pt idx="230">
                  <c:v>35822189.19437377</c:v>
                </c:pt>
                <c:pt idx="231">
                  <c:v>34430829.87741008</c:v>
                </c:pt>
                <c:pt idx="232">
                  <c:v>33085595.29139053</c:v>
                </c:pt>
                <c:pt idx="233">
                  <c:v>31773111.60256061</c:v>
                </c:pt>
                <c:pt idx="234">
                  <c:v>30516314.750861503</c:v>
                </c:pt>
                <c:pt idx="235">
                  <c:v>29335437.12017008</c:v>
                </c:pt>
                <c:pt idx="236">
                  <c:v>28176997.734887816</c:v>
                </c:pt>
                <c:pt idx="237">
                  <c:v>27040622.316394016</c:v>
                </c:pt>
                <c:pt idx="238">
                  <c:v>25927173.92240445</c:v>
                </c:pt>
                <c:pt idx="239">
                  <c:v>24827394.756851595</c:v>
                </c:pt>
                <c:pt idx="240">
                  <c:v>23749396.48247175</c:v>
                </c:pt>
                <c:pt idx="241">
                  <c:v>22685300.40012509</c:v>
                </c:pt>
                <c:pt idx="242">
                  <c:v>21643418.743278213</c:v>
                </c:pt>
                <c:pt idx="243">
                  <c:v>20628211.864503175</c:v>
                </c:pt>
                <c:pt idx="244">
                  <c:v>19656714.901293613</c:v>
                </c:pt>
                <c:pt idx="245">
                  <c:v>18725188.045161907</c:v>
                </c:pt>
                <c:pt idx="246">
                  <c:v>17835286.755267665</c:v>
                </c:pt>
                <c:pt idx="247">
                  <c:v>16995856.282004748</c:v>
                </c:pt>
                <c:pt idx="248">
                  <c:v>16185602.467349403</c:v>
                </c:pt>
                <c:pt idx="249">
                  <c:v>15395580.66772871</c:v>
                </c:pt>
                <c:pt idx="250">
                  <c:v>14615048.609887894</c:v>
                </c:pt>
                <c:pt idx="251">
                  <c:v>13844210.743932888</c:v>
                </c:pt>
                <c:pt idx="252">
                  <c:v>13087187.953535454</c:v>
                </c:pt>
                <c:pt idx="253">
                  <c:v>12336991.156150509</c:v>
                </c:pt>
                <c:pt idx="254">
                  <c:v>11606209.296457483</c:v>
                </c:pt>
                <c:pt idx="255">
                  <c:v>10895575.421493094</c:v>
                </c:pt>
                <c:pt idx="256">
                  <c:v>10247142.183378024</c:v>
                </c:pt>
                <c:pt idx="257">
                  <c:v>9638828.14164731</c:v>
                </c:pt>
                <c:pt idx="258">
                  <c:v>9070007.349661134</c:v>
                </c:pt>
                <c:pt idx="259">
                  <c:v>8531015.747890843</c:v>
                </c:pt>
                <c:pt idx="260">
                  <c:v>8019289.079944895</c:v>
                </c:pt>
                <c:pt idx="261">
                  <c:v>7532083.369905452</c:v>
                </c:pt>
                <c:pt idx="262">
                  <c:v>7088447.811326694</c:v>
                </c:pt>
                <c:pt idx="263">
                  <c:v>6679017.432635892</c:v>
                </c:pt>
                <c:pt idx="264">
                  <c:v>6301068.932585931</c:v>
                </c:pt>
                <c:pt idx="265">
                  <c:v>5944233.597306943</c:v>
                </c:pt>
                <c:pt idx="266">
                  <c:v>5599503.190169789</c:v>
                </c:pt>
                <c:pt idx="267">
                  <c:v>5264434.180755819</c:v>
                </c:pt>
                <c:pt idx="268">
                  <c:v>4946694.225378507</c:v>
                </c:pt>
                <c:pt idx="269">
                  <c:v>4636573.280043223</c:v>
                </c:pt>
                <c:pt idx="270">
                  <c:v>4335984.238075724</c:v>
                </c:pt>
                <c:pt idx="271">
                  <c:v>4048627.025071694</c:v>
                </c:pt>
                <c:pt idx="272">
                  <c:v>3772107.0490582995</c:v>
                </c:pt>
                <c:pt idx="273">
                  <c:v>3505370.516304003</c:v>
                </c:pt>
                <c:pt idx="274">
                  <c:v>3249972.8684780165</c:v>
                </c:pt>
                <c:pt idx="275">
                  <c:v>3003742.441845663</c:v>
                </c:pt>
                <c:pt idx="276">
                  <c:v>2771425.7056649667</c:v>
                </c:pt>
                <c:pt idx="277">
                  <c:v>2552122.222807564</c:v>
                </c:pt>
                <c:pt idx="278">
                  <c:v>2345013.1078518056</c:v>
                </c:pt>
                <c:pt idx="279">
                  <c:v>2150289.851953582</c:v>
                </c:pt>
                <c:pt idx="280">
                  <c:v>1967756.0918096523</c:v>
                </c:pt>
                <c:pt idx="281">
                  <c:v>1794957.5248110588</c:v>
                </c:pt>
                <c:pt idx="282">
                  <c:v>1631462.6096820456</c:v>
                </c:pt>
                <c:pt idx="283">
                  <c:v>1477272.7996267441</c:v>
                </c:pt>
                <c:pt idx="284">
                  <c:v>1327788.4507765418</c:v>
                </c:pt>
                <c:pt idx="285">
                  <c:v>1182579.2763748546</c:v>
                </c:pt>
                <c:pt idx="286">
                  <c:v>1041068.405558188</c:v>
                </c:pt>
                <c:pt idx="287">
                  <c:v>906716.2576944589</c:v>
                </c:pt>
                <c:pt idx="288">
                  <c:v>779120.2031682117</c:v>
                </c:pt>
                <c:pt idx="289">
                  <c:v>655958.454476175</c:v>
                </c:pt>
                <c:pt idx="290">
                  <c:v>539884.457052083</c:v>
                </c:pt>
                <c:pt idx="291">
                  <c:v>438846.1355570025</c:v>
                </c:pt>
                <c:pt idx="292">
                  <c:v>350558.26175690064</c:v>
                </c:pt>
                <c:pt idx="293">
                  <c:v>283703.6008488638</c:v>
                </c:pt>
                <c:pt idx="294">
                  <c:v>238284.40761680412</c:v>
                </c:pt>
                <c:pt idx="295">
                  <c:v>220205.8203167455</c:v>
                </c:pt>
                <c:pt idx="296">
                  <c:v>212542.1230936798</c:v>
                </c:pt>
                <c:pt idx="297">
                  <c:v>205512.49387637808</c:v>
                </c:pt>
                <c:pt idx="298">
                  <c:v>198496.33149030613</c:v>
                </c:pt>
                <c:pt idx="299">
                  <c:v>191522.51523043893</c:v>
                </c:pt>
                <c:pt idx="300">
                  <c:v>184666.69423190106</c:v>
                </c:pt>
                <c:pt idx="301">
                  <c:v>178064.7178617599</c:v>
                </c:pt>
                <c:pt idx="302">
                  <c:v>171848.2170752004</c:v>
                </c:pt>
                <c:pt idx="303">
                  <c:v>166202.21452804632</c:v>
                </c:pt>
                <c:pt idx="304">
                  <c:v>161179.00181446507</c:v>
                </c:pt>
                <c:pt idx="305">
                  <c:v>157100.09975919893</c:v>
                </c:pt>
                <c:pt idx="306">
                  <c:v>153227.18277529054</c:v>
                </c:pt>
                <c:pt idx="307">
                  <c:v>149534.41925012783</c:v>
                </c:pt>
                <c:pt idx="308">
                  <c:v>145981.5631008674</c:v>
                </c:pt>
                <c:pt idx="309">
                  <c:v>142469.31993290165</c:v>
                </c:pt>
                <c:pt idx="310">
                  <c:v>138958.09556183705</c:v>
                </c:pt>
                <c:pt idx="311">
                  <c:v>135686.34648994735</c:v>
                </c:pt>
                <c:pt idx="312">
                  <c:v>132614.07881491762</c:v>
                </c:pt>
                <c:pt idx="313">
                  <c:v>129626.68669568075</c:v>
                </c:pt>
                <c:pt idx="314">
                  <c:v>126674.47297653806</c:v>
                </c:pt>
                <c:pt idx="315">
                  <c:v>123722.24113533882</c:v>
                </c:pt>
                <c:pt idx="316">
                  <c:v>120804.2084332441</c:v>
                </c:pt>
                <c:pt idx="317">
                  <c:v>117886.80999312208</c:v>
                </c:pt>
                <c:pt idx="318">
                  <c:v>114986.8835671577</c:v>
                </c:pt>
                <c:pt idx="319">
                  <c:v>112119.69541235018</c:v>
                </c:pt>
                <c:pt idx="320">
                  <c:v>109503.01510022767</c:v>
                </c:pt>
                <c:pt idx="321">
                  <c:v>107406.06782622298</c:v>
                </c:pt>
                <c:pt idx="322">
                  <c:v>0</c:v>
                </c:pt>
                <c:pt idx="323">
                  <c:v>25456.7620418436</c:v>
                </c:pt>
                <c:pt idx="324">
                  <c:v>23720.564344530936</c:v>
                </c:pt>
                <c:pt idx="325">
                  <c:v>22177.25965487655</c:v>
                </c:pt>
                <c:pt idx="326">
                  <c:v>20775.347024639334</c:v>
                </c:pt>
                <c:pt idx="327">
                  <c:v>19657.188368114173</c:v>
                </c:pt>
                <c:pt idx="328">
                  <c:v>18548.364058427705</c:v>
                </c:pt>
                <c:pt idx="329">
                  <c:v>17443.611793194665</c:v>
                </c:pt>
                <c:pt idx="330">
                  <c:v>16345.227630338024</c:v>
                </c:pt>
                <c:pt idx="331">
                  <c:v>15426.94517398419</c:v>
                </c:pt>
                <c:pt idx="332">
                  <c:v>14642.937682579124</c:v>
                </c:pt>
                <c:pt idx="333">
                  <c:v>13865.277517148372</c:v>
                </c:pt>
                <c:pt idx="334">
                  <c:v>13159.08147079742</c:v>
                </c:pt>
                <c:pt idx="335">
                  <c:v>12457.259565436763</c:v>
                </c:pt>
                <c:pt idx="336">
                  <c:v>11763.001208999538</c:v>
                </c:pt>
                <c:pt idx="337">
                  <c:v>11069.662432450325</c:v>
                </c:pt>
                <c:pt idx="338">
                  <c:v>10382.052471161267</c:v>
                </c:pt>
                <c:pt idx="339">
                  <c:v>9697.204683093514</c:v>
                </c:pt>
                <c:pt idx="340">
                  <c:v>9017.855826193541</c:v>
                </c:pt>
                <c:pt idx="341">
                  <c:v>8341.41660780298</c:v>
                </c:pt>
                <c:pt idx="342">
                  <c:v>7669.196737269918</c:v>
                </c:pt>
                <c:pt idx="343">
                  <c:v>7002.124933976715</c:v>
                </c:pt>
                <c:pt idx="344">
                  <c:v>6677.687110350574</c:v>
                </c:pt>
                <c:pt idx="345">
                  <c:v>6355.6964338159805</c:v>
                </c:pt>
                <c:pt idx="346">
                  <c:v>6034.353933316492</c:v>
                </c:pt>
                <c:pt idx="347">
                  <c:v>5714.577911341443</c:v>
                </c:pt>
                <c:pt idx="348">
                  <c:v>5398.575037533438</c:v>
                </c:pt>
                <c:pt idx="349">
                  <c:v>5081.774008431273</c:v>
                </c:pt>
                <c:pt idx="350">
                  <c:v>4767.167282968562</c:v>
                </c:pt>
                <c:pt idx="351">
                  <c:v>4453.399164019341</c:v>
                </c:pt>
                <c:pt idx="352">
                  <c:v>4141.727162965423</c:v>
                </c:pt>
                <c:pt idx="353">
                  <c:v>3830.969601302968</c:v>
                </c:pt>
                <c:pt idx="354">
                  <c:v>3560.9970671124897</c:v>
                </c:pt>
                <c:pt idx="355">
                  <c:v>3292.6973509170066</c:v>
                </c:pt>
                <c:pt idx="356">
                  <c:v>3025.135560414876</c:v>
                </c:pt>
                <c:pt idx="357">
                  <c:v>2759.1598193893124</c:v>
                </c:pt>
                <c:pt idx="358">
                  <c:v>2493.9861653310727</c:v>
                </c:pt>
                <c:pt idx="359">
                  <c:v>2230.0140386790326</c:v>
                </c:pt>
                <c:pt idx="360">
                  <c:v>1968.0503557967916</c:v>
                </c:pt>
                <c:pt idx="361">
                  <c:v>1706.36796863746</c:v>
                </c:pt>
                <c:pt idx="362">
                  <c:v>1446.0752569302508</c:v>
                </c:pt>
                <c:pt idx="363">
                  <c:v>1202.2990905361546</c:v>
                </c:pt>
                <c:pt idx="364">
                  <c:v>959.7665847841126</c:v>
                </c:pt>
                <c:pt idx="365">
                  <c:v>718.1764211183906</c:v>
                </c:pt>
                <c:pt idx="366">
                  <c:v>477.6899439959835</c:v>
                </c:pt>
                <c:pt idx="367">
                  <c:v>238.33005091660087</c:v>
                </c:pt>
                <c:pt idx="368">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_Hidden30!$A$2:$A$370</c:f>
              <c:strCache>
                <c:ptCount val="369"/>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strCache>
            </c:strRef>
          </c:cat>
          <c:val>
            <c:numRef>
              <c:f>_Hidden30!$E$2:$E$370</c:f>
              <c:numCache>
                <c:ptCount val="369"/>
                <c:pt idx="0">
                  <c:v>3046612822.483977</c:v>
                </c:pt>
                <c:pt idx="1">
                  <c:v>3001305645.3138103</c:v>
                </c:pt>
                <c:pt idx="2">
                  <c:v>2957567287.007814</c:v>
                </c:pt>
                <c:pt idx="3">
                  <c:v>2912258625.5483036</c:v>
                </c:pt>
                <c:pt idx="4">
                  <c:v>2869076898.724249</c:v>
                </c:pt>
                <c:pt idx="5">
                  <c:v>2825868788.02616</c:v>
                </c:pt>
                <c:pt idx="6">
                  <c:v>2783121406.8414383</c:v>
                </c:pt>
                <c:pt idx="7">
                  <c:v>2741105560.2199717</c:v>
                </c:pt>
                <c:pt idx="8">
                  <c:v>2699074076.091506</c:v>
                </c:pt>
                <c:pt idx="9">
                  <c:v>2658743965.336952</c:v>
                </c:pt>
                <c:pt idx="10">
                  <c:v>2618344966.8047423</c:v>
                </c:pt>
                <c:pt idx="11">
                  <c:v>2578128460.2214074</c:v>
                </c:pt>
                <c:pt idx="12">
                  <c:v>2538498575.8469486</c:v>
                </c:pt>
                <c:pt idx="13">
                  <c:v>2498071438.2324214</c:v>
                </c:pt>
                <c:pt idx="14">
                  <c:v>2459650464.9451685</c:v>
                </c:pt>
                <c:pt idx="15">
                  <c:v>2419603047.8697786</c:v>
                </c:pt>
                <c:pt idx="16">
                  <c:v>2381306194.472355</c:v>
                </c:pt>
                <c:pt idx="17">
                  <c:v>2342373006.7223444</c:v>
                </c:pt>
                <c:pt idx="18">
                  <c:v>2304282420.94249</c:v>
                </c:pt>
                <c:pt idx="19">
                  <c:v>2268051020.754158</c:v>
                </c:pt>
                <c:pt idx="20">
                  <c:v>2231869598.4274516</c:v>
                </c:pt>
                <c:pt idx="21">
                  <c:v>2196298497.5380754</c:v>
                </c:pt>
                <c:pt idx="22">
                  <c:v>2160464631.460755</c:v>
                </c:pt>
                <c:pt idx="23">
                  <c:v>2124822527.4651625</c:v>
                </c:pt>
                <c:pt idx="24">
                  <c:v>2091538576.6435127</c:v>
                </c:pt>
                <c:pt idx="25">
                  <c:v>2057718869.2283297</c:v>
                </c:pt>
                <c:pt idx="26">
                  <c:v>2024355842.0116699</c:v>
                </c:pt>
                <c:pt idx="27">
                  <c:v>1990790695.119541</c:v>
                </c:pt>
                <c:pt idx="28">
                  <c:v>1958478092.7659159</c:v>
                </c:pt>
                <c:pt idx="29">
                  <c:v>1925696858.9237697</c:v>
                </c:pt>
                <c:pt idx="30">
                  <c:v>1893600646.6669445</c:v>
                </c:pt>
                <c:pt idx="31">
                  <c:v>1862100912.814435</c:v>
                </c:pt>
                <c:pt idx="32">
                  <c:v>1830793117.9652839</c:v>
                </c:pt>
                <c:pt idx="33">
                  <c:v>1799997498.6111872</c:v>
                </c:pt>
                <c:pt idx="34">
                  <c:v>1769297107.2583945</c:v>
                </c:pt>
                <c:pt idx="35">
                  <c:v>1738864380.8503506</c:v>
                </c:pt>
                <c:pt idx="36">
                  <c:v>1710513396.8443978</c:v>
                </c:pt>
                <c:pt idx="37">
                  <c:v>1681592091.5166066</c:v>
                </c:pt>
                <c:pt idx="38">
                  <c:v>1653043022.6405108</c:v>
                </c:pt>
                <c:pt idx="39">
                  <c:v>1623990073.1370416</c:v>
                </c:pt>
                <c:pt idx="40">
                  <c:v>1595734173.1328897</c:v>
                </c:pt>
                <c:pt idx="41">
                  <c:v>1567323900.00537</c:v>
                </c:pt>
                <c:pt idx="42">
                  <c:v>1539946908.6729877</c:v>
                </c:pt>
                <c:pt idx="43">
                  <c:v>1512687979.1014214</c:v>
                </c:pt>
                <c:pt idx="44">
                  <c:v>1486363826.2341235</c:v>
                </c:pt>
                <c:pt idx="45">
                  <c:v>1460248557.5992646</c:v>
                </c:pt>
                <c:pt idx="46">
                  <c:v>1433536125.801371</c:v>
                </c:pt>
                <c:pt idx="47">
                  <c:v>1407703862.8863022</c:v>
                </c:pt>
                <c:pt idx="48">
                  <c:v>1383334513.255522</c:v>
                </c:pt>
                <c:pt idx="49">
                  <c:v>1358319181.7322168</c:v>
                </c:pt>
                <c:pt idx="50">
                  <c:v>1333925529.2357924</c:v>
                </c:pt>
                <c:pt idx="51">
                  <c:v>1308875081.1416202</c:v>
                </c:pt>
                <c:pt idx="52">
                  <c:v>1283903288.2214754</c:v>
                </c:pt>
                <c:pt idx="53">
                  <c:v>1260326753.8593183</c:v>
                </c:pt>
                <c:pt idx="54">
                  <c:v>1235887783.912756</c:v>
                </c:pt>
                <c:pt idx="55">
                  <c:v>1213106633.6808393</c:v>
                </c:pt>
                <c:pt idx="56">
                  <c:v>1190792660.4749691</c:v>
                </c:pt>
                <c:pt idx="57">
                  <c:v>1169105259.637544</c:v>
                </c:pt>
                <c:pt idx="58">
                  <c:v>1147048608.6304557</c:v>
                </c:pt>
                <c:pt idx="59">
                  <c:v>1125792982.3292718</c:v>
                </c:pt>
                <c:pt idx="60">
                  <c:v>1105667739.7777493</c:v>
                </c:pt>
                <c:pt idx="61">
                  <c:v>1084766802.038636</c:v>
                </c:pt>
                <c:pt idx="62">
                  <c:v>1064802802.2424779</c:v>
                </c:pt>
                <c:pt idx="63">
                  <c:v>1044094793.1067725</c:v>
                </c:pt>
                <c:pt idx="64">
                  <c:v>1024414764.9177454</c:v>
                </c:pt>
                <c:pt idx="65">
                  <c:v>1005037873.7092603</c:v>
                </c:pt>
                <c:pt idx="66">
                  <c:v>985719303.6705744</c:v>
                </c:pt>
                <c:pt idx="67">
                  <c:v>967370217.3421372</c:v>
                </c:pt>
                <c:pt idx="68">
                  <c:v>948594536.2700373</c:v>
                </c:pt>
                <c:pt idx="69">
                  <c:v>930910200.0700494</c:v>
                </c:pt>
                <c:pt idx="70">
                  <c:v>913303757.6952709</c:v>
                </c:pt>
                <c:pt idx="71">
                  <c:v>895995132.1365983</c:v>
                </c:pt>
                <c:pt idx="72">
                  <c:v>879268530.6226476</c:v>
                </c:pt>
                <c:pt idx="73">
                  <c:v>862100158.45498</c:v>
                </c:pt>
                <c:pt idx="74">
                  <c:v>845605011.010059</c:v>
                </c:pt>
                <c:pt idx="75">
                  <c:v>829077044.01653</c:v>
                </c:pt>
                <c:pt idx="76">
                  <c:v>813178159.156636</c:v>
                </c:pt>
                <c:pt idx="77">
                  <c:v>797400332.8041009</c:v>
                </c:pt>
                <c:pt idx="78">
                  <c:v>781567557.025104</c:v>
                </c:pt>
                <c:pt idx="79">
                  <c:v>766663664.1270956</c:v>
                </c:pt>
                <c:pt idx="80">
                  <c:v>752012575.4803958</c:v>
                </c:pt>
                <c:pt idx="81">
                  <c:v>737328631.8257111</c:v>
                </c:pt>
                <c:pt idx="82">
                  <c:v>722722863.8007617</c:v>
                </c:pt>
                <c:pt idx="83">
                  <c:v>708801888.3427768</c:v>
                </c:pt>
                <c:pt idx="84">
                  <c:v>695672530.5130551</c:v>
                </c:pt>
                <c:pt idx="85">
                  <c:v>682235002.2405317</c:v>
                </c:pt>
                <c:pt idx="86">
                  <c:v>669146371.8368214</c:v>
                </c:pt>
                <c:pt idx="87">
                  <c:v>655153771.4507097</c:v>
                </c:pt>
                <c:pt idx="88">
                  <c:v>642132839.4148048</c:v>
                </c:pt>
                <c:pt idx="89">
                  <c:v>629516218.7834052</c:v>
                </c:pt>
                <c:pt idx="90">
                  <c:v>617091340.8577352</c:v>
                </c:pt>
                <c:pt idx="91">
                  <c:v>605059484.5182872</c:v>
                </c:pt>
                <c:pt idx="92">
                  <c:v>592952416.1900456</c:v>
                </c:pt>
                <c:pt idx="93">
                  <c:v>579890294.2887151</c:v>
                </c:pt>
                <c:pt idx="94">
                  <c:v>568310554.7619134</c:v>
                </c:pt>
                <c:pt idx="95">
                  <c:v>557007038.0807635</c:v>
                </c:pt>
                <c:pt idx="96">
                  <c:v>545860495.9414904</c:v>
                </c:pt>
                <c:pt idx="97">
                  <c:v>534869461.9244146</c:v>
                </c:pt>
                <c:pt idx="98">
                  <c:v>524180609.0135586</c:v>
                </c:pt>
                <c:pt idx="99">
                  <c:v>513457804.9439357</c:v>
                </c:pt>
                <c:pt idx="100">
                  <c:v>503028896.3244026</c:v>
                </c:pt>
                <c:pt idx="101">
                  <c:v>492898176.51915294</c:v>
                </c:pt>
                <c:pt idx="102">
                  <c:v>482666952.9017088</c:v>
                </c:pt>
                <c:pt idx="103">
                  <c:v>472994129.47773075</c:v>
                </c:pt>
                <c:pt idx="104">
                  <c:v>463393188.818072</c:v>
                </c:pt>
                <c:pt idx="105">
                  <c:v>454006616.4426476</c:v>
                </c:pt>
                <c:pt idx="106">
                  <c:v>444703909.22670466</c:v>
                </c:pt>
                <c:pt idx="107">
                  <c:v>435299651.12180436</c:v>
                </c:pt>
                <c:pt idx="108">
                  <c:v>426544585.7392776</c:v>
                </c:pt>
                <c:pt idx="109">
                  <c:v>417219778.9196547</c:v>
                </c:pt>
                <c:pt idx="110">
                  <c:v>408322146.1869849</c:v>
                </c:pt>
                <c:pt idx="111">
                  <c:v>399630797.62668425</c:v>
                </c:pt>
                <c:pt idx="112">
                  <c:v>391299608.8993205</c:v>
                </c:pt>
                <c:pt idx="113">
                  <c:v>383139515.0364161</c:v>
                </c:pt>
                <c:pt idx="114">
                  <c:v>374586140.6598343</c:v>
                </c:pt>
                <c:pt idx="115">
                  <c:v>366863192.0898262</c:v>
                </c:pt>
                <c:pt idx="116">
                  <c:v>359073508.7737667</c:v>
                </c:pt>
                <c:pt idx="117">
                  <c:v>351415909.7386954</c:v>
                </c:pt>
                <c:pt idx="118">
                  <c:v>343995035.20112085</c:v>
                </c:pt>
                <c:pt idx="119">
                  <c:v>336559021.2673253</c:v>
                </c:pt>
                <c:pt idx="120">
                  <c:v>329466158.0775328</c:v>
                </c:pt>
                <c:pt idx="121">
                  <c:v>322410517.1076188</c:v>
                </c:pt>
                <c:pt idx="122">
                  <c:v>315556845.9356648</c:v>
                </c:pt>
                <c:pt idx="123">
                  <c:v>308749815.05802655</c:v>
                </c:pt>
                <c:pt idx="124">
                  <c:v>302172812.7625114</c:v>
                </c:pt>
                <c:pt idx="125">
                  <c:v>295639313.1627983</c:v>
                </c:pt>
                <c:pt idx="126">
                  <c:v>289242236.35052526</c:v>
                </c:pt>
                <c:pt idx="127">
                  <c:v>283011191.71429795</c:v>
                </c:pt>
                <c:pt idx="128">
                  <c:v>276852644.1119697</c:v>
                </c:pt>
                <c:pt idx="129">
                  <c:v>270865368.4752774</c:v>
                </c:pt>
                <c:pt idx="130">
                  <c:v>264904238.62519506</c:v>
                </c:pt>
                <c:pt idx="131">
                  <c:v>259004518.0482653</c:v>
                </c:pt>
                <c:pt idx="132">
                  <c:v>253441575.96334833</c:v>
                </c:pt>
                <c:pt idx="133">
                  <c:v>247742210.93884048</c:v>
                </c:pt>
                <c:pt idx="134">
                  <c:v>242165928.89163977</c:v>
                </c:pt>
                <c:pt idx="135">
                  <c:v>236719578.10933295</c:v>
                </c:pt>
                <c:pt idx="136">
                  <c:v>231457449.54492983</c:v>
                </c:pt>
                <c:pt idx="137">
                  <c:v>226242852.1425545</c:v>
                </c:pt>
                <c:pt idx="138">
                  <c:v>221134607.62632656</c:v>
                </c:pt>
                <c:pt idx="139">
                  <c:v>216042384.92998067</c:v>
                </c:pt>
                <c:pt idx="140">
                  <c:v>211144439.15282807</c:v>
                </c:pt>
                <c:pt idx="141">
                  <c:v>206393112.27648416</c:v>
                </c:pt>
                <c:pt idx="142">
                  <c:v>201685741.51039237</c:v>
                </c:pt>
                <c:pt idx="143">
                  <c:v>197071534.50891644</c:v>
                </c:pt>
                <c:pt idx="144">
                  <c:v>192647105.32258078</c:v>
                </c:pt>
                <c:pt idx="145">
                  <c:v>188195378.83044362</c:v>
                </c:pt>
                <c:pt idx="146">
                  <c:v>183837024.4828955</c:v>
                </c:pt>
                <c:pt idx="147">
                  <c:v>179539671.27804154</c:v>
                </c:pt>
                <c:pt idx="148">
                  <c:v>175369074.7467506</c:v>
                </c:pt>
                <c:pt idx="149">
                  <c:v>171223407.2580921</c:v>
                </c:pt>
                <c:pt idx="150">
                  <c:v>167125223.81991717</c:v>
                </c:pt>
                <c:pt idx="151">
                  <c:v>163153001.74510548</c:v>
                </c:pt>
                <c:pt idx="152">
                  <c:v>159232393.4960537</c:v>
                </c:pt>
                <c:pt idx="153">
                  <c:v>155383773.5251062</c:v>
                </c:pt>
                <c:pt idx="154">
                  <c:v>151561112.48659587</c:v>
                </c:pt>
                <c:pt idx="155">
                  <c:v>147841356.96362782</c:v>
                </c:pt>
                <c:pt idx="156">
                  <c:v>144307776.76140964</c:v>
                </c:pt>
                <c:pt idx="157">
                  <c:v>140724339.92507476</c:v>
                </c:pt>
                <c:pt idx="158">
                  <c:v>137231018.93186244</c:v>
                </c:pt>
                <c:pt idx="159">
                  <c:v>133786022.74804159</c:v>
                </c:pt>
                <c:pt idx="160">
                  <c:v>130446850.648817</c:v>
                </c:pt>
                <c:pt idx="161">
                  <c:v>127143433.81789982</c:v>
                </c:pt>
                <c:pt idx="162">
                  <c:v>123908247.64082472</c:v>
                </c:pt>
                <c:pt idx="163">
                  <c:v>120774432.70421517</c:v>
                </c:pt>
                <c:pt idx="164">
                  <c:v>117662293.23530975</c:v>
                </c:pt>
                <c:pt idx="165">
                  <c:v>114443742.42323089</c:v>
                </c:pt>
                <c:pt idx="166">
                  <c:v>111435732.5615919</c:v>
                </c:pt>
                <c:pt idx="167">
                  <c:v>108480958.09007464</c:v>
                </c:pt>
                <c:pt idx="168">
                  <c:v>105665838.87434655</c:v>
                </c:pt>
                <c:pt idx="169">
                  <c:v>102818114.53649895</c:v>
                </c:pt>
                <c:pt idx="170">
                  <c:v>100056161.904067</c:v>
                </c:pt>
                <c:pt idx="171">
                  <c:v>97261890.04139279</c:v>
                </c:pt>
                <c:pt idx="172">
                  <c:v>94627800.88553764</c:v>
                </c:pt>
                <c:pt idx="173">
                  <c:v>92030750.43131717</c:v>
                </c:pt>
                <c:pt idx="174">
                  <c:v>89500500.0808073</c:v>
                </c:pt>
                <c:pt idx="175">
                  <c:v>87063809.41313219</c:v>
                </c:pt>
                <c:pt idx="176">
                  <c:v>84655980.38343313</c:v>
                </c:pt>
                <c:pt idx="177">
                  <c:v>82319427.44463764</c:v>
                </c:pt>
                <c:pt idx="178">
                  <c:v>79956705.19157912</c:v>
                </c:pt>
                <c:pt idx="179">
                  <c:v>77688982.10585576</c:v>
                </c:pt>
                <c:pt idx="180">
                  <c:v>75304554.25943731</c:v>
                </c:pt>
                <c:pt idx="181">
                  <c:v>73125990.04703029</c:v>
                </c:pt>
                <c:pt idx="182">
                  <c:v>71011938.58911385</c:v>
                </c:pt>
                <c:pt idx="183">
                  <c:v>68927208.73250955</c:v>
                </c:pt>
                <c:pt idx="184">
                  <c:v>66928417.23806275</c:v>
                </c:pt>
                <c:pt idx="185">
                  <c:v>64968549.17428458</c:v>
                </c:pt>
                <c:pt idx="186">
                  <c:v>63030672.65243064</c:v>
                </c:pt>
                <c:pt idx="187">
                  <c:v>61201596.07377818</c:v>
                </c:pt>
                <c:pt idx="188">
                  <c:v>59397219.80836133</c:v>
                </c:pt>
                <c:pt idx="189">
                  <c:v>57640070.703718014</c:v>
                </c:pt>
                <c:pt idx="190">
                  <c:v>55900041.09808853</c:v>
                </c:pt>
                <c:pt idx="191">
                  <c:v>54191274.907596745</c:v>
                </c:pt>
                <c:pt idx="192">
                  <c:v>52542837.42359927</c:v>
                </c:pt>
                <c:pt idx="193">
                  <c:v>50899382.054089285</c:v>
                </c:pt>
                <c:pt idx="194">
                  <c:v>49306326.16361347</c:v>
                </c:pt>
                <c:pt idx="195">
                  <c:v>47743328.34894656</c:v>
                </c:pt>
                <c:pt idx="196">
                  <c:v>46243674.124545805</c:v>
                </c:pt>
                <c:pt idx="197">
                  <c:v>44781144.29930449</c:v>
                </c:pt>
                <c:pt idx="198">
                  <c:v>43363433.432302445</c:v>
                </c:pt>
                <c:pt idx="199">
                  <c:v>42000708.96302842</c:v>
                </c:pt>
                <c:pt idx="200">
                  <c:v>40667832.09763796</c:v>
                </c:pt>
                <c:pt idx="201">
                  <c:v>39386371.68617127</c:v>
                </c:pt>
                <c:pt idx="202">
                  <c:v>38139699.93986473</c:v>
                </c:pt>
                <c:pt idx="203">
                  <c:v>36927769.41958623</c:v>
                </c:pt>
                <c:pt idx="204">
                  <c:v>35781117.59310048</c:v>
                </c:pt>
                <c:pt idx="205">
                  <c:v>34632682.4385384</c:v>
                </c:pt>
                <c:pt idx="206">
                  <c:v>33518146.78706686</c:v>
                </c:pt>
                <c:pt idx="207">
                  <c:v>32415948.892603695</c:v>
                </c:pt>
                <c:pt idx="208">
                  <c:v>31349011.82099609</c:v>
                </c:pt>
                <c:pt idx="209">
                  <c:v>30298581.187387694</c:v>
                </c:pt>
                <c:pt idx="210">
                  <c:v>29274338.780358654</c:v>
                </c:pt>
                <c:pt idx="211">
                  <c:v>28285656.45617195</c:v>
                </c:pt>
                <c:pt idx="212">
                  <c:v>27313871.438372653</c:v>
                </c:pt>
                <c:pt idx="213">
                  <c:v>26371478.163119495</c:v>
                </c:pt>
                <c:pt idx="214">
                  <c:v>25449727.602338675</c:v>
                </c:pt>
                <c:pt idx="215">
                  <c:v>24553946.78881692</c:v>
                </c:pt>
                <c:pt idx="216">
                  <c:v>23708195.4657261</c:v>
                </c:pt>
                <c:pt idx="217">
                  <c:v>22804262.80461408</c:v>
                </c:pt>
                <c:pt idx="218">
                  <c:v>22000674.67830688</c:v>
                </c:pt>
                <c:pt idx="219">
                  <c:v>21215354.736865286</c:v>
                </c:pt>
                <c:pt idx="220">
                  <c:v>20459303.576485902</c:v>
                </c:pt>
                <c:pt idx="221">
                  <c:v>19638545.42885211</c:v>
                </c:pt>
                <c:pt idx="222">
                  <c:v>18893392.996114176</c:v>
                </c:pt>
                <c:pt idx="223">
                  <c:v>18194369.748388615</c:v>
                </c:pt>
                <c:pt idx="224">
                  <c:v>17504470.254605502</c:v>
                </c:pt>
                <c:pt idx="225">
                  <c:v>16832292.210936055</c:v>
                </c:pt>
                <c:pt idx="226">
                  <c:v>16169399.679508137</c:v>
                </c:pt>
                <c:pt idx="227">
                  <c:v>15520228.462977516</c:v>
                </c:pt>
                <c:pt idx="228">
                  <c:v>14900609.275051052</c:v>
                </c:pt>
                <c:pt idx="229">
                  <c:v>14282082.126384063</c:v>
                </c:pt>
                <c:pt idx="230">
                  <c:v>13682973.223158937</c:v>
                </c:pt>
                <c:pt idx="231">
                  <c:v>13095812.966483466</c:v>
                </c:pt>
                <c:pt idx="232">
                  <c:v>12532566.273904977</c:v>
                </c:pt>
                <c:pt idx="233">
                  <c:v>11984431.14611008</c:v>
                </c:pt>
                <c:pt idx="234">
                  <c:v>11461629.92044119</c:v>
                </c:pt>
                <c:pt idx="235">
                  <c:v>10972938.455009202</c:v>
                </c:pt>
                <c:pt idx="236">
                  <c:v>10494982.435037667</c:v>
                </c:pt>
                <c:pt idx="237">
                  <c:v>10030434.926697865</c:v>
                </c:pt>
                <c:pt idx="238">
                  <c:v>9576677.951005353</c:v>
                </c:pt>
                <c:pt idx="239">
                  <c:v>9131612.442483922</c:v>
                </c:pt>
                <c:pt idx="240">
                  <c:v>8700504.716446625</c:v>
                </c:pt>
                <c:pt idx="241">
                  <c:v>8275476.754479069</c:v>
                </c:pt>
                <c:pt idx="242">
                  <c:v>7863039.076180387</c:v>
                </c:pt>
                <c:pt idx="243">
                  <c:v>7462473.033400618</c:v>
                </c:pt>
                <c:pt idx="244">
                  <c:v>7081874.296350481</c:v>
                </c:pt>
                <c:pt idx="245">
                  <c:v>6717691.912388268</c:v>
                </c:pt>
                <c:pt idx="246">
                  <c:v>6371337.492177672</c:v>
                </c:pt>
                <c:pt idx="247">
                  <c:v>6046577.833157081</c:v>
                </c:pt>
                <c:pt idx="248">
                  <c:v>5733926.03819674</c:v>
                </c:pt>
                <c:pt idx="249">
                  <c:v>5431694.984270361</c:v>
                </c:pt>
                <c:pt idx="250">
                  <c:v>5134476.664064644</c:v>
                </c:pt>
                <c:pt idx="251">
                  <c:v>4843069.947160979</c:v>
                </c:pt>
                <c:pt idx="252">
                  <c:v>4560725.046562529</c:v>
                </c:pt>
                <c:pt idx="253">
                  <c:v>4281080.792995051</c:v>
                </c:pt>
                <c:pt idx="254">
                  <c:v>4010981.436563085</c:v>
                </c:pt>
                <c:pt idx="255">
                  <c:v>3749445.4965618267</c:v>
                </c:pt>
                <c:pt idx="256">
                  <c:v>3511848.0713265724</c:v>
                </c:pt>
                <c:pt idx="257">
                  <c:v>3289378.22811102</c:v>
                </c:pt>
                <c:pt idx="258">
                  <c:v>3082150.456424134</c:v>
                </c:pt>
                <c:pt idx="259">
                  <c:v>2887107.954470711</c:v>
                </c:pt>
                <c:pt idx="260">
                  <c:v>2702431.960351948</c:v>
                </c:pt>
                <c:pt idx="261">
                  <c:v>2527843.022834295</c:v>
                </c:pt>
                <c:pt idx="262">
                  <c:v>2368878.2936152136</c:v>
                </c:pt>
                <c:pt idx="263">
                  <c:v>2222597.3838031488</c:v>
                </c:pt>
                <c:pt idx="264">
                  <c:v>2088802.9096649934</c:v>
                </c:pt>
                <c:pt idx="265">
                  <c:v>1962165.8851420335</c:v>
                </c:pt>
                <c:pt idx="266">
                  <c:v>1840795.027326719</c:v>
                </c:pt>
                <c:pt idx="267">
                  <c:v>1723313.363851925</c:v>
                </c:pt>
                <c:pt idx="268">
                  <c:v>1612663.3080873797</c:v>
                </c:pt>
                <c:pt idx="269">
                  <c:v>1505159.0242037456</c:v>
                </c:pt>
                <c:pt idx="270">
                  <c:v>1401617.6993465654</c:v>
                </c:pt>
                <c:pt idx="271">
                  <c:v>1303364.0305780724</c:v>
                </c:pt>
                <c:pt idx="272">
                  <c:v>1209201.2581818285</c:v>
                </c:pt>
                <c:pt idx="273">
                  <c:v>1119088.9157547485</c:v>
                </c:pt>
                <c:pt idx="274">
                  <c:v>1033158.6584780378</c:v>
                </c:pt>
                <c:pt idx="275">
                  <c:v>950838.1423274478</c:v>
                </c:pt>
                <c:pt idx="276">
                  <c:v>873941.0837929667</c:v>
                </c:pt>
                <c:pt idx="277">
                  <c:v>801377.240040936</c:v>
                </c:pt>
                <c:pt idx="278">
                  <c:v>733325.6784958091</c:v>
                </c:pt>
                <c:pt idx="279">
                  <c:v>669584.270656898</c:v>
                </c:pt>
                <c:pt idx="280">
                  <c:v>610232.855435099</c:v>
                </c:pt>
                <c:pt idx="281">
                  <c:v>554287.5408999207</c:v>
                </c:pt>
                <c:pt idx="282">
                  <c:v>501666.0198256208</c:v>
                </c:pt>
                <c:pt idx="283">
                  <c:v>452391.4050106625</c:v>
                </c:pt>
                <c:pt idx="284">
                  <c:v>404891.9572972777</c:v>
                </c:pt>
                <c:pt idx="285">
                  <c:v>359134.07293677266</c:v>
                </c:pt>
                <c:pt idx="286">
                  <c:v>314819.94086495176</c:v>
                </c:pt>
                <c:pt idx="287">
                  <c:v>273030.38955991267</c:v>
                </c:pt>
                <c:pt idx="288">
                  <c:v>233678.95365335885</c:v>
                </c:pt>
                <c:pt idx="289">
                  <c:v>195906.15763760905</c:v>
                </c:pt>
                <c:pt idx="290">
                  <c:v>160578.96739506494</c:v>
                </c:pt>
                <c:pt idx="291">
                  <c:v>129974.07466155503</c:v>
                </c:pt>
                <c:pt idx="292">
                  <c:v>103400.04936033794</c:v>
                </c:pt>
                <c:pt idx="293">
                  <c:v>83326.2825303626</c:v>
                </c:pt>
                <c:pt idx="294">
                  <c:v>69689.82969678105</c:v>
                </c:pt>
                <c:pt idx="295">
                  <c:v>64138.47884082078</c:v>
                </c:pt>
                <c:pt idx="296">
                  <c:v>61644.09710973155</c:v>
                </c:pt>
                <c:pt idx="297">
                  <c:v>59360.94339223841</c:v>
                </c:pt>
                <c:pt idx="298">
                  <c:v>57091.528345258084</c:v>
                </c:pt>
                <c:pt idx="299">
                  <c:v>54852.40079980778</c:v>
                </c:pt>
                <c:pt idx="300">
                  <c:v>52686.50498403242</c:v>
                </c:pt>
                <c:pt idx="301">
                  <c:v>50587.7438426413</c:v>
                </c:pt>
                <c:pt idx="302">
                  <c:v>48621.52195256076</c:v>
                </c:pt>
                <c:pt idx="303">
                  <c:v>46824.90921783211</c:v>
                </c:pt>
                <c:pt idx="304">
                  <c:v>45223.55335377641</c:v>
                </c:pt>
                <c:pt idx="305">
                  <c:v>43892.39731066893</c:v>
                </c:pt>
                <c:pt idx="306">
                  <c:v>42629.01298120633</c:v>
                </c:pt>
                <c:pt idx="307">
                  <c:v>41431.123689330874</c:v>
                </c:pt>
                <c:pt idx="308">
                  <c:v>40275.42881570883</c:v>
                </c:pt>
                <c:pt idx="309">
                  <c:v>39145.297519092055</c:v>
                </c:pt>
                <c:pt idx="310">
                  <c:v>38018.827576356714</c:v>
                </c:pt>
                <c:pt idx="311">
                  <c:v>36966.44054421606</c:v>
                </c:pt>
                <c:pt idx="312">
                  <c:v>35991.18369934104</c:v>
                </c:pt>
                <c:pt idx="313">
                  <c:v>35031.403508925716</c:v>
                </c:pt>
                <c:pt idx="314">
                  <c:v>34093.242415303816</c:v>
                </c:pt>
                <c:pt idx="315">
                  <c:v>33157.638951551766</c:v>
                </c:pt>
                <c:pt idx="316">
                  <c:v>32242.890427481227</c:v>
                </c:pt>
                <c:pt idx="317">
                  <c:v>31330.962649630997</c:v>
                </c:pt>
                <c:pt idx="318">
                  <c:v>30430.805358283546</c:v>
                </c:pt>
                <c:pt idx="319">
                  <c:v>29550.38444052987</c:v>
                </c:pt>
                <c:pt idx="320">
                  <c:v>28738.488517538095</c:v>
                </c:pt>
                <c:pt idx="321">
                  <c:v>28072.607025405556</c:v>
                </c:pt>
                <c:pt idx="322">
                  <c:v>0</c:v>
                </c:pt>
                <c:pt idx="323">
                  <c:v>6597.362250918831</c:v>
                </c:pt>
                <c:pt idx="324">
                  <c:v>6123.887399343734</c:v>
                </c:pt>
                <c:pt idx="325">
                  <c:v>5701.2053009115925</c:v>
                </c:pt>
                <c:pt idx="326">
                  <c:v>5318.91646006234</c:v>
                </c:pt>
                <c:pt idx="327">
                  <c:v>5011.328835312623</c:v>
                </c:pt>
                <c:pt idx="328">
                  <c:v>4709.265727793502</c:v>
                </c:pt>
                <c:pt idx="329">
                  <c:v>4410.020597901077</c:v>
                </c:pt>
                <c:pt idx="330">
                  <c:v>4114.829054762083</c:v>
                </c:pt>
                <c:pt idx="331">
                  <c:v>3867.736190111723</c:v>
                </c:pt>
                <c:pt idx="332">
                  <c:v>3655.6258672451313</c:v>
                </c:pt>
                <c:pt idx="333">
                  <c:v>3447.292842060801</c:v>
                </c:pt>
                <c:pt idx="334">
                  <c:v>3257.855416303616</c:v>
                </c:pt>
                <c:pt idx="335">
                  <c:v>3071.039227912895</c:v>
                </c:pt>
                <c:pt idx="336">
                  <c:v>2888.3946986771643</c:v>
                </c:pt>
                <c:pt idx="337">
                  <c:v>2706.633136684458</c:v>
                </c:pt>
                <c:pt idx="338">
                  <c:v>2528.1004158576256</c:v>
                </c:pt>
                <c:pt idx="339">
                  <c:v>2351.333777855727</c:v>
                </c:pt>
                <c:pt idx="340">
                  <c:v>2177.6450445514533</c:v>
                </c:pt>
                <c:pt idx="341">
                  <c:v>2005.7658627943986</c:v>
                </c:pt>
                <c:pt idx="342">
                  <c:v>1836.3138998766588</c:v>
                </c:pt>
                <c:pt idx="343">
                  <c:v>1669.7174330281052</c:v>
                </c:pt>
                <c:pt idx="344">
                  <c:v>1585.6079392541537</c:v>
                </c:pt>
                <c:pt idx="345">
                  <c:v>1502.9653736881685</c:v>
                </c:pt>
                <c:pt idx="346">
                  <c:v>1420.9317815810768</c:v>
                </c:pt>
                <c:pt idx="347">
                  <c:v>1339.933442636635</c:v>
                </c:pt>
                <c:pt idx="348">
                  <c:v>1260.994585673342</c:v>
                </c:pt>
                <c:pt idx="349">
                  <c:v>1181.9688926462818</c:v>
                </c:pt>
                <c:pt idx="350">
                  <c:v>1104.2494065086112</c:v>
                </c:pt>
                <c:pt idx="351">
                  <c:v>1027.2000348969802</c:v>
                </c:pt>
                <c:pt idx="352">
                  <c:v>951.3952349810762</c:v>
                </c:pt>
                <c:pt idx="353">
                  <c:v>876.2838569516932</c:v>
                </c:pt>
                <c:pt idx="354">
                  <c:v>811.0812107709733</c:v>
                </c:pt>
                <c:pt idx="355">
                  <c:v>746.8968409000892</c:v>
                </c:pt>
                <c:pt idx="356">
                  <c:v>683.2981872907253</c:v>
                </c:pt>
                <c:pt idx="357">
                  <c:v>620.6665899404596</c:v>
                </c:pt>
                <c:pt idx="358">
                  <c:v>558.6401824837058</c:v>
                </c:pt>
                <c:pt idx="359">
                  <c:v>497.3960677165227</c:v>
                </c:pt>
                <c:pt idx="360">
                  <c:v>437.286397420063</c:v>
                </c:pt>
                <c:pt idx="361">
                  <c:v>377.53660953965976</c:v>
                </c:pt>
                <c:pt idx="362">
                  <c:v>318.63491294728107</c:v>
                </c:pt>
                <c:pt idx="363">
                  <c:v>263.7980633333292</c:v>
                </c:pt>
                <c:pt idx="364">
                  <c:v>209.72045593081157</c:v>
                </c:pt>
                <c:pt idx="365">
                  <c:v>156.26543661705006</c:v>
                </c:pt>
                <c:pt idx="366">
                  <c:v>103.49860727734823</c:v>
                </c:pt>
                <c:pt idx="367">
                  <c:v>51.42606519934919</c:v>
                </c:pt>
                <c:pt idx="368">
                  <c:v>0</c:v>
                </c:pt>
              </c:numCache>
            </c:numRef>
          </c:val>
        </c:ser>
        <c:axId val="46163637"/>
        <c:axId val="12819550"/>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_Hidden30!$A$2:$A$370</c:f>
              <c:strCache>
                <c:ptCount val="369"/>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strCache>
            </c:strRef>
          </c:cat>
          <c:val>
            <c:numRef>
              <c:f>_Hidden30!$F$2:$F$370</c:f>
              <c:numCache>
                <c:ptCount val="369"/>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1750000000</c:v>
                </c:pt>
                <c:pt idx="44">
                  <c:v>1750000000</c:v>
                </c:pt>
                <c:pt idx="45">
                  <c:v>1750000000</c:v>
                </c:pt>
                <c:pt idx="46">
                  <c:v>1750000000</c:v>
                </c:pt>
                <c:pt idx="47">
                  <c:v>1750000000</c:v>
                </c:pt>
                <c:pt idx="48">
                  <c:v>1750000000</c:v>
                </c:pt>
                <c:pt idx="49">
                  <c:v>1750000000</c:v>
                </c:pt>
                <c:pt idx="50">
                  <c:v>1750000000</c:v>
                </c:pt>
                <c:pt idx="51">
                  <c:v>1750000000</c:v>
                </c:pt>
                <c:pt idx="52">
                  <c:v>1750000000</c:v>
                </c:pt>
                <c:pt idx="53">
                  <c:v>1750000000</c:v>
                </c:pt>
                <c:pt idx="54">
                  <c:v>1250000000</c:v>
                </c:pt>
                <c:pt idx="55">
                  <c:v>1250000000</c:v>
                </c:pt>
                <c:pt idx="56">
                  <c:v>1250000000</c:v>
                </c:pt>
                <c:pt idx="57">
                  <c:v>1250000000</c:v>
                </c:pt>
                <c:pt idx="58">
                  <c:v>1250000000</c:v>
                </c:pt>
                <c:pt idx="59">
                  <c:v>1250000000</c:v>
                </c:pt>
                <c:pt idx="60">
                  <c:v>1250000000</c:v>
                </c:pt>
                <c:pt idx="61">
                  <c:v>1250000000</c:v>
                </c:pt>
                <c:pt idx="62">
                  <c:v>1250000000</c:v>
                </c:pt>
                <c:pt idx="63">
                  <c:v>1250000000</c:v>
                </c:pt>
                <c:pt idx="64">
                  <c:v>1250000000</c:v>
                </c:pt>
                <c:pt idx="65">
                  <c:v>1250000000</c:v>
                </c:pt>
                <c:pt idx="66">
                  <c:v>1250000000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0</c:v>
                </c:pt>
              </c:numCache>
            </c:numRef>
          </c:val>
          <c:smooth val="0"/>
        </c:ser>
        <c:axId val="46163637"/>
        <c:axId val="12819550"/>
      </c:lineChart>
      <c:catAx>
        <c:axId val="46163637"/>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2819550"/>
        <c:crosses val="autoZero"/>
        <c:auto val="1"/>
        <c:lblOffset val="100"/>
        <c:tickLblSkip val="1"/>
        <c:noMultiLvlLbl val="0"/>
      </c:catAx>
      <c:valAx>
        <c:axId val="1281955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163637"/>
        <c:crossesAt val="1"/>
        <c:crossBetween val="between"/>
        <c:dispUnits/>
      </c:valAx>
      <c:spPr>
        <a:noFill/>
        <a:ln>
          <a:noFill/>
        </a:ln>
      </c:spPr>
    </c:plotArea>
    <c:legend>
      <c:legendPos val="r"/>
      <c:layout>
        <c:manualLayout>
          <c:xMode val="edge"/>
          <c:yMode val="edge"/>
          <c:x val="0.668"/>
          <c:y val="0.02225"/>
          <c:w val="0.332"/>
          <c:h val="0.25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
          <c:y val="0.009"/>
        </c:manualLayout>
      </c:layout>
      <c:spPr>
        <a:noFill/>
        <a:ln w="3175">
          <a:solidFill>
            <a:srgbClr val="000000"/>
          </a:solidFill>
        </a:ln>
      </c:spPr>
    </c:title>
    <c:plotArea>
      <c:layout>
        <c:manualLayout>
          <c:xMode val="edge"/>
          <c:yMode val="edge"/>
          <c:x val="0.015"/>
          <c:y val="0.12575"/>
          <c:w val="0.9705"/>
          <c:h val="0.852"/>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0.1363668569341197</c:v>
                </c:pt>
                <c:pt idx="1">
                  <c:v>0.12031232370351828</c:v>
                </c:pt>
                <c:pt idx="2">
                  <c:v>0.14749016456708058</c:v>
                </c:pt>
                <c:pt idx="3">
                  <c:v>0.33554652619132985</c:v>
                </c:pt>
                <c:pt idx="4">
                  <c:v>0.2075377304739977</c:v>
                </c:pt>
                <c:pt idx="5">
                  <c:v>0.03230592693049333</c:v>
                </c:pt>
                <c:pt idx="6">
                  <c:v>0.003267955986407552</c:v>
                </c:pt>
                <c:pt idx="7">
                  <c:v>0.0009602286743899775</c:v>
                </c:pt>
                <c:pt idx="8">
                  <c:v>0.0022004003222311566</c:v>
                </c:pt>
                <c:pt idx="9">
                  <c:v>0.0046895618806559744</c:v>
                </c:pt>
                <c:pt idx="10">
                  <c:v>0.0039713434219845</c:v>
                </c:pt>
                <c:pt idx="11">
                  <c:v>0.00041957816561633324</c:v>
                </c:pt>
                <c:pt idx="12">
                  <c:v>0.0020521486702617126</c:v>
                </c:pt>
                <c:pt idx="13">
                  <c:v>0.0006848899424489473</c:v>
                </c:pt>
                <c:pt idx="14">
                  <c:v>0.0012274982615851856</c:v>
                </c:pt>
                <c:pt idx="15">
                  <c:v>0.0006524424916759295</c:v>
                </c:pt>
                <c:pt idx="16">
                  <c:v>0.0001849779040603441</c:v>
                </c:pt>
                <c:pt idx="17">
                  <c:v>0.00010115000515665911</c:v>
                </c:pt>
                <c:pt idx="18">
                  <c:v>4.003384057960565E-06</c:v>
                </c:pt>
                <c:pt idx="19">
                  <c:v>1.8105374023089007E-05</c:v>
                </c:pt>
                <c:pt idx="20">
                  <c:v>6.186714905274227E-06</c:v>
                </c:pt>
              </c:numCache>
            </c:numRef>
          </c:val>
        </c:ser>
        <c:gapWidth val="80"/>
        <c:axId val="51269949"/>
        <c:axId val="58776358"/>
      </c:barChart>
      <c:catAx>
        <c:axId val="5126994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8776358"/>
        <c:crosses val="autoZero"/>
        <c:auto val="1"/>
        <c:lblOffset val="100"/>
        <c:tickLblSkip val="1"/>
        <c:noMultiLvlLbl val="0"/>
      </c:catAx>
      <c:valAx>
        <c:axId val="5877635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26994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75"/>
          <c:y val="0"/>
        </c:manualLayout>
      </c:layout>
      <c:spPr>
        <a:noFill/>
        <a:ln w="3175">
          <a:solidFill>
            <a:srgbClr val="000000"/>
          </a:solidFill>
        </a:ln>
      </c:spPr>
    </c:title>
    <c:plotArea>
      <c:layout>
        <c:manualLayout>
          <c:xMode val="edge"/>
          <c:yMode val="edge"/>
          <c:x val="0.01575"/>
          <c:y val="0.12675"/>
          <c:w val="0.9687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5.6608371835079726E-05</c:v>
                </c:pt>
                <c:pt idx="1">
                  <c:v>0.0026526445819224634</c:v>
                </c:pt>
                <c:pt idx="2">
                  <c:v>0.00707749100154018</c:v>
                </c:pt>
                <c:pt idx="3">
                  <c:v>0.006516451295629144</c:v>
                </c:pt>
                <c:pt idx="4">
                  <c:v>0.010390448661449675</c:v>
                </c:pt>
                <c:pt idx="5">
                  <c:v>0.020400974413156935</c:v>
                </c:pt>
                <c:pt idx="6">
                  <c:v>0.04304644950999014</c:v>
                </c:pt>
                <c:pt idx="7">
                  <c:v>0.05368057710029608</c:v>
                </c:pt>
                <c:pt idx="8">
                  <c:v>0.039731142693730195</c:v>
                </c:pt>
                <c:pt idx="9">
                  <c:v>0.04695523356180562</c:v>
                </c:pt>
                <c:pt idx="10">
                  <c:v>0.05250559994814881</c:v>
                </c:pt>
                <c:pt idx="11">
                  <c:v>0.046188281037628995</c:v>
                </c:pt>
                <c:pt idx="12">
                  <c:v>0.059336651559784376</c:v>
                </c:pt>
                <c:pt idx="13">
                  <c:v>0.03821373761127981</c:v>
                </c:pt>
                <c:pt idx="14">
                  <c:v>0.04355599826380054</c:v>
                </c:pt>
                <c:pt idx="15">
                  <c:v>0.058521209637362945</c:v>
                </c:pt>
                <c:pt idx="16">
                  <c:v>0.05851261031228914</c:v>
                </c:pt>
                <c:pt idx="17">
                  <c:v>0.0791936580160115</c:v>
                </c:pt>
                <c:pt idx="18">
                  <c:v>0.049168027272557376</c:v>
                </c:pt>
                <c:pt idx="19">
                  <c:v>0.043196636739548454</c:v>
                </c:pt>
                <c:pt idx="20">
                  <c:v>0.048534063062537956</c:v>
                </c:pt>
                <c:pt idx="21">
                  <c:v>0.044217453309953754</c:v>
                </c:pt>
                <c:pt idx="22">
                  <c:v>0.0677058258025191</c:v>
                </c:pt>
                <c:pt idx="23">
                  <c:v>0.026472227850662694</c:v>
                </c:pt>
                <c:pt idx="24">
                  <c:v>0.021916583567527806</c:v>
                </c:pt>
                <c:pt idx="25">
                  <c:v>0.03050594191817058</c:v>
                </c:pt>
                <c:pt idx="26">
                  <c:v>0.0008895608728407463</c:v>
                </c:pt>
                <c:pt idx="27">
                  <c:v>0.0003470330807918281</c:v>
                </c:pt>
                <c:pt idx="28">
                  <c:v>0.00028649635282773753</c:v>
                </c:pt>
                <c:pt idx="29">
                  <c:v>0.00013424416018869054</c:v>
                </c:pt>
                <c:pt idx="30">
                  <c:v>1.589062033789405E-05</c:v>
                </c:pt>
                <c:pt idx="31">
                  <c:v>7.424781187394562E-05</c:v>
                </c:pt>
              </c:numCache>
            </c:numRef>
          </c:val>
        </c:ser>
        <c:gapWidth val="80"/>
        <c:axId val="59225175"/>
        <c:axId val="63264528"/>
      </c:barChart>
      <c:catAx>
        <c:axId val="5922517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3264528"/>
        <c:crosses val="autoZero"/>
        <c:auto val="1"/>
        <c:lblOffset val="100"/>
        <c:tickLblSkip val="1"/>
        <c:noMultiLvlLbl val="0"/>
      </c:catAx>
      <c:valAx>
        <c:axId val="632645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2251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25"/>
          <c:y val="0.00925"/>
        </c:manualLayout>
      </c:layout>
      <c:spPr>
        <a:noFill/>
        <a:ln w="3175">
          <a:solidFill>
            <a:srgbClr val="000000"/>
          </a:solidFill>
        </a:ln>
      </c:spPr>
    </c:title>
    <c:plotArea>
      <c:layout>
        <c:manualLayout>
          <c:xMode val="edge"/>
          <c:yMode val="edge"/>
          <c:x val="0.015"/>
          <c:y val="0.12575"/>
          <c:w val="0.970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0.0011032886388738622</c:v>
                </c:pt>
                <c:pt idx="2">
                  <c:v>0.0021315485530373655</c:v>
                </c:pt>
                <c:pt idx="3">
                  <c:v>0.00039920484810742317</c:v>
                </c:pt>
                <c:pt idx="4">
                  <c:v>0.012480044943988366</c:v>
                </c:pt>
                <c:pt idx="5">
                  <c:v>0.0024573411216890577</c:v>
                </c:pt>
                <c:pt idx="6">
                  <c:v>0.005032074721199128</c:v>
                </c:pt>
                <c:pt idx="7">
                  <c:v>0.007540682387275033</c:v>
                </c:pt>
                <c:pt idx="8">
                  <c:v>0.01257155495363706</c:v>
                </c:pt>
                <c:pt idx="9">
                  <c:v>0.1324925011008078</c:v>
                </c:pt>
                <c:pt idx="10">
                  <c:v>0.020997392637425755</c:v>
                </c:pt>
                <c:pt idx="11">
                  <c:v>0.023410906576448554</c:v>
                </c:pt>
                <c:pt idx="12">
                  <c:v>0.07483760968409736</c:v>
                </c:pt>
                <c:pt idx="13">
                  <c:v>0.006719882078469115</c:v>
                </c:pt>
                <c:pt idx="14">
                  <c:v>0.14924662606349653</c:v>
                </c:pt>
                <c:pt idx="15">
                  <c:v>0.005461144000697582</c:v>
                </c:pt>
                <c:pt idx="16">
                  <c:v>0.014391167950186927</c:v>
                </c:pt>
                <c:pt idx="17">
                  <c:v>0.0708664139403935</c:v>
                </c:pt>
                <c:pt idx="18">
                  <c:v>0.006327726371804406</c:v>
                </c:pt>
                <c:pt idx="19">
                  <c:v>0.22687490649058686</c:v>
                </c:pt>
                <c:pt idx="20">
                  <c:v>0.004964304756144114</c:v>
                </c:pt>
                <c:pt idx="21">
                  <c:v>0.004709380462477397</c:v>
                </c:pt>
                <c:pt idx="22">
                  <c:v>0.007520938008508804</c:v>
                </c:pt>
                <c:pt idx="23">
                  <c:v>0.005792661296725157</c:v>
                </c:pt>
                <c:pt idx="24">
                  <c:v>0.19335489434420863</c:v>
                </c:pt>
                <c:pt idx="25">
                  <c:v>0.0035258373554433184</c:v>
                </c:pt>
                <c:pt idx="26">
                  <c:v>0.00012251494707669398</c:v>
                </c:pt>
                <c:pt idx="27">
                  <c:v>0.00016123562098573096</c:v>
                </c:pt>
                <c:pt idx="28">
                  <c:v>0.0004002295030515524</c:v>
                </c:pt>
                <c:pt idx="29">
                  <c:v>0.0037574644582094264</c:v>
                </c:pt>
                <c:pt idx="30">
                  <c:v>0.0002586789993136235</c:v>
                </c:pt>
                <c:pt idx="31">
                  <c:v>8.984318563379776E-05</c:v>
                </c:pt>
              </c:numCache>
            </c:numRef>
          </c:val>
        </c:ser>
        <c:gapWidth val="80"/>
        <c:axId val="32509841"/>
        <c:axId val="24153114"/>
      </c:barChart>
      <c:catAx>
        <c:axId val="3250984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4153114"/>
        <c:crosses val="autoZero"/>
        <c:auto val="1"/>
        <c:lblOffset val="100"/>
        <c:tickLblSkip val="1"/>
        <c:noMultiLvlLbl val="0"/>
      </c:catAx>
      <c:valAx>
        <c:axId val="2415311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5098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05"/>
          <c:y val="0.00925"/>
        </c:manualLayout>
      </c:layout>
      <c:spPr>
        <a:noFill/>
        <a:ln w="3175">
          <a:solidFill>
            <a:srgbClr val="000000"/>
          </a:solidFill>
        </a:ln>
      </c:spPr>
    </c:title>
    <c:plotArea>
      <c:layout>
        <c:manualLayout>
          <c:xMode val="edge"/>
          <c:yMode val="edge"/>
          <c:x val="0.01525"/>
          <c:y val="0.1235"/>
          <c:w val="0.96975"/>
          <c:h val="0.8537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6.186714905274211E-06</c:v>
                </c:pt>
                <c:pt idx="1">
                  <c:v>1.8105374023088963E-05</c:v>
                </c:pt>
                <c:pt idx="2">
                  <c:v>2.0950596510912715E-06</c:v>
                </c:pt>
                <c:pt idx="3">
                  <c:v>9.825508645117295E-05</c:v>
                </c:pt>
                <c:pt idx="4">
                  <c:v>0.00017574548676189985</c:v>
                </c:pt>
                <c:pt idx="5">
                  <c:v>0.0004915931639220385</c:v>
                </c:pt>
                <c:pt idx="6">
                  <c:v>0.001209447989128952</c:v>
                </c:pt>
                <c:pt idx="7">
                  <c:v>0.0008667553261071349</c:v>
                </c:pt>
                <c:pt idx="8">
                  <c:v>0.0016384201502558104</c:v>
                </c:pt>
                <c:pt idx="9">
                  <c:v>0.000733626928977555</c:v>
                </c:pt>
                <c:pt idx="10">
                  <c:v>0.002969437687328623</c:v>
                </c:pt>
                <c:pt idx="11">
                  <c:v>0.005376877188086044</c:v>
                </c:pt>
                <c:pt idx="12">
                  <c:v>0.0025010923350998397</c:v>
                </c:pt>
                <c:pt idx="13">
                  <c:v>0.0009122331393842816</c:v>
                </c:pt>
                <c:pt idx="14">
                  <c:v>0.00304930369817644</c:v>
                </c:pt>
                <c:pt idx="15">
                  <c:v>0.02168983707456273</c:v>
                </c:pt>
                <c:pt idx="16">
                  <c:v>0.20884083720421281</c:v>
                </c:pt>
                <c:pt idx="17">
                  <c:v>0.2982528378058511</c:v>
                </c:pt>
                <c:pt idx="18">
                  <c:v>0.16640573364266853</c:v>
                </c:pt>
                <c:pt idx="19">
                  <c:v>0.12933960529887875</c:v>
                </c:pt>
                <c:pt idx="20">
                  <c:v>0.15542197364556684</c:v>
                </c:pt>
              </c:numCache>
            </c:numRef>
          </c:val>
        </c:ser>
        <c:gapWidth val="80"/>
        <c:axId val="16051435"/>
        <c:axId val="10245188"/>
      </c:barChart>
      <c:catAx>
        <c:axId val="1605143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0245188"/>
        <c:crosses val="autoZero"/>
        <c:auto val="1"/>
        <c:lblOffset val="100"/>
        <c:tickLblSkip val="1"/>
        <c:noMultiLvlLbl val="0"/>
      </c:catAx>
      <c:valAx>
        <c:axId val="102451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05143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75"/>
          <c:y val="0.00925"/>
        </c:manualLayout>
      </c:layout>
      <c:spPr>
        <a:noFill/>
        <a:ln w="3175">
          <a:solidFill>
            <a:srgbClr val="000000"/>
          </a:solidFill>
        </a:ln>
      </c:spPr>
    </c:title>
    <c:plotArea>
      <c:layout>
        <c:manualLayout>
          <c:xMode val="edge"/>
          <c:yMode val="edge"/>
          <c:x val="0.01475"/>
          <c:y val="0.128"/>
          <c:w val="0.97"/>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0.20506732904203587</c:v>
                </c:pt>
                <c:pt idx="1">
                  <c:v>0.35586636526173054</c:v>
                </c:pt>
                <c:pt idx="2">
                  <c:v>0.23802222141106394</c:v>
                </c:pt>
                <c:pt idx="3">
                  <c:v>0.0883959520894364</c:v>
                </c:pt>
                <c:pt idx="4">
                  <c:v>0.11264813219573333</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0.5035861500412201</c:v>
                </c:pt>
                <c:pt idx="1">
                  <c:v>0.31521022258862325</c:v>
                </c:pt>
                <c:pt idx="2">
                  <c:v>0.12646331409727948</c:v>
                </c:pt>
                <c:pt idx="3">
                  <c:v>0.033140972794723826</c:v>
                </c:pt>
                <c:pt idx="4">
                  <c:v>0.021599340478153338</c:v>
                </c:pt>
              </c:numCache>
            </c:numRef>
          </c:val>
        </c:ser>
        <c:axId val="25097829"/>
        <c:axId val="24553870"/>
      </c:barChart>
      <c:catAx>
        <c:axId val="2509782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4553870"/>
        <c:crosses val="autoZero"/>
        <c:auto val="1"/>
        <c:lblOffset val="100"/>
        <c:tickLblSkip val="1"/>
        <c:noMultiLvlLbl val="0"/>
      </c:catAx>
      <c:valAx>
        <c:axId val="245538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097829"/>
        <c:crossesAt val="1"/>
        <c:crossBetween val="between"/>
        <c:dispUnits/>
      </c:valAx>
      <c:spPr>
        <a:noFill/>
        <a:ln>
          <a:noFill/>
        </a:ln>
      </c:spPr>
    </c:plotArea>
    <c:legend>
      <c:legendPos val="r"/>
      <c:layout>
        <c:manualLayout>
          <c:xMode val="edge"/>
          <c:yMode val="edge"/>
          <c:x val="0.725"/>
          <c:y val="0.10925"/>
          <c:w val="0.273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25"/>
          <c:y val="0.02725"/>
        </c:manualLayout>
      </c:layout>
      <c:spPr>
        <a:noFill/>
        <a:ln w="3175">
          <a:solidFill>
            <a:srgbClr val="000000"/>
          </a:solidFill>
        </a:ln>
      </c:spPr>
    </c:title>
    <c:plotArea>
      <c:layout>
        <c:manualLayout>
          <c:xMode val="edge"/>
          <c:yMode val="edge"/>
          <c:x val="0.016"/>
          <c:y val="0.21475"/>
          <c:w val="0.9685"/>
          <c:h val="0.755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0.0010287762754299706</c:v>
                </c:pt>
                <c:pt idx="1">
                  <c:v>0.017181382495940138</c:v>
                </c:pt>
                <c:pt idx="2">
                  <c:v>0.1632545528373806</c:v>
                </c:pt>
                <c:pt idx="3">
                  <c:v>0.6693905780583643</c:v>
                </c:pt>
                <c:pt idx="4">
                  <c:v>0.09301231819250153</c:v>
                </c:pt>
                <c:pt idx="5">
                  <c:v>0.04327861676596978</c:v>
                </c:pt>
                <c:pt idx="6">
                  <c:v>0.008153138340837711</c:v>
                </c:pt>
                <c:pt idx="7">
                  <c:v>0.0032395562914309343</c:v>
                </c:pt>
                <c:pt idx="8">
                  <c:v>0.0010580890247838118</c:v>
                </c:pt>
                <c:pt idx="9">
                  <c:v>0.00030805680276699293</c:v>
                </c:pt>
                <c:pt idx="10">
                  <c:v>8.04725324331489E-05</c:v>
                </c:pt>
                <c:pt idx="11">
                  <c:v>1.3373416177193516E-05</c:v>
                </c:pt>
                <c:pt idx="12">
                  <c:v>1.0889659838573727E-06</c:v>
                </c:pt>
              </c:numCache>
            </c:numRef>
          </c:val>
        </c:ser>
        <c:gapWidth val="80"/>
        <c:axId val="19658239"/>
        <c:axId val="42706424"/>
      </c:barChart>
      <c:catAx>
        <c:axId val="1965823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2706424"/>
        <c:crosses val="autoZero"/>
        <c:auto val="1"/>
        <c:lblOffset val="100"/>
        <c:tickLblSkip val="1"/>
        <c:noMultiLvlLbl val="0"/>
      </c:catAx>
      <c:valAx>
        <c:axId val="427064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582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75"/>
          <c:w val="0.113"/>
          <c:h val="0.2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177427959.51000014</c:v>
                </c:pt>
                <c:pt idx="1">
                  <c:v>2488212.55</c:v>
                </c:pt>
                <c:pt idx="2">
                  <c:v>2911465973.8499894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275"/>
          <c:y val="0.02125"/>
        </c:manualLayout>
      </c:layout>
      <c:spPr>
        <a:noFill/>
        <a:ln w="3175">
          <a:solidFill>
            <a:srgbClr val="000000"/>
          </a:solidFill>
        </a:ln>
      </c:spPr>
    </c:title>
    <c:plotArea>
      <c:layout>
        <c:manualLayout>
          <c:xMode val="edge"/>
          <c:yMode val="edge"/>
          <c:x val="0.01575"/>
          <c:y val="0.1725"/>
          <c:w val="0.968"/>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0.015220121356478182</c:v>
                </c:pt>
                <c:pt idx="1">
                  <c:v>0.0044879792970131125</c:v>
                </c:pt>
                <c:pt idx="2">
                  <c:v>0.003966042129803054</c:v>
                </c:pt>
                <c:pt idx="3">
                  <c:v>0.006047802755390685</c:v>
                </c:pt>
                <c:pt idx="4">
                  <c:v>0.010415368311096374</c:v>
                </c:pt>
                <c:pt idx="5">
                  <c:v>0.0017354013857839641</c:v>
                </c:pt>
                <c:pt idx="6">
                  <c:v>0.0026530037416599606</c:v>
                </c:pt>
                <c:pt idx="7">
                  <c:v>0.0014897562878446197</c:v>
                </c:pt>
                <c:pt idx="8">
                  <c:v>0.0011696356643528596</c:v>
                </c:pt>
                <c:pt idx="9">
                  <c:v>0.0016701457815012986</c:v>
                </c:pt>
                <c:pt idx="10">
                  <c:v>0.0013719950396981736</c:v>
                </c:pt>
                <c:pt idx="11">
                  <c:v>0.005833322025184866</c:v>
                </c:pt>
                <c:pt idx="12">
                  <c:v>0.9439394262241928</c:v>
                </c:pt>
              </c:numCache>
            </c:numRef>
          </c:val>
        </c:ser>
        <c:gapWidth val="80"/>
        <c:axId val="48813497"/>
        <c:axId val="36668290"/>
      </c:barChart>
      <c:catAx>
        <c:axId val="4881349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6668290"/>
        <c:crosses val="autoZero"/>
        <c:auto val="1"/>
        <c:lblOffset val="100"/>
        <c:tickLblSkip val="1"/>
        <c:noMultiLvlLbl val="0"/>
      </c:catAx>
      <c:valAx>
        <c:axId val="3666829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81349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46">
      <selection activeCell="A66" sqref="A66"/>
    </sheetView>
  </sheetViews>
  <sheetFormatPr defaultColWidth="9.140625" defaultRowHeight="12.75"/>
  <cols>
    <col min="1" max="1" width="242.00390625" style="32" customWidth="1"/>
    <col min="2" max="16384" width="9.140625" style="32" customWidth="1"/>
  </cols>
  <sheetData>
    <row r="1" ht="31.5">
      <c r="A1" s="31" t="s">
        <v>1681</v>
      </c>
    </row>
    <row r="3" ht="15">
      <c r="A3" s="33"/>
    </row>
    <row r="4" ht="34.5">
      <c r="A4" s="34" t="s">
        <v>1682</v>
      </c>
    </row>
    <row r="5" ht="34.5">
      <c r="A5" s="34" t="s">
        <v>1683</v>
      </c>
    </row>
    <row r="6" ht="51.75">
      <c r="A6" s="34" t="s">
        <v>1684</v>
      </c>
    </row>
    <row r="7" ht="17.25">
      <c r="A7" s="34"/>
    </row>
    <row r="8" ht="18.75">
      <c r="A8" s="35" t="s">
        <v>1685</v>
      </c>
    </row>
    <row r="9" ht="34.5">
      <c r="A9" s="36" t="s">
        <v>1686</v>
      </c>
    </row>
    <row r="10" ht="86.25">
      <c r="A10" s="37" t="s">
        <v>1687</v>
      </c>
    </row>
    <row r="11" ht="34.5">
      <c r="A11" s="37" t="s">
        <v>1688</v>
      </c>
    </row>
    <row r="12" ht="17.25">
      <c r="A12" s="37" t="s">
        <v>1689</v>
      </c>
    </row>
    <row r="13" ht="17.25">
      <c r="A13" s="37" t="s">
        <v>1690</v>
      </c>
    </row>
    <row r="14" ht="34.5">
      <c r="A14" s="37" t="s">
        <v>1691</v>
      </c>
    </row>
    <row r="15" ht="17.25">
      <c r="A15" s="37"/>
    </row>
    <row r="16" ht="18.75">
      <c r="A16" s="35" t="s">
        <v>1692</v>
      </c>
    </row>
    <row r="17" ht="17.25">
      <c r="A17" s="38" t="s">
        <v>1693</v>
      </c>
    </row>
    <row r="18" ht="34.5">
      <c r="A18" s="39" t="s">
        <v>1694</v>
      </c>
    </row>
    <row r="19" ht="34.5">
      <c r="A19" s="39" t="s">
        <v>1695</v>
      </c>
    </row>
    <row r="20" ht="51.75">
      <c r="A20" s="39" t="s">
        <v>1696</v>
      </c>
    </row>
    <row r="21" ht="86.25">
      <c r="A21" s="39" t="s">
        <v>1697</v>
      </c>
    </row>
    <row r="22" ht="51.75">
      <c r="A22" s="39" t="s">
        <v>1698</v>
      </c>
    </row>
    <row r="23" ht="34.5">
      <c r="A23" s="39" t="s">
        <v>1699</v>
      </c>
    </row>
    <row r="24" ht="17.25">
      <c r="A24" s="39" t="s">
        <v>1700</v>
      </c>
    </row>
    <row r="25" ht="17.25">
      <c r="A25" s="38" t="s">
        <v>1701</v>
      </c>
    </row>
    <row r="26" ht="51.75">
      <c r="A26" s="40" t="s">
        <v>1702</v>
      </c>
    </row>
    <row r="27" ht="17.25">
      <c r="A27" s="40" t="s">
        <v>1703</v>
      </c>
    </row>
    <row r="28" ht="17.25">
      <c r="A28" s="38" t="s">
        <v>1704</v>
      </c>
    </row>
    <row r="29" ht="34.5">
      <c r="A29" s="39" t="s">
        <v>1705</v>
      </c>
    </row>
    <row r="30" ht="34.5">
      <c r="A30" s="39" t="s">
        <v>1706</v>
      </c>
    </row>
    <row r="31" ht="34.5">
      <c r="A31" s="39" t="s">
        <v>1707</v>
      </c>
    </row>
    <row r="32" ht="34.5">
      <c r="A32" s="39" t="s">
        <v>1708</v>
      </c>
    </row>
    <row r="33" ht="17.25">
      <c r="A33" s="39"/>
    </row>
    <row r="34" ht="18.75">
      <c r="A34" s="35" t="s">
        <v>1709</v>
      </c>
    </row>
    <row r="35" ht="17.25">
      <c r="A35" s="38" t="s">
        <v>1710</v>
      </c>
    </row>
    <row r="36" ht="34.5">
      <c r="A36" s="39" t="s">
        <v>1711</v>
      </c>
    </row>
    <row r="37" ht="34.5">
      <c r="A37" s="39" t="s">
        <v>1712</v>
      </c>
    </row>
    <row r="38" ht="34.5">
      <c r="A38" s="39" t="s">
        <v>1713</v>
      </c>
    </row>
    <row r="39" ht="17.25">
      <c r="A39" s="39" t="s">
        <v>1714</v>
      </c>
    </row>
    <row r="40" ht="34.5">
      <c r="A40" s="39" t="s">
        <v>1715</v>
      </c>
    </row>
    <row r="41" ht="17.25">
      <c r="A41" s="38" t="s">
        <v>1716</v>
      </c>
    </row>
    <row r="42" ht="17.25">
      <c r="A42" s="39" t="s">
        <v>1717</v>
      </c>
    </row>
    <row r="43" ht="17.25">
      <c r="A43" s="40" t="s">
        <v>1718</v>
      </c>
    </row>
    <row r="44" ht="17.25">
      <c r="A44" s="38" t="s">
        <v>1719</v>
      </c>
    </row>
    <row r="45" ht="34.5">
      <c r="A45" s="40" t="s">
        <v>1720</v>
      </c>
    </row>
    <row r="46" ht="34.5">
      <c r="A46" s="39" t="s">
        <v>1721</v>
      </c>
    </row>
    <row r="47" ht="51.75">
      <c r="A47" s="39" t="s">
        <v>1722</v>
      </c>
    </row>
    <row r="48" ht="17.25">
      <c r="A48" s="39" t="s">
        <v>1723</v>
      </c>
    </row>
    <row r="49" ht="17.25">
      <c r="A49" s="40" t="s">
        <v>1724</v>
      </c>
    </row>
    <row r="50" ht="17.25">
      <c r="A50" s="38" t="s">
        <v>1725</v>
      </c>
    </row>
    <row r="51" ht="34.5">
      <c r="A51" s="40" t="s">
        <v>1726</v>
      </c>
    </row>
    <row r="52" ht="17.25">
      <c r="A52" s="39" t="s">
        <v>1727</v>
      </c>
    </row>
    <row r="53" ht="34.5">
      <c r="A53" s="40" t="s">
        <v>1728</v>
      </c>
    </row>
    <row r="54" ht="17.25">
      <c r="A54" s="38" t="s">
        <v>1729</v>
      </c>
    </row>
    <row r="55" ht="17.25">
      <c r="A55" s="40" t="s">
        <v>1730</v>
      </c>
    </row>
    <row r="56" ht="34.5">
      <c r="A56" s="39" t="s">
        <v>1731</v>
      </c>
    </row>
    <row r="57" ht="17.25">
      <c r="A57" s="39" t="s">
        <v>1732</v>
      </c>
    </row>
    <row r="58" ht="34.5">
      <c r="A58" s="39" t="s">
        <v>1733</v>
      </c>
    </row>
    <row r="59" ht="17.25">
      <c r="A59" s="38" t="s">
        <v>1734</v>
      </c>
    </row>
    <row r="60" ht="34.5">
      <c r="A60" s="39" t="s">
        <v>1735</v>
      </c>
    </row>
    <row r="61" ht="17.25">
      <c r="A61" s="41"/>
    </row>
    <row r="62" ht="18.75">
      <c r="A62" s="35" t="s">
        <v>1736</v>
      </c>
    </row>
    <row r="63" ht="17.25">
      <c r="A63" s="38" t="s">
        <v>1737</v>
      </c>
    </row>
    <row r="64" ht="34.5">
      <c r="A64" s="39" t="s">
        <v>1738</v>
      </c>
    </row>
    <row r="65" ht="17.25">
      <c r="A65" s="39" t="s">
        <v>1739</v>
      </c>
    </row>
    <row r="66" ht="34.5">
      <c r="A66" s="37" t="s">
        <v>1740</v>
      </c>
    </row>
    <row r="67" ht="34.5">
      <c r="A67" s="37" t="s">
        <v>1741</v>
      </c>
    </row>
    <row r="68" ht="34.5">
      <c r="A68" s="37" t="s">
        <v>1742</v>
      </c>
    </row>
    <row r="69" ht="17.25">
      <c r="A69" s="42" t="s">
        <v>1743</v>
      </c>
    </row>
    <row r="70" ht="51.75">
      <c r="A70" s="37" t="s">
        <v>1744</v>
      </c>
    </row>
    <row r="71" ht="17.25">
      <c r="A71" s="37" t="s">
        <v>1745</v>
      </c>
    </row>
    <row r="72" ht="17.25">
      <c r="A72" s="42" t="s">
        <v>1746</v>
      </c>
    </row>
    <row r="73" ht="17.25">
      <c r="A73" s="37" t="s">
        <v>1747</v>
      </c>
    </row>
    <row r="74" ht="17.25">
      <c r="A74" s="42" t="s">
        <v>1748</v>
      </c>
    </row>
    <row r="75" ht="34.5">
      <c r="A75" s="37" t="s">
        <v>1749</v>
      </c>
    </row>
    <row r="76" ht="17.25">
      <c r="A76" s="37" t="s">
        <v>1750</v>
      </c>
    </row>
    <row r="77" ht="51.75">
      <c r="A77" s="37" t="s">
        <v>1751</v>
      </c>
    </row>
    <row r="78" ht="17.25">
      <c r="A78" s="42" t="s">
        <v>1752</v>
      </c>
    </row>
    <row r="79" ht="17.25">
      <c r="A79" s="43" t="s">
        <v>1753</v>
      </c>
    </row>
    <row r="80" ht="17.25">
      <c r="A80" s="42" t="s">
        <v>1754</v>
      </c>
    </row>
    <row r="81" ht="34.5">
      <c r="A81" s="37" t="s">
        <v>1755</v>
      </c>
    </row>
    <row r="82" ht="34.5">
      <c r="A82" s="37" t="s">
        <v>1756</v>
      </c>
    </row>
    <row r="83" ht="34.5">
      <c r="A83" s="37" t="s">
        <v>1757</v>
      </c>
    </row>
    <row r="84" ht="34.5">
      <c r="A84" s="37" t="s">
        <v>1758</v>
      </c>
    </row>
    <row r="85" ht="34.5">
      <c r="A85" s="37" t="s">
        <v>1759</v>
      </c>
    </row>
    <row r="86" ht="17.25">
      <c r="A86" s="42" t="s">
        <v>1760</v>
      </c>
    </row>
    <row r="87" ht="17.25">
      <c r="A87" s="37" t="s">
        <v>1761</v>
      </c>
    </row>
    <row r="88" ht="34.5">
      <c r="A88" s="37" t="s">
        <v>1762</v>
      </c>
    </row>
    <row r="89" ht="17.25">
      <c r="A89" s="42" t="s">
        <v>1763</v>
      </c>
    </row>
    <row r="90" ht="34.5">
      <c r="A90" s="37" t="s">
        <v>1764</v>
      </c>
    </row>
    <row r="91" ht="17.25">
      <c r="A91" s="42" t="s">
        <v>1765</v>
      </c>
    </row>
    <row r="92" ht="17.25">
      <c r="A92" s="43" t="s">
        <v>1766</v>
      </c>
    </row>
    <row r="93" ht="17.25">
      <c r="A93" s="37" t="s">
        <v>1767</v>
      </c>
    </row>
    <row r="94" ht="17.25">
      <c r="A94" s="37"/>
    </row>
    <row r="95" ht="18.75">
      <c r="A95" s="35" t="s">
        <v>1768</v>
      </c>
    </row>
    <row r="96" ht="34.5">
      <c r="A96" s="43" t="s">
        <v>1769</v>
      </c>
    </row>
    <row r="97" ht="17.25">
      <c r="A97" s="43" t="s">
        <v>1770</v>
      </c>
    </row>
    <row r="98" ht="17.25">
      <c r="A98" s="42" t="s">
        <v>1771</v>
      </c>
    </row>
    <row r="99" ht="17.25">
      <c r="A99" s="34" t="s">
        <v>1772</v>
      </c>
    </row>
    <row r="100" ht="17.25">
      <c r="A100" s="37" t="s">
        <v>1773</v>
      </c>
    </row>
    <row r="101" ht="17.25">
      <c r="A101" s="37" t="s">
        <v>1774</v>
      </c>
    </row>
    <row r="102" ht="17.25">
      <c r="A102" s="37" t="s">
        <v>1775</v>
      </c>
    </row>
    <row r="103" ht="17.25">
      <c r="A103" s="37" t="s">
        <v>1776</v>
      </c>
    </row>
    <row r="104" ht="34.5">
      <c r="A104" s="37" t="s">
        <v>1777</v>
      </c>
    </row>
    <row r="105" ht="17.25">
      <c r="A105" s="34" t="s">
        <v>1778</v>
      </c>
    </row>
    <row r="106" ht="17.25">
      <c r="A106" s="37" t="s">
        <v>1779</v>
      </c>
    </row>
    <row r="107" ht="17.25">
      <c r="A107" s="37" t="s">
        <v>1780</v>
      </c>
    </row>
    <row r="108" ht="17.25">
      <c r="A108" s="37" t="s">
        <v>1781</v>
      </c>
    </row>
    <row r="109" ht="17.25">
      <c r="A109" s="37" t="s">
        <v>1782</v>
      </c>
    </row>
    <row r="110" ht="17.25">
      <c r="A110" s="37" t="s">
        <v>1783</v>
      </c>
    </row>
    <row r="111" ht="17.25">
      <c r="A111" s="37" t="s">
        <v>1784</v>
      </c>
    </row>
    <row r="112" ht="17.25">
      <c r="A112" s="42" t="s">
        <v>1785</v>
      </c>
    </row>
    <row r="113" ht="17.25">
      <c r="A113" s="37" t="s">
        <v>1786</v>
      </c>
    </row>
    <row r="114" ht="17.25">
      <c r="A114" s="34" t="s">
        <v>1787</v>
      </c>
    </row>
    <row r="115" ht="17.25">
      <c r="A115" s="37" t="s">
        <v>1788</v>
      </c>
    </row>
    <row r="116" ht="17.25">
      <c r="A116" s="37" t="s">
        <v>1789</v>
      </c>
    </row>
    <row r="117" ht="17.25">
      <c r="A117" s="34" t="s">
        <v>1790</v>
      </c>
    </row>
    <row r="118" ht="17.25">
      <c r="A118" s="37" t="s">
        <v>1791</v>
      </c>
    </row>
    <row r="119" ht="17.25">
      <c r="A119" s="37" t="s">
        <v>1792</v>
      </c>
    </row>
    <row r="120" ht="17.25">
      <c r="A120" s="37" t="s">
        <v>1793</v>
      </c>
    </row>
    <row r="121" ht="17.25">
      <c r="A121" s="42" t="s">
        <v>1794</v>
      </c>
    </row>
    <row r="122" ht="17.25">
      <c r="A122" s="34" t="s">
        <v>1795</v>
      </c>
    </row>
    <row r="123" ht="17.25">
      <c r="A123" s="34" t="s">
        <v>1796</v>
      </c>
    </row>
    <row r="124" ht="17.25">
      <c r="A124" s="37" t="s">
        <v>1797</v>
      </c>
    </row>
    <row r="125" ht="17.25">
      <c r="A125" s="37" t="s">
        <v>1798</v>
      </c>
    </row>
    <row r="126" ht="17.25">
      <c r="A126" s="37" t="s">
        <v>1799</v>
      </c>
    </row>
    <row r="127" ht="17.25">
      <c r="A127" s="37" t="s">
        <v>1800</v>
      </c>
    </row>
    <row r="128" ht="17.25">
      <c r="A128" s="37" t="s">
        <v>1801</v>
      </c>
    </row>
    <row r="129" ht="17.25">
      <c r="A129" s="42" t="s">
        <v>1802</v>
      </c>
    </row>
    <row r="130" ht="34.5">
      <c r="A130" s="37" t="s">
        <v>1803</v>
      </c>
    </row>
    <row r="131" ht="69">
      <c r="A131" s="37" t="s">
        <v>1804</v>
      </c>
    </row>
    <row r="132" ht="34.5">
      <c r="A132" s="37" t="s">
        <v>1805</v>
      </c>
    </row>
    <row r="133" ht="17.25">
      <c r="A133" s="42" t="s">
        <v>1806</v>
      </c>
    </row>
    <row r="134" ht="34.5">
      <c r="A134" s="34" t="s">
        <v>1807</v>
      </c>
    </row>
    <row r="135" ht="17.25">
      <c r="A135" s="34"/>
    </row>
    <row r="136" ht="18.75">
      <c r="A136" s="35" t="s">
        <v>1808</v>
      </c>
    </row>
    <row r="137" ht="17.25">
      <c r="A137" s="37" t="s">
        <v>1809</v>
      </c>
    </row>
    <row r="138" ht="34.5">
      <c r="A138" s="39" t="s">
        <v>1810</v>
      </c>
    </row>
    <row r="139" ht="34.5">
      <c r="A139" s="39" t="s">
        <v>1811</v>
      </c>
    </row>
    <row r="140" ht="17.25">
      <c r="A140" s="38" t="s">
        <v>1812</v>
      </c>
    </row>
    <row r="141" ht="17.25">
      <c r="A141" s="44" t="s">
        <v>1813</v>
      </c>
    </row>
    <row r="142" ht="34.5">
      <c r="A142" s="40" t="s">
        <v>1814</v>
      </c>
    </row>
    <row r="143" ht="17.25">
      <c r="A143" s="39" t="s">
        <v>1815</v>
      </c>
    </row>
    <row r="144" ht="17.25">
      <c r="A144" s="39" t="s">
        <v>1816</v>
      </c>
    </row>
    <row r="145" ht="17.25">
      <c r="A145" s="44" t="s">
        <v>1817</v>
      </c>
    </row>
    <row r="146" ht="17.25">
      <c r="A146" s="38" t="s">
        <v>1818</v>
      </c>
    </row>
    <row r="147" ht="17.25">
      <c r="A147" s="44" t="s">
        <v>1819</v>
      </c>
    </row>
    <row r="148" ht="17.25">
      <c r="A148" s="39" t="s">
        <v>1820</v>
      </c>
    </row>
    <row r="149" ht="17.25">
      <c r="A149" s="39" t="s">
        <v>1821</v>
      </c>
    </row>
    <row r="150" ht="17.25">
      <c r="A150" s="39" t="s">
        <v>1822</v>
      </c>
    </row>
    <row r="151" ht="34.5">
      <c r="A151" s="44" t="s">
        <v>1823</v>
      </c>
    </row>
    <row r="152" ht="17.25">
      <c r="A152" s="38" t="s">
        <v>1824</v>
      </c>
    </row>
    <row r="153" ht="17.25">
      <c r="A153" s="39" t="s">
        <v>1825</v>
      </c>
    </row>
    <row r="154" ht="17.25">
      <c r="A154" s="39" t="s">
        <v>1826</v>
      </c>
    </row>
    <row r="155" ht="17.25">
      <c r="A155" s="39" t="s">
        <v>1827</v>
      </c>
    </row>
    <row r="156" ht="17.25">
      <c r="A156" s="39" t="s">
        <v>1828</v>
      </c>
    </row>
    <row r="157" ht="34.5">
      <c r="A157" s="39" t="s">
        <v>1829</v>
      </c>
    </row>
    <row r="158" ht="34.5">
      <c r="A158" s="39" t="s">
        <v>1830</v>
      </c>
    </row>
    <row r="159" ht="17.25">
      <c r="A159" s="38" t="s">
        <v>1831</v>
      </c>
    </row>
    <row r="160" ht="34.5">
      <c r="A160" s="39" t="s">
        <v>1832</v>
      </c>
    </row>
    <row r="161" ht="34.5">
      <c r="A161" s="39" t="s">
        <v>1833</v>
      </c>
    </row>
    <row r="162" ht="17.25">
      <c r="A162" s="39" t="s">
        <v>1834</v>
      </c>
    </row>
    <row r="163" ht="17.25">
      <c r="A163" s="38" t="s">
        <v>1835</v>
      </c>
    </row>
    <row r="164" ht="34.5">
      <c r="A164" s="45" t="s">
        <v>1836</v>
      </c>
    </row>
    <row r="165" ht="34.5">
      <c r="A165" s="39" t="s">
        <v>1837</v>
      </c>
    </row>
    <row r="166" ht="17.25">
      <c r="A166" s="38" t="s">
        <v>1838</v>
      </c>
    </row>
    <row r="167" ht="17.25">
      <c r="A167" s="39" t="s">
        <v>1839</v>
      </c>
    </row>
    <row r="168" ht="17.25">
      <c r="A168" s="38" t="s">
        <v>1840</v>
      </c>
    </row>
    <row r="169" ht="17.25">
      <c r="A169" s="40" t="s">
        <v>1841</v>
      </c>
    </row>
    <row r="170" ht="17.25">
      <c r="A170" s="40"/>
    </row>
    <row r="171" ht="17.25">
      <c r="A171" s="40"/>
    </row>
    <row r="172" ht="17.25">
      <c r="A172" s="40"/>
    </row>
    <row r="173" ht="17.25">
      <c r="A173" s="40"/>
    </row>
    <row r="174" ht="17.25">
      <c r="A174" s="4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4" manualBreakCount="4">
    <brk id="27" max="0" man="1"/>
    <brk id="61" max="0" man="1"/>
    <brk id="94" max="0" man="1"/>
    <brk id="135"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09" t="s">
        <v>985</v>
      </c>
      <c r="I2" s="210"/>
      <c r="J2" s="210"/>
      <c r="K2" s="210"/>
      <c r="L2" s="210"/>
      <c r="M2" s="210"/>
      <c r="N2" s="210"/>
      <c r="O2" s="210"/>
      <c r="P2" s="210"/>
      <c r="Q2" s="210"/>
      <c r="R2" s="210"/>
    </row>
    <row r="3" spans="2:18" ht="6" customHeight="1">
      <c r="B3" s="1"/>
      <c r="C3" s="1"/>
      <c r="D3" s="1"/>
      <c r="E3" s="1"/>
      <c r="F3" s="1"/>
      <c r="G3" s="1"/>
      <c r="H3" s="1"/>
      <c r="I3" s="1"/>
      <c r="J3" s="1"/>
      <c r="K3" s="1"/>
      <c r="L3" s="1"/>
      <c r="M3" s="1"/>
      <c r="N3" s="1"/>
      <c r="O3" s="1"/>
      <c r="P3" s="1"/>
      <c r="Q3" s="1"/>
      <c r="R3" s="1"/>
    </row>
    <row r="4" spans="2:18" ht="33" customHeight="1">
      <c r="B4" s="211" t="s">
        <v>1119</v>
      </c>
      <c r="C4" s="212"/>
      <c r="D4" s="212"/>
      <c r="E4" s="212"/>
      <c r="F4" s="212"/>
      <c r="G4" s="212"/>
      <c r="H4" s="212"/>
      <c r="I4" s="212"/>
      <c r="J4" s="212"/>
      <c r="K4" s="212"/>
      <c r="L4" s="212"/>
      <c r="M4" s="212"/>
      <c r="N4" s="212"/>
      <c r="O4" s="212"/>
      <c r="P4" s="212"/>
      <c r="Q4" s="212"/>
      <c r="R4" s="212"/>
    </row>
    <row r="5" spans="2:18" ht="6.75" customHeight="1">
      <c r="B5" s="1"/>
      <c r="C5" s="1"/>
      <c r="D5" s="1"/>
      <c r="E5" s="1"/>
      <c r="F5" s="1"/>
      <c r="G5" s="1"/>
      <c r="H5" s="1"/>
      <c r="I5" s="1"/>
      <c r="J5" s="1"/>
      <c r="K5" s="1"/>
      <c r="L5" s="1"/>
      <c r="M5" s="1"/>
      <c r="N5" s="1"/>
      <c r="O5" s="1"/>
      <c r="P5" s="1"/>
      <c r="Q5" s="1"/>
      <c r="R5" s="1"/>
    </row>
    <row r="6" spans="2:18" ht="24" customHeight="1">
      <c r="B6" s="216" t="s">
        <v>1120</v>
      </c>
      <c r="C6" s="217"/>
      <c r="D6" s="217"/>
      <c r="E6" s="1"/>
      <c r="F6" s="218">
        <v>43890</v>
      </c>
      <c r="G6" s="203"/>
      <c r="H6" s="203"/>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8" t="s">
        <v>1121</v>
      </c>
      <c r="C8" s="239"/>
      <c r="D8" s="239"/>
      <c r="E8" s="239"/>
      <c r="F8" s="239"/>
      <c r="G8" s="239"/>
      <c r="H8" s="239"/>
      <c r="I8" s="239"/>
      <c r="J8" s="239"/>
      <c r="K8" s="239"/>
      <c r="L8" s="239"/>
      <c r="M8" s="239"/>
      <c r="N8" s="239"/>
      <c r="O8" s="239"/>
      <c r="P8" s="239"/>
      <c r="Q8" s="239"/>
      <c r="R8" s="240"/>
    </row>
    <row r="9" spans="2:18" ht="11.25" customHeight="1">
      <c r="B9" s="1"/>
      <c r="C9" s="1"/>
      <c r="D9" s="1"/>
      <c r="E9" s="1"/>
      <c r="F9" s="1"/>
      <c r="G9" s="1"/>
      <c r="H9" s="1"/>
      <c r="I9" s="1"/>
      <c r="J9" s="1"/>
      <c r="K9" s="1"/>
      <c r="L9" s="1"/>
      <c r="M9" s="1"/>
      <c r="N9" s="1"/>
      <c r="O9" s="1"/>
      <c r="P9" s="1"/>
      <c r="Q9" s="1"/>
      <c r="R9" s="1"/>
    </row>
    <row r="10" spans="2:18" ht="18" customHeight="1">
      <c r="B10" s="1"/>
      <c r="C10" s="254" t="s">
        <v>1122</v>
      </c>
      <c r="D10" s="255"/>
      <c r="E10" s="255"/>
      <c r="F10" s="255"/>
      <c r="G10" s="255"/>
      <c r="H10" s="255"/>
      <c r="I10" s="255"/>
      <c r="J10" s="255"/>
      <c r="K10" s="255"/>
      <c r="L10" s="255"/>
      <c r="M10" s="255"/>
      <c r="N10" s="255"/>
      <c r="O10" s="255"/>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5" t="s">
        <v>1128</v>
      </c>
      <c r="D12" s="306"/>
      <c r="E12" s="306"/>
      <c r="F12" s="306"/>
      <c r="G12" s="306"/>
      <c r="H12" s="306"/>
      <c r="I12" s="306"/>
      <c r="J12" s="306"/>
      <c r="K12" s="306"/>
      <c r="L12" s="306"/>
      <c r="M12" s="306"/>
      <c r="N12" s="306"/>
      <c r="O12" s="306"/>
      <c r="P12" s="307">
        <v>3091382145.909992</v>
      </c>
      <c r="Q12" s="306"/>
      <c r="R12" s="306"/>
    </row>
    <row r="13" spans="2:18" ht="15" customHeight="1">
      <c r="B13" s="1"/>
      <c r="C13" s="308" t="s">
        <v>1129</v>
      </c>
      <c r="D13" s="203"/>
      <c r="E13" s="203"/>
      <c r="F13" s="203"/>
      <c r="G13" s="203"/>
      <c r="H13" s="203"/>
      <c r="I13" s="203"/>
      <c r="J13" s="203"/>
      <c r="K13" s="203"/>
      <c r="L13" s="203"/>
      <c r="M13" s="203"/>
      <c r="N13" s="203"/>
      <c r="O13" s="203"/>
      <c r="P13" s="304">
        <v>3091382145.909992</v>
      </c>
      <c r="Q13" s="203"/>
      <c r="R13" s="1"/>
    </row>
    <row r="14" spans="2:18" ht="15" customHeight="1">
      <c r="B14" s="1"/>
      <c r="C14" s="207" t="s">
        <v>1130</v>
      </c>
      <c r="D14" s="203"/>
      <c r="E14" s="203"/>
      <c r="F14" s="203"/>
      <c r="G14" s="203"/>
      <c r="H14" s="203"/>
      <c r="I14" s="203"/>
      <c r="J14" s="203"/>
      <c r="K14" s="203"/>
      <c r="L14" s="203"/>
      <c r="M14" s="203"/>
      <c r="N14" s="203"/>
      <c r="O14" s="203"/>
      <c r="P14" s="203"/>
      <c r="Q14" s="304">
        <v>433058161.1600018</v>
      </c>
      <c r="R14" s="203"/>
    </row>
    <row r="15" spans="2:18" ht="15" customHeight="1">
      <c r="B15" s="1"/>
      <c r="C15" s="207" t="s">
        <v>475</v>
      </c>
      <c r="D15" s="203"/>
      <c r="E15" s="203"/>
      <c r="F15" s="203"/>
      <c r="G15" s="203"/>
      <c r="H15" s="203"/>
      <c r="I15" s="203"/>
      <c r="J15" s="203"/>
      <c r="K15" s="203"/>
      <c r="L15" s="203"/>
      <c r="M15" s="203"/>
      <c r="N15" s="203"/>
      <c r="O15" s="203"/>
      <c r="P15" s="203"/>
      <c r="Q15" s="304">
        <v>24260</v>
      </c>
      <c r="R15" s="203"/>
    </row>
    <row r="16" spans="2:18" ht="15" customHeight="1">
      <c r="B16" s="1"/>
      <c r="C16" s="207" t="s">
        <v>1131</v>
      </c>
      <c r="D16" s="203"/>
      <c r="E16" s="203"/>
      <c r="F16" s="203"/>
      <c r="G16" s="203"/>
      <c r="H16" s="203"/>
      <c r="I16" s="203"/>
      <c r="J16" s="203"/>
      <c r="K16" s="203"/>
      <c r="L16" s="203"/>
      <c r="M16" s="203"/>
      <c r="N16" s="203"/>
      <c r="O16" s="203"/>
      <c r="P16" s="203"/>
      <c r="Q16" s="304">
        <v>41541</v>
      </c>
      <c r="R16" s="203"/>
    </row>
    <row r="17" spans="2:18" ht="17.25" customHeight="1">
      <c r="B17" s="1"/>
      <c r="C17" s="202" t="s">
        <v>1132</v>
      </c>
      <c r="D17" s="203"/>
      <c r="E17" s="203"/>
      <c r="F17" s="203"/>
      <c r="G17" s="203"/>
      <c r="H17" s="203"/>
      <c r="I17" s="203"/>
      <c r="J17" s="203"/>
      <c r="K17" s="203"/>
      <c r="L17" s="203"/>
      <c r="M17" s="203"/>
      <c r="N17" s="203"/>
      <c r="O17" s="250">
        <v>127427.12885037107</v>
      </c>
      <c r="P17" s="203"/>
      <c r="Q17" s="203"/>
      <c r="R17" s="203"/>
    </row>
    <row r="18" spans="2:18" ht="17.25" customHeight="1">
      <c r="B18" s="1"/>
      <c r="C18" s="202" t="s">
        <v>1133</v>
      </c>
      <c r="D18" s="203"/>
      <c r="E18" s="203"/>
      <c r="F18" s="203"/>
      <c r="G18" s="203"/>
      <c r="H18" s="203"/>
      <c r="I18" s="203"/>
      <c r="J18" s="203"/>
      <c r="K18" s="203"/>
      <c r="L18" s="203"/>
      <c r="M18" s="203"/>
      <c r="N18" s="203"/>
      <c r="O18" s="250">
        <v>74417.61502876632</v>
      </c>
      <c r="P18" s="203"/>
      <c r="Q18" s="203"/>
      <c r="R18" s="203"/>
    </row>
    <row r="19" spans="2:18" ht="17.25" customHeight="1">
      <c r="B19" s="1"/>
      <c r="C19" s="202" t="s">
        <v>1134</v>
      </c>
      <c r="D19" s="203"/>
      <c r="E19" s="203"/>
      <c r="F19" s="203"/>
      <c r="G19" s="203"/>
      <c r="H19" s="203"/>
      <c r="I19" s="203"/>
      <c r="J19" s="203"/>
      <c r="K19" s="253">
        <v>0.527881850485091</v>
      </c>
      <c r="L19" s="203"/>
      <c r="M19" s="203"/>
      <c r="N19" s="203"/>
      <c r="O19" s="203"/>
      <c r="P19" s="203"/>
      <c r="Q19" s="203"/>
      <c r="R19" s="203"/>
    </row>
    <row r="20" spans="2:18" ht="17.25" customHeight="1">
      <c r="B20" s="1"/>
      <c r="C20" s="202" t="s">
        <v>1135</v>
      </c>
      <c r="D20" s="203"/>
      <c r="E20" s="203"/>
      <c r="F20" s="203"/>
      <c r="G20" s="203"/>
      <c r="H20" s="203"/>
      <c r="I20" s="203"/>
      <c r="J20" s="301">
        <v>3.1303629281286005</v>
      </c>
      <c r="K20" s="203"/>
      <c r="L20" s="203"/>
      <c r="M20" s="203"/>
      <c r="N20" s="203"/>
      <c r="O20" s="203"/>
      <c r="P20" s="203"/>
      <c r="Q20" s="203"/>
      <c r="R20" s="203"/>
    </row>
    <row r="21" spans="2:18" ht="17.25" customHeight="1">
      <c r="B21" s="1"/>
      <c r="C21" s="202" t="s">
        <v>1136</v>
      </c>
      <c r="D21" s="203"/>
      <c r="E21" s="203"/>
      <c r="F21" s="203"/>
      <c r="G21" s="203"/>
      <c r="H21" s="203"/>
      <c r="I21" s="203"/>
      <c r="J21" s="203"/>
      <c r="K21" s="203"/>
      <c r="L21" s="303">
        <v>14.043322689467113</v>
      </c>
      <c r="M21" s="203"/>
      <c r="N21" s="203"/>
      <c r="O21" s="203"/>
      <c r="P21" s="203"/>
      <c r="Q21" s="203"/>
      <c r="R21" s="203"/>
    </row>
    <row r="22" spans="2:18" ht="17.25" customHeight="1">
      <c r="B22" s="1"/>
      <c r="C22" s="202" t="s">
        <v>1137</v>
      </c>
      <c r="D22" s="203"/>
      <c r="E22" s="203"/>
      <c r="F22" s="203"/>
      <c r="G22" s="203"/>
      <c r="H22" s="203"/>
      <c r="I22" s="203"/>
      <c r="J22" s="203"/>
      <c r="K22" s="303">
        <v>17.17368096803742</v>
      </c>
      <c r="L22" s="203"/>
      <c r="M22" s="203"/>
      <c r="N22" s="203"/>
      <c r="O22" s="203"/>
      <c r="P22" s="203"/>
      <c r="Q22" s="203"/>
      <c r="R22" s="1"/>
    </row>
    <row r="23" spans="2:18" ht="15.75" customHeight="1">
      <c r="B23" s="1"/>
      <c r="C23" s="202" t="s">
        <v>1138</v>
      </c>
      <c r="D23" s="203"/>
      <c r="E23" s="203"/>
      <c r="F23" s="203"/>
      <c r="G23" s="203"/>
      <c r="H23" s="203"/>
      <c r="I23" s="203"/>
      <c r="J23" s="203"/>
      <c r="K23" s="203"/>
      <c r="L23" s="203"/>
      <c r="M23" s="203"/>
      <c r="N23" s="203"/>
      <c r="O23" s="253">
        <v>0.9418007339215457</v>
      </c>
      <c r="P23" s="203"/>
      <c r="Q23" s="203"/>
      <c r="R23" s="203"/>
    </row>
    <row r="24" spans="2:18" ht="4.5" customHeight="1">
      <c r="B24" s="1"/>
      <c r="C24" s="302"/>
      <c r="D24" s="226"/>
      <c r="E24" s="226"/>
      <c r="F24" s="226"/>
      <c r="G24" s="226"/>
      <c r="H24" s="226"/>
      <c r="I24" s="226"/>
      <c r="J24" s="226"/>
      <c r="K24" s="226"/>
      <c r="L24" s="226"/>
      <c r="M24" s="226"/>
      <c r="N24" s="226"/>
      <c r="O24" s="252"/>
      <c r="P24" s="203"/>
      <c r="Q24" s="203"/>
      <c r="R24" s="203"/>
    </row>
    <row r="25" spans="2:18" ht="12.75" customHeight="1">
      <c r="B25" s="1"/>
      <c r="C25" s="202" t="s">
        <v>1139</v>
      </c>
      <c r="D25" s="203"/>
      <c r="E25" s="203"/>
      <c r="F25" s="203"/>
      <c r="G25" s="203"/>
      <c r="H25" s="203"/>
      <c r="I25" s="203"/>
      <c r="J25" s="203"/>
      <c r="K25" s="203"/>
      <c r="L25" s="203"/>
      <c r="M25" s="203"/>
      <c r="N25" s="203"/>
      <c r="O25" s="253">
        <v>0.05819926607845426</v>
      </c>
      <c r="P25" s="203"/>
      <c r="Q25" s="203"/>
      <c r="R25" s="203"/>
    </row>
    <row r="26" spans="2:18" ht="4.5" customHeight="1">
      <c r="B26" s="1"/>
      <c r="C26" s="302"/>
      <c r="D26" s="226"/>
      <c r="E26" s="226"/>
      <c r="F26" s="226"/>
      <c r="G26" s="226"/>
      <c r="H26" s="226"/>
      <c r="I26" s="226"/>
      <c r="J26" s="226"/>
      <c r="K26" s="226"/>
      <c r="L26" s="226"/>
      <c r="M26" s="226"/>
      <c r="N26" s="226"/>
      <c r="O26" s="252"/>
      <c r="P26" s="203"/>
      <c r="Q26" s="203"/>
      <c r="R26" s="203"/>
    </row>
    <row r="27" spans="2:18" ht="15" customHeight="1">
      <c r="B27" s="1"/>
      <c r="C27" s="202" t="s">
        <v>1140</v>
      </c>
      <c r="D27" s="203"/>
      <c r="E27" s="203"/>
      <c r="F27" s="203"/>
      <c r="G27" s="203"/>
      <c r="H27" s="203"/>
      <c r="I27" s="203"/>
      <c r="J27" s="203"/>
      <c r="K27" s="203"/>
      <c r="L27" s="203"/>
      <c r="M27" s="203"/>
      <c r="N27" s="203"/>
      <c r="O27" s="253">
        <v>0.01809294222066574</v>
      </c>
      <c r="P27" s="203"/>
      <c r="Q27" s="203"/>
      <c r="R27" s="203"/>
    </row>
    <row r="28" spans="2:18" ht="17.25" customHeight="1">
      <c r="B28" s="1"/>
      <c r="C28" s="202" t="s">
        <v>1141</v>
      </c>
      <c r="D28" s="203"/>
      <c r="E28" s="203"/>
      <c r="F28" s="203"/>
      <c r="G28" s="203"/>
      <c r="H28" s="203"/>
      <c r="I28" s="203"/>
      <c r="J28" s="203"/>
      <c r="K28" s="203"/>
      <c r="L28" s="203"/>
      <c r="M28" s="203"/>
      <c r="N28" s="253">
        <v>0.018295297026913213</v>
      </c>
      <c r="O28" s="203"/>
      <c r="P28" s="203"/>
      <c r="Q28" s="203"/>
      <c r="R28" s="203"/>
    </row>
    <row r="29" spans="2:18" ht="17.25" customHeight="1">
      <c r="B29" s="1"/>
      <c r="C29" s="202" t="s">
        <v>1142</v>
      </c>
      <c r="D29" s="203"/>
      <c r="E29" s="203"/>
      <c r="F29" s="203"/>
      <c r="G29" s="203"/>
      <c r="H29" s="203"/>
      <c r="I29" s="203"/>
      <c r="J29" s="203"/>
      <c r="K29" s="203"/>
      <c r="L29" s="203"/>
      <c r="M29" s="203"/>
      <c r="N29" s="253">
        <v>0.014818366476367095</v>
      </c>
      <c r="O29" s="203"/>
      <c r="P29" s="203"/>
      <c r="Q29" s="203"/>
      <c r="R29" s="203"/>
    </row>
    <row r="30" spans="2:18" ht="17.25" customHeight="1">
      <c r="B30" s="1"/>
      <c r="C30" s="202" t="s">
        <v>1143</v>
      </c>
      <c r="D30" s="203"/>
      <c r="E30" s="203"/>
      <c r="F30" s="203"/>
      <c r="G30" s="203"/>
      <c r="H30" s="203"/>
      <c r="I30" s="203"/>
      <c r="J30" s="203"/>
      <c r="K30" s="203"/>
      <c r="L30" s="203"/>
      <c r="M30" s="203"/>
      <c r="N30" s="203"/>
      <c r="O30" s="301">
        <v>7.351188703236922</v>
      </c>
      <c r="P30" s="203"/>
      <c r="Q30" s="203"/>
      <c r="R30" s="203"/>
    </row>
    <row r="31" spans="2:18" ht="17.25" customHeight="1">
      <c r="B31" s="1"/>
      <c r="C31" s="296" t="s">
        <v>1144</v>
      </c>
      <c r="D31" s="297"/>
      <c r="E31" s="297"/>
      <c r="F31" s="297"/>
      <c r="G31" s="297"/>
      <c r="H31" s="297"/>
      <c r="I31" s="297"/>
      <c r="J31" s="297"/>
      <c r="K31" s="297"/>
      <c r="L31" s="297"/>
      <c r="M31" s="297"/>
      <c r="N31" s="297"/>
      <c r="O31" s="298">
        <v>6.966153412210408</v>
      </c>
      <c r="P31" s="297"/>
      <c r="Q31" s="297"/>
      <c r="R31" s="1"/>
    </row>
    <row r="32" spans="2:18" ht="15" customHeight="1">
      <c r="B32" s="1"/>
      <c r="C32" s="1"/>
      <c r="D32" s="1"/>
      <c r="E32" s="1"/>
      <c r="F32" s="1"/>
      <c r="G32" s="1"/>
      <c r="H32" s="1"/>
      <c r="I32" s="1"/>
      <c r="J32" s="1"/>
      <c r="K32" s="1"/>
      <c r="L32" s="1"/>
      <c r="M32" s="1"/>
      <c r="N32" s="1"/>
      <c r="O32" s="1"/>
      <c r="P32" s="1"/>
      <c r="Q32" s="1"/>
      <c r="R32" s="1"/>
    </row>
    <row r="33" spans="2:18" ht="18.75" customHeight="1">
      <c r="B33" s="238" t="s">
        <v>1123</v>
      </c>
      <c r="C33" s="239"/>
      <c r="D33" s="239"/>
      <c r="E33" s="239"/>
      <c r="F33" s="239"/>
      <c r="G33" s="239"/>
      <c r="H33" s="239"/>
      <c r="I33" s="239"/>
      <c r="J33" s="239"/>
      <c r="K33" s="239"/>
      <c r="L33" s="239"/>
      <c r="M33" s="239"/>
      <c r="N33" s="239"/>
      <c r="O33" s="239"/>
      <c r="P33" s="239"/>
      <c r="Q33" s="24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9" t="s">
        <v>1124</v>
      </c>
      <c r="D35" s="230"/>
      <c r="E35" s="230"/>
      <c r="F35" s="230"/>
      <c r="G35" s="230"/>
      <c r="H35" s="230"/>
      <c r="I35" s="230"/>
      <c r="J35" s="230"/>
      <c r="K35" s="230"/>
      <c r="L35" s="230"/>
      <c r="M35" s="230"/>
      <c r="N35" s="230"/>
      <c r="O35" s="230"/>
      <c r="P35" s="236">
        <v>133485614.16</v>
      </c>
      <c r="Q35" s="230"/>
      <c r="R35" s="1"/>
    </row>
    <row r="36" spans="2:18" ht="7.5" customHeight="1">
      <c r="B36" s="1"/>
      <c r="C36" s="1"/>
      <c r="D36" s="1"/>
      <c r="E36" s="1"/>
      <c r="F36" s="1"/>
      <c r="G36" s="1"/>
      <c r="H36" s="1"/>
      <c r="I36" s="1"/>
      <c r="J36" s="1"/>
      <c r="K36" s="1"/>
      <c r="L36" s="1"/>
      <c r="M36" s="1"/>
      <c r="N36" s="1"/>
      <c r="O36" s="1"/>
      <c r="P36" s="1"/>
      <c r="Q36" s="1"/>
      <c r="R36" s="1"/>
    </row>
    <row r="37" spans="2:18" ht="18.75" customHeight="1">
      <c r="B37" s="238" t="s">
        <v>1125</v>
      </c>
      <c r="C37" s="239"/>
      <c r="D37" s="239"/>
      <c r="E37" s="239"/>
      <c r="F37" s="239"/>
      <c r="G37" s="239"/>
      <c r="H37" s="239"/>
      <c r="I37" s="239"/>
      <c r="J37" s="239"/>
      <c r="K37" s="239"/>
      <c r="L37" s="239"/>
      <c r="M37" s="239"/>
      <c r="N37" s="239"/>
      <c r="O37" s="239"/>
      <c r="P37" s="239"/>
      <c r="Q37" s="240"/>
      <c r="R37" s="1"/>
    </row>
    <row r="38" spans="2:18" ht="11.25" customHeight="1">
      <c r="B38" s="1"/>
      <c r="C38" s="1"/>
      <c r="D38" s="1"/>
      <c r="E38" s="1"/>
      <c r="F38" s="1"/>
      <c r="G38" s="1"/>
      <c r="H38" s="1"/>
      <c r="I38" s="1"/>
      <c r="J38" s="1"/>
      <c r="K38" s="1"/>
      <c r="L38" s="1"/>
      <c r="M38" s="1"/>
      <c r="N38" s="1"/>
      <c r="O38" s="1"/>
      <c r="P38" s="1"/>
      <c r="Q38" s="1"/>
      <c r="R38" s="1"/>
    </row>
    <row r="39" spans="2:18" ht="12.75" customHeight="1">
      <c r="B39" s="286"/>
      <c r="C39" s="287"/>
      <c r="D39" s="299" t="s">
        <v>1145</v>
      </c>
      <c r="E39" s="300"/>
      <c r="F39" s="300"/>
      <c r="G39" s="300"/>
      <c r="H39" s="299" t="s">
        <v>1145</v>
      </c>
      <c r="I39" s="300"/>
      <c r="J39" s="299" t="s">
        <v>1145</v>
      </c>
      <c r="K39" s="300"/>
      <c r="L39" s="300"/>
      <c r="M39" s="1"/>
      <c r="N39" s="1"/>
      <c r="O39" s="1"/>
      <c r="P39" s="1"/>
      <c r="Q39" s="1"/>
      <c r="R39" s="1"/>
    </row>
    <row r="40" spans="2:18" ht="9.75" customHeight="1">
      <c r="B40" s="292" t="s">
        <v>1015</v>
      </c>
      <c r="C40" s="293"/>
      <c r="D40" s="294" t="s">
        <v>1146</v>
      </c>
      <c r="E40" s="295"/>
      <c r="F40" s="295"/>
      <c r="G40" s="295"/>
      <c r="H40" s="294" t="s">
        <v>1147</v>
      </c>
      <c r="I40" s="295"/>
      <c r="J40" s="294" t="s">
        <v>1148</v>
      </c>
      <c r="K40" s="295"/>
      <c r="L40" s="295"/>
      <c r="M40" s="1"/>
      <c r="N40" s="1"/>
      <c r="O40" s="1"/>
      <c r="P40" s="1"/>
      <c r="Q40" s="1"/>
      <c r="R40" s="1"/>
    </row>
    <row r="41" spans="2:18" ht="13.5" customHeight="1">
      <c r="B41" s="286" t="s">
        <v>1149</v>
      </c>
      <c r="C41" s="287"/>
      <c r="D41" s="225" t="s">
        <v>1150</v>
      </c>
      <c r="E41" s="226"/>
      <c r="F41" s="226"/>
      <c r="G41" s="226"/>
      <c r="H41" s="225" t="s">
        <v>1150</v>
      </c>
      <c r="I41" s="226"/>
      <c r="J41" s="225" t="s">
        <v>1150</v>
      </c>
      <c r="K41" s="226"/>
      <c r="L41" s="226"/>
      <c r="M41" s="1"/>
      <c r="N41" s="1"/>
      <c r="O41" s="1"/>
      <c r="P41" s="1"/>
      <c r="Q41" s="1"/>
      <c r="R41" s="1"/>
    </row>
    <row r="42" spans="2:18" ht="12" customHeight="1">
      <c r="B42" s="289" t="s">
        <v>1151</v>
      </c>
      <c r="C42" s="287"/>
      <c r="D42" s="290" t="s">
        <v>1152</v>
      </c>
      <c r="E42" s="291"/>
      <c r="F42" s="291"/>
      <c r="G42" s="291"/>
      <c r="H42" s="290" t="s">
        <v>1153</v>
      </c>
      <c r="I42" s="291"/>
      <c r="J42" s="290" t="s">
        <v>1154</v>
      </c>
      <c r="K42" s="291"/>
      <c r="L42" s="291"/>
      <c r="M42" s="1"/>
      <c r="N42" s="1"/>
      <c r="O42" s="1"/>
      <c r="P42" s="1"/>
      <c r="Q42" s="1"/>
      <c r="R42" s="1"/>
    </row>
    <row r="43" spans="2:18" ht="12" customHeight="1">
      <c r="B43" s="286" t="s">
        <v>1019</v>
      </c>
      <c r="C43" s="287"/>
      <c r="D43" s="225" t="s">
        <v>1</v>
      </c>
      <c r="E43" s="226"/>
      <c r="F43" s="226"/>
      <c r="G43" s="226"/>
      <c r="H43" s="225" t="s">
        <v>1</v>
      </c>
      <c r="I43" s="226"/>
      <c r="J43" s="225" t="s">
        <v>1</v>
      </c>
      <c r="K43" s="226"/>
      <c r="L43" s="226"/>
      <c r="M43" s="1"/>
      <c r="N43" s="1"/>
      <c r="O43" s="1"/>
      <c r="P43" s="1"/>
      <c r="Q43" s="1"/>
      <c r="R43" s="1"/>
    </row>
    <row r="44" spans="2:18" ht="11.25" customHeight="1">
      <c r="B44" s="289" t="s">
        <v>1155</v>
      </c>
      <c r="C44" s="287"/>
      <c r="D44" s="227">
        <v>5000000</v>
      </c>
      <c r="E44" s="226"/>
      <c r="F44" s="226"/>
      <c r="G44" s="226"/>
      <c r="H44" s="227">
        <v>2000000</v>
      </c>
      <c r="I44" s="226"/>
      <c r="J44" s="227">
        <v>6000000</v>
      </c>
      <c r="K44" s="226"/>
      <c r="L44" s="226"/>
      <c r="M44" s="1"/>
      <c r="N44" s="1"/>
      <c r="O44" s="1"/>
      <c r="P44" s="1"/>
      <c r="Q44" s="1"/>
      <c r="R44" s="1"/>
    </row>
    <row r="45" spans="2:18" ht="12" customHeight="1">
      <c r="B45" s="289" t="s">
        <v>1017</v>
      </c>
      <c r="C45" s="287"/>
      <c r="D45" s="228">
        <v>42648</v>
      </c>
      <c r="E45" s="226"/>
      <c r="F45" s="226"/>
      <c r="G45" s="226"/>
      <c r="H45" s="228">
        <v>43385</v>
      </c>
      <c r="I45" s="226"/>
      <c r="J45" s="228">
        <v>43180</v>
      </c>
      <c r="K45" s="226"/>
      <c r="L45" s="226"/>
      <c r="M45" s="1"/>
      <c r="N45" s="1"/>
      <c r="O45" s="1"/>
      <c r="P45" s="1"/>
      <c r="Q45" s="1"/>
      <c r="R45" s="1"/>
    </row>
    <row r="46" spans="2:18" ht="11.25" customHeight="1">
      <c r="B46" s="289" t="s">
        <v>1018</v>
      </c>
      <c r="C46" s="287"/>
      <c r="D46" s="228">
        <v>44648</v>
      </c>
      <c r="E46" s="226"/>
      <c r="F46" s="226"/>
      <c r="G46" s="226"/>
      <c r="H46" s="228">
        <v>46195</v>
      </c>
      <c r="I46" s="226"/>
      <c r="J46" s="228">
        <v>46926</v>
      </c>
      <c r="K46" s="226"/>
      <c r="L46" s="226"/>
      <c r="M46" s="1"/>
      <c r="N46" s="1"/>
      <c r="O46" s="1"/>
      <c r="P46" s="1"/>
      <c r="Q46" s="1"/>
      <c r="R46" s="1"/>
    </row>
    <row r="47" spans="2:18" ht="10.5" customHeight="1">
      <c r="B47" s="289" t="s">
        <v>1020</v>
      </c>
      <c r="C47" s="287"/>
      <c r="D47" s="225" t="s">
        <v>1156</v>
      </c>
      <c r="E47" s="226"/>
      <c r="F47" s="226"/>
      <c r="G47" s="226"/>
      <c r="H47" s="225" t="s">
        <v>1156</v>
      </c>
      <c r="I47" s="226"/>
      <c r="J47" s="225" t="s">
        <v>1156</v>
      </c>
      <c r="K47" s="226"/>
      <c r="L47" s="226"/>
      <c r="M47" s="1"/>
      <c r="N47" s="1"/>
      <c r="O47" s="1"/>
      <c r="P47" s="1"/>
      <c r="Q47" s="1"/>
      <c r="R47" s="1"/>
    </row>
    <row r="48" spans="2:18" ht="12" customHeight="1">
      <c r="B48" s="286" t="s">
        <v>1021</v>
      </c>
      <c r="C48" s="287"/>
      <c r="D48" s="288">
        <v>0.04</v>
      </c>
      <c r="E48" s="226"/>
      <c r="F48" s="226"/>
      <c r="G48" s="226"/>
      <c r="H48" s="288">
        <v>0.01</v>
      </c>
      <c r="I48" s="226"/>
      <c r="J48" s="288">
        <v>0.008</v>
      </c>
      <c r="K48" s="226"/>
      <c r="L48" s="226"/>
      <c r="M48" s="1"/>
      <c r="N48" s="1"/>
      <c r="O48" s="1"/>
      <c r="P48" s="1"/>
      <c r="Q48" s="1"/>
      <c r="R48" s="1"/>
    </row>
    <row r="49" spans="2:18" ht="12" customHeight="1">
      <c r="B49" s="286" t="s">
        <v>1157</v>
      </c>
      <c r="C49" s="287"/>
      <c r="D49" s="225" t="s">
        <v>1158</v>
      </c>
      <c r="E49" s="226"/>
      <c r="F49" s="226"/>
      <c r="G49" s="226"/>
      <c r="H49" s="225" t="s">
        <v>1158</v>
      </c>
      <c r="I49" s="226"/>
      <c r="J49" s="225" t="s">
        <v>1158</v>
      </c>
      <c r="K49" s="226"/>
      <c r="L49" s="226"/>
      <c r="M49" s="1"/>
      <c r="N49" s="1"/>
      <c r="O49" s="1"/>
      <c r="P49" s="1"/>
      <c r="Q49" s="1"/>
      <c r="R49" s="1"/>
    </row>
    <row r="50" spans="2:18" ht="10.5" customHeight="1">
      <c r="B50" s="286" t="s">
        <v>1159</v>
      </c>
      <c r="C50" s="287"/>
      <c r="D50" s="225" t="s">
        <v>1160</v>
      </c>
      <c r="E50" s="226"/>
      <c r="F50" s="226"/>
      <c r="G50" s="226"/>
      <c r="H50" s="225" t="s">
        <v>1160</v>
      </c>
      <c r="I50" s="226"/>
      <c r="J50" s="225" t="s">
        <v>1160</v>
      </c>
      <c r="K50" s="226"/>
      <c r="L50" s="226"/>
      <c r="M50" s="1"/>
      <c r="N50" s="1"/>
      <c r="O50" s="1"/>
      <c r="P50" s="1"/>
      <c r="Q50" s="1"/>
      <c r="R50" s="1"/>
    </row>
    <row r="51" spans="2:18" ht="14.25" customHeight="1">
      <c r="B51" s="286" t="s">
        <v>1161</v>
      </c>
      <c r="C51" s="287"/>
      <c r="D51" s="225" t="s">
        <v>1162</v>
      </c>
      <c r="E51" s="226"/>
      <c r="F51" s="226"/>
      <c r="G51" s="226"/>
      <c r="H51" s="225" t="s">
        <v>1162</v>
      </c>
      <c r="I51" s="226"/>
      <c r="J51" s="225" t="s">
        <v>1162</v>
      </c>
      <c r="K51" s="226"/>
      <c r="L51" s="226"/>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8" t="s">
        <v>1126</v>
      </c>
      <c r="C53" s="239"/>
      <c r="D53" s="239"/>
      <c r="E53" s="239"/>
      <c r="F53" s="239"/>
      <c r="G53" s="239"/>
      <c r="H53" s="239"/>
      <c r="I53" s="239"/>
      <c r="J53" s="239"/>
      <c r="K53" s="239"/>
      <c r="L53" s="239"/>
      <c r="M53" s="239"/>
      <c r="N53" s="239"/>
      <c r="O53" s="239"/>
      <c r="P53" s="239"/>
      <c r="Q53" s="240"/>
      <c r="R53" s="1"/>
    </row>
    <row r="54" spans="2:18" ht="5.25" customHeight="1">
      <c r="B54" s="1"/>
      <c r="C54" s="1"/>
      <c r="D54" s="1"/>
      <c r="E54" s="1"/>
      <c r="F54" s="1"/>
      <c r="G54" s="1"/>
      <c r="H54" s="1"/>
      <c r="I54" s="1"/>
      <c r="J54" s="1"/>
      <c r="K54" s="1"/>
      <c r="L54" s="1"/>
      <c r="M54" s="1"/>
      <c r="N54" s="1"/>
      <c r="O54" s="1"/>
      <c r="P54" s="1"/>
      <c r="Q54" s="1"/>
      <c r="R54" s="1"/>
    </row>
    <row r="55" spans="2:3" ht="18.75" customHeight="1">
      <c r="B55" s="229" t="s">
        <v>1127</v>
      </c>
      <c r="C55" s="230"/>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2"/>
  <sheetViews>
    <sheetView showGridLines="0" view="pageBreakPreview" zoomScale="60" zoomScalePageLayoutView="0" workbookViewId="0" topLeftCell="B1">
      <selection activeCell="B3" sqref="B3"/>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09" t="s">
        <v>985</v>
      </c>
      <c r="O3" s="210"/>
      <c r="P3" s="210"/>
      <c r="Q3" s="210"/>
      <c r="R3" s="210"/>
      <c r="S3" s="210"/>
      <c r="T3" s="210"/>
      <c r="U3" s="210"/>
      <c r="V3" s="210"/>
      <c r="W3" s="210"/>
      <c r="X3" s="210"/>
      <c r="Y3" s="210"/>
      <c r="Z3" s="210"/>
      <c r="AA3" s="210"/>
      <c r="AB3" s="210"/>
      <c r="AC3" s="210"/>
      <c r="AD3" s="210"/>
      <c r="AE3" s="210"/>
      <c r="AF3" s="210"/>
      <c r="AG3" s="210"/>
      <c r="AH3" s="210"/>
      <c r="AI3" s="210"/>
      <c r="AJ3" s="210"/>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11" t="s">
        <v>1163</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6" t="s">
        <v>1120</v>
      </c>
      <c r="C7" s="217"/>
      <c r="D7" s="217"/>
      <c r="E7" s="217"/>
      <c r="F7" s="217"/>
      <c r="G7" s="217"/>
      <c r="H7" s="217"/>
      <c r="I7" s="217"/>
      <c r="J7" s="217"/>
      <c r="K7" s="1"/>
      <c r="L7" s="218">
        <v>43890</v>
      </c>
      <c r="M7" s="203"/>
      <c r="N7" s="203"/>
      <c r="O7" s="203"/>
      <c r="P7" s="203"/>
      <c r="Q7" s="203"/>
      <c r="R7" s="203"/>
      <c r="S7" s="203"/>
      <c r="T7" s="203"/>
      <c r="U7" s="1"/>
      <c r="V7" s="1"/>
      <c r="W7" s="1"/>
      <c r="X7" s="1"/>
      <c r="Y7" s="1"/>
      <c r="Z7" s="1"/>
      <c r="AA7" s="1"/>
      <c r="AB7" s="1"/>
      <c r="AC7" s="1"/>
      <c r="AD7" s="1"/>
      <c r="AE7" s="1"/>
      <c r="AF7" s="1"/>
      <c r="AG7" s="1"/>
      <c r="AH7" s="1"/>
      <c r="AI7" s="1"/>
      <c r="AJ7" s="1"/>
    </row>
    <row r="8" spans="2:36" ht="5.25" customHeight="1">
      <c r="B8" s="217"/>
      <c r="C8" s="217"/>
      <c r="D8" s="217"/>
      <c r="E8" s="217"/>
      <c r="F8" s="217"/>
      <c r="G8" s="217"/>
      <c r="H8" s="217"/>
      <c r="I8" s="217"/>
      <c r="J8" s="217"/>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8" t="s">
        <v>1164</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7"/>
      <c r="C11" s="234"/>
      <c r="D11" s="234"/>
      <c r="E11" s="234"/>
      <c r="F11" s="234"/>
      <c r="G11" s="234"/>
      <c r="H11" s="234"/>
      <c r="I11" s="233" t="s">
        <v>1179</v>
      </c>
      <c r="J11" s="234"/>
      <c r="K11" s="234"/>
      <c r="L11" s="234"/>
      <c r="M11" s="234"/>
      <c r="N11" s="234"/>
      <c r="O11" s="234"/>
      <c r="P11" s="234"/>
      <c r="Q11" s="234"/>
      <c r="R11" s="234"/>
      <c r="S11" s="234"/>
      <c r="T11" s="234"/>
      <c r="U11" s="233" t="s">
        <v>1180</v>
      </c>
      <c r="V11" s="234"/>
      <c r="W11" s="234"/>
      <c r="X11" s="234"/>
      <c r="Y11" s="234"/>
      <c r="Z11" s="234"/>
      <c r="AA11" s="234"/>
      <c r="AB11" s="233" t="s">
        <v>1181</v>
      </c>
      <c r="AC11" s="234"/>
      <c r="AD11" s="234"/>
      <c r="AE11" s="234"/>
      <c r="AF11" s="234"/>
      <c r="AG11" s="234"/>
      <c r="AH11" s="233" t="s">
        <v>1180</v>
      </c>
      <c r="AI11" s="234"/>
      <c r="AJ11" s="1"/>
    </row>
    <row r="12" spans="2:36" ht="12" customHeight="1">
      <c r="B12" s="302" t="s">
        <v>580</v>
      </c>
      <c r="C12" s="226"/>
      <c r="D12" s="226"/>
      <c r="E12" s="226"/>
      <c r="F12" s="226"/>
      <c r="G12" s="226"/>
      <c r="H12" s="226"/>
      <c r="I12" s="309">
        <v>516998198.6999997</v>
      </c>
      <c r="J12" s="226"/>
      <c r="K12" s="226"/>
      <c r="L12" s="226"/>
      <c r="M12" s="226"/>
      <c r="N12" s="226"/>
      <c r="O12" s="226"/>
      <c r="P12" s="226"/>
      <c r="Q12" s="226"/>
      <c r="R12" s="226"/>
      <c r="S12" s="226"/>
      <c r="T12" s="226"/>
      <c r="U12" s="288">
        <v>0.16723852771939082</v>
      </c>
      <c r="V12" s="226"/>
      <c r="W12" s="226"/>
      <c r="X12" s="226"/>
      <c r="Y12" s="226"/>
      <c r="Z12" s="226"/>
      <c r="AA12" s="226"/>
      <c r="AB12" s="227">
        <v>6826</v>
      </c>
      <c r="AC12" s="226"/>
      <c r="AD12" s="226"/>
      <c r="AE12" s="226"/>
      <c r="AF12" s="226"/>
      <c r="AG12" s="226"/>
      <c r="AH12" s="288">
        <v>0.16431958787703715</v>
      </c>
      <c r="AI12" s="226"/>
      <c r="AJ12" s="1"/>
    </row>
    <row r="13" spans="2:36" ht="12" customHeight="1">
      <c r="B13" s="302" t="s">
        <v>584</v>
      </c>
      <c r="C13" s="226"/>
      <c r="D13" s="226"/>
      <c r="E13" s="226"/>
      <c r="F13" s="226"/>
      <c r="G13" s="226"/>
      <c r="H13" s="226"/>
      <c r="I13" s="309">
        <v>457770101.02000135</v>
      </c>
      <c r="J13" s="226"/>
      <c r="K13" s="226"/>
      <c r="L13" s="226"/>
      <c r="M13" s="226"/>
      <c r="N13" s="226"/>
      <c r="O13" s="226"/>
      <c r="P13" s="226"/>
      <c r="Q13" s="226"/>
      <c r="R13" s="226"/>
      <c r="S13" s="226"/>
      <c r="T13" s="226"/>
      <c r="U13" s="288">
        <v>0.14807942836366766</v>
      </c>
      <c r="V13" s="226"/>
      <c r="W13" s="226"/>
      <c r="X13" s="226"/>
      <c r="Y13" s="226"/>
      <c r="Z13" s="226"/>
      <c r="AA13" s="226"/>
      <c r="AB13" s="227">
        <v>6539</v>
      </c>
      <c r="AC13" s="226"/>
      <c r="AD13" s="226"/>
      <c r="AE13" s="226"/>
      <c r="AF13" s="226"/>
      <c r="AG13" s="226"/>
      <c r="AH13" s="288">
        <v>0.15741075082448666</v>
      </c>
      <c r="AI13" s="226"/>
      <c r="AJ13" s="1"/>
    </row>
    <row r="14" spans="2:36" ht="12" customHeight="1">
      <c r="B14" s="302" t="s">
        <v>582</v>
      </c>
      <c r="C14" s="226"/>
      <c r="D14" s="226"/>
      <c r="E14" s="226"/>
      <c r="F14" s="226"/>
      <c r="G14" s="226"/>
      <c r="H14" s="226"/>
      <c r="I14" s="309">
        <v>437986700.26</v>
      </c>
      <c r="J14" s="226"/>
      <c r="K14" s="226"/>
      <c r="L14" s="226"/>
      <c r="M14" s="226"/>
      <c r="N14" s="226"/>
      <c r="O14" s="226"/>
      <c r="P14" s="226"/>
      <c r="Q14" s="226"/>
      <c r="R14" s="226"/>
      <c r="S14" s="226"/>
      <c r="T14" s="226"/>
      <c r="U14" s="288">
        <v>0.14167989578366122</v>
      </c>
      <c r="V14" s="226"/>
      <c r="W14" s="226"/>
      <c r="X14" s="226"/>
      <c r="Y14" s="226"/>
      <c r="Z14" s="226"/>
      <c r="AA14" s="226"/>
      <c r="AB14" s="227">
        <v>5557</v>
      </c>
      <c r="AC14" s="226"/>
      <c r="AD14" s="226"/>
      <c r="AE14" s="226"/>
      <c r="AF14" s="226"/>
      <c r="AG14" s="226"/>
      <c r="AH14" s="288">
        <v>0.1337714547073975</v>
      </c>
      <c r="AI14" s="226"/>
      <c r="AJ14" s="1"/>
    </row>
    <row r="15" spans="2:36" ht="12" customHeight="1">
      <c r="B15" s="302" t="s">
        <v>588</v>
      </c>
      <c r="C15" s="226"/>
      <c r="D15" s="226"/>
      <c r="E15" s="226"/>
      <c r="F15" s="226"/>
      <c r="G15" s="226"/>
      <c r="H15" s="226"/>
      <c r="I15" s="309">
        <v>333205158.1200006</v>
      </c>
      <c r="J15" s="226"/>
      <c r="K15" s="226"/>
      <c r="L15" s="226"/>
      <c r="M15" s="226"/>
      <c r="N15" s="226"/>
      <c r="O15" s="226"/>
      <c r="P15" s="226"/>
      <c r="Q15" s="226"/>
      <c r="R15" s="226"/>
      <c r="S15" s="226"/>
      <c r="T15" s="226"/>
      <c r="U15" s="288">
        <v>0.10778517258399832</v>
      </c>
      <c r="V15" s="226"/>
      <c r="W15" s="226"/>
      <c r="X15" s="226"/>
      <c r="Y15" s="226"/>
      <c r="Z15" s="226"/>
      <c r="AA15" s="226"/>
      <c r="AB15" s="227">
        <v>5124</v>
      </c>
      <c r="AC15" s="226"/>
      <c r="AD15" s="226"/>
      <c r="AE15" s="226"/>
      <c r="AF15" s="226"/>
      <c r="AG15" s="226"/>
      <c r="AH15" s="288">
        <v>0.12334801762114538</v>
      </c>
      <c r="AI15" s="226"/>
      <c r="AJ15" s="1"/>
    </row>
    <row r="16" spans="2:36" ht="12" customHeight="1">
      <c r="B16" s="302" t="s">
        <v>586</v>
      </c>
      <c r="C16" s="226"/>
      <c r="D16" s="226"/>
      <c r="E16" s="226"/>
      <c r="F16" s="226"/>
      <c r="G16" s="226"/>
      <c r="H16" s="226"/>
      <c r="I16" s="309">
        <v>327825711.95999956</v>
      </c>
      <c r="J16" s="226"/>
      <c r="K16" s="226"/>
      <c r="L16" s="226"/>
      <c r="M16" s="226"/>
      <c r="N16" s="226"/>
      <c r="O16" s="226"/>
      <c r="P16" s="226"/>
      <c r="Q16" s="226"/>
      <c r="R16" s="226"/>
      <c r="S16" s="226"/>
      <c r="T16" s="226"/>
      <c r="U16" s="288">
        <v>0.10604502985621611</v>
      </c>
      <c r="V16" s="226"/>
      <c r="W16" s="226"/>
      <c r="X16" s="226"/>
      <c r="Y16" s="226"/>
      <c r="Z16" s="226"/>
      <c r="AA16" s="226"/>
      <c r="AB16" s="227">
        <v>3304</v>
      </c>
      <c r="AC16" s="226"/>
      <c r="AD16" s="226"/>
      <c r="AE16" s="226"/>
      <c r="AF16" s="226"/>
      <c r="AG16" s="226"/>
      <c r="AH16" s="288">
        <v>0.07953588021472761</v>
      </c>
      <c r="AI16" s="226"/>
      <c r="AJ16" s="1"/>
    </row>
    <row r="17" spans="2:36" ht="12" customHeight="1">
      <c r="B17" s="302" t="s">
        <v>592</v>
      </c>
      <c r="C17" s="226"/>
      <c r="D17" s="226"/>
      <c r="E17" s="226"/>
      <c r="F17" s="226"/>
      <c r="G17" s="226"/>
      <c r="H17" s="226"/>
      <c r="I17" s="309">
        <v>249089042.7899997</v>
      </c>
      <c r="J17" s="226"/>
      <c r="K17" s="226"/>
      <c r="L17" s="226"/>
      <c r="M17" s="226"/>
      <c r="N17" s="226"/>
      <c r="O17" s="226"/>
      <c r="P17" s="226"/>
      <c r="Q17" s="226"/>
      <c r="R17" s="226"/>
      <c r="S17" s="226"/>
      <c r="T17" s="226"/>
      <c r="U17" s="288">
        <v>0.08057529966638144</v>
      </c>
      <c r="V17" s="226"/>
      <c r="W17" s="226"/>
      <c r="X17" s="226"/>
      <c r="Y17" s="226"/>
      <c r="Z17" s="226"/>
      <c r="AA17" s="226"/>
      <c r="AB17" s="227">
        <v>3494</v>
      </c>
      <c r="AC17" s="226"/>
      <c r="AD17" s="226"/>
      <c r="AE17" s="226"/>
      <c r="AF17" s="226"/>
      <c r="AG17" s="226"/>
      <c r="AH17" s="288">
        <v>0.08410967477913386</v>
      </c>
      <c r="AI17" s="226"/>
      <c r="AJ17" s="1"/>
    </row>
    <row r="18" spans="2:36" ht="12" customHeight="1">
      <c r="B18" s="302" t="s">
        <v>590</v>
      </c>
      <c r="C18" s="226"/>
      <c r="D18" s="226"/>
      <c r="E18" s="226"/>
      <c r="F18" s="226"/>
      <c r="G18" s="226"/>
      <c r="H18" s="226"/>
      <c r="I18" s="309">
        <v>207187594.60000032</v>
      </c>
      <c r="J18" s="226"/>
      <c r="K18" s="226"/>
      <c r="L18" s="226"/>
      <c r="M18" s="226"/>
      <c r="N18" s="226"/>
      <c r="O18" s="226"/>
      <c r="P18" s="226"/>
      <c r="Q18" s="226"/>
      <c r="R18" s="226"/>
      <c r="S18" s="226"/>
      <c r="T18" s="226"/>
      <c r="U18" s="288">
        <v>0.06702102322552267</v>
      </c>
      <c r="V18" s="226"/>
      <c r="W18" s="226"/>
      <c r="X18" s="226"/>
      <c r="Y18" s="226"/>
      <c r="Z18" s="226"/>
      <c r="AA18" s="226"/>
      <c r="AB18" s="227">
        <v>3226</v>
      </c>
      <c r="AC18" s="226"/>
      <c r="AD18" s="226"/>
      <c r="AE18" s="226"/>
      <c r="AF18" s="226"/>
      <c r="AG18" s="226"/>
      <c r="AH18" s="288">
        <v>0.077658217183024</v>
      </c>
      <c r="AI18" s="226"/>
      <c r="AJ18" s="1"/>
    </row>
    <row r="19" spans="2:36" ht="12" customHeight="1">
      <c r="B19" s="302" t="s">
        <v>594</v>
      </c>
      <c r="C19" s="226"/>
      <c r="D19" s="226"/>
      <c r="E19" s="226"/>
      <c r="F19" s="226"/>
      <c r="G19" s="226"/>
      <c r="H19" s="226"/>
      <c r="I19" s="309">
        <v>195608978.65000015</v>
      </c>
      <c r="J19" s="226"/>
      <c r="K19" s="226"/>
      <c r="L19" s="226"/>
      <c r="M19" s="226"/>
      <c r="N19" s="226"/>
      <c r="O19" s="226"/>
      <c r="P19" s="226"/>
      <c r="Q19" s="226"/>
      <c r="R19" s="226"/>
      <c r="S19" s="226"/>
      <c r="T19" s="226"/>
      <c r="U19" s="288">
        <v>0.06327557364876327</v>
      </c>
      <c r="V19" s="226"/>
      <c r="W19" s="226"/>
      <c r="X19" s="226"/>
      <c r="Y19" s="226"/>
      <c r="Z19" s="226"/>
      <c r="AA19" s="226"/>
      <c r="AB19" s="227">
        <v>2853</v>
      </c>
      <c r="AC19" s="226"/>
      <c r="AD19" s="226"/>
      <c r="AE19" s="226"/>
      <c r="AF19" s="226"/>
      <c r="AG19" s="226"/>
      <c r="AH19" s="288">
        <v>0.06867913627500542</v>
      </c>
      <c r="AI19" s="226"/>
      <c r="AJ19" s="1"/>
    </row>
    <row r="20" spans="2:36" ht="12" customHeight="1">
      <c r="B20" s="302" t="s">
        <v>596</v>
      </c>
      <c r="C20" s="226"/>
      <c r="D20" s="226"/>
      <c r="E20" s="226"/>
      <c r="F20" s="226"/>
      <c r="G20" s="226"/>
      <c r="H20" s="226"/>
      <c r="I20" s="309">
        <v>175520562.02999997</v>
      </c>
      <c r="J20" s="226"/>
      <c r="K20" s="226"/>
      <c r="L20" s="226"/>
      <c r="M20" s="226"/>
      <c r="N20" s="226"/>
      <c r="O20" s="226"/>
      <c r="P20" s="226"/>
      <c r="Q20" s="226"/>
      <c r="R20" s="226"/>
      <c r="S20" s="226"/>
      <c r="T20" s="226"/>
      <c r="U20" s="288">
        <v>0.05677737456762482</v>
      </c>
      <c r="V20" s="226"/>
      <c r="W20" s="226"/>
      <c r="X20" s="226"/>
      <c r="Y20" s="226"/>
      <c r="Z20" s="226"/>
      <c r="AA20" s="226"/>
      <c r="AB20" s="227">
        <v>1962</v>
      </c>
      <c r="AC20" s="226"/>
      <c r="AD20" s="226"/>
      <c r="AE20" s="226"/>
      <c r="AF20" s="226"/>
      <c r="AG20" s="226"/>
      <c r="AH20" s="288">
        <v>0.047230447028237164</v>
      </c>
      <c r="AI20" s="226"/>
      <c r="AJ20" s="1"/>
    </row>
    <row r="21" spans="2:36" ht="12" customHeight="1">
      <c r="B21" s="302" t="s">
        <v>598</v>
      </c>
      <c r="C21" s="226"/>
      <c r="D21" s="226"/>
      <c r="E21" s="226"/>
      <c r="F21" s="226"/>
      <c r="G21" s="226"/>
      <c r="H21" s="226"/>
      <c r="I21" s="309">
        <v>113492519.1299999</v>
      </c>
      <c r="J21" s="226"/>
      <c r="K21" s="226"/>
      <c r="L21" s="226"/>
      <c r="M21" s="226"/>
      <c r="N21" s="226"/>
      <c r="O21" s="226"/>
      <c r="P21" s="226"/>
      <c r="Q21" s="226"/>
      <c r="R21" s="226"/>
      <c r="S21" s="226"/>
      <c r="T21" s="226"/>
      <c r="U21" s="288">
        <v>0.03671254920073669</v>
      </c>
      <c r="V21" s="226"/>
      <c r="W21" s="226"/>
      <c r="X21" s="226"/>
      <c r="Y21" s="226"/>
      <c r="Z21" s="226"/>
      <c r="AA21" s="226"/>
      <c r="AB21" s="227">
        <v>1602</v>
      </c>
      <c r="AC21" s="226"/>
      <c r="AD21" s="226"/>
      <c r="AE21" s="226"/>
      <c r="AF21" s="226"/>
      <c r="AG21" s="226"/>
      <c r="AH21" s="288">
        <v>0.03856430995883585</v>
      </c>
      <c r="AI21" s="226"/>
      <c r="AJ21" s="1"/>
    </row>
    <row r="22" spans="2:36" ht="12" customHeight="1">
      <c r="B22" s="302" t="s">
        <v>532</v>
      </c>
      <c r="C22" s="226"/>
      <c r="D22" s="226"/>
      <c r="E22" s="226"/>
      <c r="F22" s="226"/>
      <c r="G22" s="226"/>
      <c r="H22" s="226"/>
      <c r="I22" s="309">
        <v>73703265.34999996</v>
      </c>
      <c r="J22" s="226"/>
      <c r="K22" s="226"/>
      <c r="L22" s="226"/>
      <c r="M22" s="226"/>
      <c r="N22" s="226"/>
      <c r="O22" s="226"/>
      <c r="P22" s="226"/>
      <c r="Q22" s="226"/>
      <c r="R22" s="226"/>
      <c r="S22" s="226"/>
      <c r="T22" s="226"/>
      <c r="U22" s="288">
        <v>0.023841525204999894</v>
      </c>
      <c r="V22" s="226"/>
      <c r="W22" s="226"/>
      <c r="X22" s="226"/>
      <c r="Y22" s="226"/>
      <c r="Z22" s="226"/>
      <c r="AA22" s="226"/>
      <c r="AB22" s="227">
        <v>1023</v>
      </c>
      <c r="AC22" s="226"/>
      <c r="AD22" s="226"/>
      <c r="AE22" s="226"/>
      <c r="AF22" s="226"/>
      <c r="AG22" s="226"/>
      <c r="AH22" s="288">
        <v>0.02462627283888207</v>
      </c>
      <c r="AI22" s="226"/>
      <c r="AJ22" s="1"/>
    </row>
    <row r="23" spans="2:36" ht="12" customHeight="1">
      <c r="B23" s="302" t="s">
        <v>62</v>
      </c>
      <c r="C23" s="226"/>
      <c r="D23" s="226"/>
      <c r="E23" s="226"/>
      <c r="F23" s="226"/>
      <c r="G23" s="226"/>
      <c r="H23" s="226"/>
      <c r="I23" s="309">
        <v>2994313.3</v>
      </c>
      <c r="J23" s="226"/>
      <c r="K23" s="226"/>
      <c r="L23" s="226"/>
      <c r="M23" s="226"/>
      <c r="N23" s="226"/>
      <c r="O23" s="226"/>
      <c r="P23" s="226"/>
      <c r="Q23" s="226"/>
      <c r="R23" s="226"/>
      <c r="S23" s="226"/>
      <c r="T23" s="226"/>
      <c r="U23" s="288">
        <v>0.000968600179036931</v>
      </c>
      <c r="V23" s="226"/>
      <c r="W23" s="226"/>
      <c r="X23" s="226"/>
      <c r="Y23" s="226"/>
      <c r="Z23" s="226"/>
      <c r="AA23" s="226"/>
      <c r="AB23" s="227">
        <v>31</v>
      </c>
      <c r="AC23" s="226"/>
      <c r="AD23" s="226"/>
      <c r="AE23" s="226"/>
      <c r="AF23" s="226"/>
      <c r="AG23" s="226"/>
      <c r="AH23" s="288">
        <v>0.0007462506920873354</v>
      </c>
      <c r="AI23" s="226"/>
      <c r="AJ23" s="1"/>
    </row>
    <row r="24" spans="2:36" ht="13.5" customHeight="1">
      <c r="B24" s="316"/>
      <c r="C24" s="311"/>
      <c r="D24" s="311"/>
      <c r="E24" s="311"/>
      <c r="F24" s="311"/>
      <c r="G24" s="311"/>
      <c r="H24" s="311"/>
      <c r="I24" s="312">
        <v>3091382145.9100018</v>
      </c>
      <c r="J24" s="311"/>
      <c r="K24" s="311"/>
      <c r="L24" s="311"/>
      <c r="M24" s="311"/>
      <c r="N24" s="311"/>
      <c r="O24" s="311"/>
      <c r="P24" s="311"/>
      <c r="Q24" s="311"/>
      <c r="R24" s="311"/>
      <c r="S24" s="311"/>
      <c r="T24" s="311"/>
      <c r="U24" s="313">
        <v>0.9999999999999969</v>
      </c>
      <c r="V24" s="311"/>
      <c r="W24" s="311"/>
      <c r="X24" s="311"/>
      <c r="Y24" s="311"/>
      <c r="Z24" s="311"/>
      <c r="AA24" s="311"/>
      <c r="AB24" s="314">
        <v>41541</v>
      </c>
      <c r="AC24" s="311"/>
      <c r="AD24" s="311"/>
      <c r="AE24" s="311"/>
      <c r="AF24" s="311"/>
      <c r="AG24" s="311"/>
      <c r="AH24" s="313">
        <v>1</v>
      </c>
      <c r="AI24" s="311"/>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8" t="s">
        <v>1165</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4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3" t="s">
        <v>1182</v>
      </c>
      <c r="C28" s="234"/>
      <c r="D28" s="234"/>
      <c r="E28" s="234"/>
      <c r="F28" s="234"/>
      <c r="G28" s="234"/>
      <c r="H28" s="234"/>
      <c r="I28" s="234"/>
      <c r="J28" s="233" t="s">
        <v>1179</v>
      </c>
      <c r="K28" s="234"/>
      <c r="L28" s="234"/>
      <c r="M28" s="234"/>
      <c r="N28" s="234"/>
      <c r="O28" s="234"/>
      <c r="P28" s="234"/>
      <c r="Q28" s="234"/>
      <c r="R28" s="234"/>
      <c r="S28" s="234"/>
      <c r="T28" s="234"/>
      <c r="U28" s="233" t="s">
        <v>1180</v>
      </c>
      <c r="V28" s="234"/>
      <c r="W28" s="234"/>
      <c r="X28" s="234"/>
      <c r="Y28" s="234"/>
      <c r="Z28" s="234"/>
      <c r="AA28" s="234"/>
      <c r="AB28" s="233" t="s">
        <v>1181</v>
      </c>
      <c r="AC28" s="234"/>
      <c r="AD28" s="234"/>
      <c r="AE28" s="234"/>
      <c r="AF28" s="234"/>
      <c r="AG28" s="233" t="s">
        <v>1180</v>
      </c>
      <c r="AH28" s="234"/>
      <c r="AI28" s="234"/>
      <c r="AJ28" s="1"/>
    </row>
    <row r="29" spans="2:36" ht="12.75" customHeight="1">
      <c r="B29" s="225" t="s">
        <v>1183</v>
      </c>
      <c r="C29" s="226"/>
      <c r="D29" s="226"/>
      <c r="E29" s="226"/>
      <c r="F29" s="226"/>
      <c r="G29" s="226"/>
      <c r="H29" s="226"/>
      <c r="I29" s="226"/>
      <c r="J29" s="309">
        <v>421562066.8199999</v>
      </c>
      <c r="K29" s="226"/>
      <c r="L29" s="226"/>
      <c r="M29" s="226"/>
      <c r="N29" s="226"/>
      <c r="O29" s="226"/>
      <c r="P29" s="226"/>
      <c r="Q29" s="226"/>
      <c r="R29" s="226"/>
      <c r="S29" s="226"/>
      <c r="T29" s="226"/>
      <c r="U29" s="288">
        <v>0.1363668569341193</v>
      </c>
      <c r="V29" s="226"/>
      <c r="W29" s="226"/>
      <c r="X29" s="226"/>
      <c r="Y29" s="226"/>
      <c r="Z29" s="226"/>
      <c r="AA29" s="226"/>
      <c r="AB29" s="227">
        <v>4486</v>
      </c>
      <c r="AC29" s="226"/>
      <c r="AD29" s="226"/>
      <c r="AE29" s="226"/>
      <c r="AF29" s="226"/>
      <c r="AG29" s="288">
        <v>0.1079896969259286</v>
      </c>
      <c r="AH29" s="226"/>
      <c r="AI29" s="226"/>
      <c r="AJ29" s="1"/>
    </row>
    <row r="30" spans="2:36" ht="12.75" customHeight="1">
      <c r="B30" s="225" t="s">
        <v>1184</v>
      </c>
      <c r="C30" s="226"/>
      <c r="D30" s="226"/>
      <c r="E30" s="226"/>
      <c r="F30" s="226"/>
      <c r="G30" s="226"/>
      <c r="H30" s="226"/>
      <c r="I30" s="226"/>
      <c r="J30" s="309">
        <v>371931369.4300008</v>
      </c>
      <c r="K30" s="226"/>
      <c r="L30" s="226"/>
      <c r="M30" s="226"/>
      <c r="N30" s="226"/>
      <c r="O30" s="226"/>
      <c r="P30" s="226"/>
      <c r="Q30" s="226"/>
      <c r="R30" s="226"/>
      <c r="S30" s="226"/>
      <c r="T30" s="226"/>
      <c r="U30" s="288">
        <v>0.12031232370351817</v>
      </c>
      <c r="V30" s="226"/>
      <c r="W30" s="226"/>
      <c r="X30" s="226"/>
      <c r="Y30" s="226"/>
      <c r="Z30" s="226"/>
      <c r="AA30" s="226"/>
      <c r="AB30" s="227">
        <v>4049</v>
      </c>
      <c r="AC30" s="226"/>
      <c r="AD30" s="226"/>
      <c r="AE30" s="226"/>
      <c r="AF30" s="226"/>
      <c r="AG30" s="288">
        <v>0.09746996942779423</v>
      </c>
      <c r="AH30" s="226"/>
      <c r="AI30" s="226"/>
      <c r="AJ30" s="1"/>
    </row>
    <row r="31" spans="2:36" ht="12.75" customHeight="1">
      <c r="B31" s="225" t="s">
        <v>1185</v>
      </c>
      <c r="C31" s="226"/>
      <c r="D31" s="226"/>
      <c r="E31" s="226"/>
      <c r="F31" s="226"/>
      <c r="G31" s="226"/>
      <c r="H31" s="226"/>
      <c r="I31" s="226"/>
      <c r="J31" s="309">
        <v>455948461.44</v>
      </c>
      <c r="K31" s="226"/>
      <c r="L31" s="226"/>
      <c r="M31" s="226"/>
      <c r="N31" s="226"/>
      <c r="O31" s="226"/>
      <c r="P31" s="226"/>
      <c r="Q31" s="226"/>
      <c r="R31" s="226"/>
      <c r="S31" s="226"/>
      <c r="T31" s="226"/>
      <c r="U31" s="288">
        <v>0.1474901645670803</v>
      </c>
      <c r="V31" s="226"/>
      <c r="W31" s="226"/>
      <c r="X31" s="226"/>
      <c r="Y31" s="226"/>
      <c r="Z31" s="226"/>
      <c r="AA31" s="226"/>
      <c r="AB31" s="227">
        <v>5474</v>
      </c>
      <c r="AC31" s="226"/>
      <c r="AD31" s="226"/>
      <c r="AE31" s="226"/>
      <c r="AF31" s="226"/>
      <c r="AG31" s="288">
        <v>0.1317734286608411</v>
      </c>
      <c r="AH31" s="226"/>
      <c r="AI31" s="226"/>
      <c r="AJ31" s="1"/>
    </row>
    <row r="32" spans="2:36" ht="12.75" customHeight="1">
      <c r="B32" s="225" t="s">
        <v>1186</v>
      </c>
      <c r="C32" s="226"/>
      <c r="D32" s="226"/>
      <c r="E32" s="226"/>
      <c r="F32" s="226"/>
      <c r="G32" s="226"/>
      <c r="H32" s="226"/>
      <c r="I32" s="226"/>
      <c r="J32" s="309">
        <v>1037302540.1899998</v>
      </c>
      <c r="K32" s="226"/>
      <c r="L32" s="226"/>
      <c r="M32" s="226"/>
      <c r="N32" s="226"/>
      <c r="O32" s="226"/>
      <c r="P32" s="226"/>
      <c r="Q32" s="226"/>
      <c r="R32" s="226"/>
      <c r="S32" s="226"/>
      <c r="T32" s="226"/>
      <c r="U32" s="288">
        <v>0.33554652619132985</v>
      </c>
      <c r="V32" s="226"/>
      <c r="W32" s="226"/>
      <c r="X32" s="226"/>
      <c r="Y32" s="226"/>
      <c r="Z32" s="226"/>
      <c r="AA32" s="226"/>
      <c r="AB32" s="227">
        <v>14459</v>
      </c>
      <c r="AC32" s="226"/>
      <c r="AD32" s="226"/>
      <c r="AE32" s="226"/>
      <c r="AF32" s="226"/>
      <c r="AG32" s="288">
        <v>0.3480657663513156</v>
      </c>
      <c r="AH32" s="226"/>
      <c r="AI32" s="226"/>
      <c r="AJ32" s="1"/>
    </row>
    <row r="33" spans="2:36" ht="12.75" customHeight="1">
      <c r="B33" s="225" t="s">
        <v>1187</v>
      </c>
      <c r="C33" s="226"/>
      <c r="D33" s="226"/>
      <c r="E33" s="226"/>
      <c r="F33" s="226"/>
      <c r="G33" s="226"/>
      <c r="H33" s="226"/>
      <c r="I33" s="226"/>
      <c r="J33" s="309">
        <v>641578434.5900006</v>
      </c>
      <c r="K33" s="226"/>
      <c r="L33" s="226"/>
      <c r="M33" s="226"/>
      <c r="N33" s="226"/>
      <c r="O33" s="226"/>
      <c r="P33" s="226"/>
      <c r="Q33" s="226"/>
      <c r="R33" s="226"/>
      <c r="S33" s="226"/>
      <c r="T33" s="226"/>
      <c r="U33" s="288">
        <v>0.20753773047399837</v>
      </c>
      <c r="V33" s="226"/>
      <c r="W33" s="226"/>
      <c r="X33" s="226"/>
      <c r="Y33" s="226"/>
      <c r="Z33" s="226"/>
      <c r="AA33" s="226"/>
      <c r="AB33" s="227">
        <v>9409</v>
      </c>
      <c r="AC33" s="226"/>
      <c r="AD33" s="226"/>
      <c r="AE33" s="226"/>
      <c r="AF33" s="226"/>
      <c r="AG33" s="288">
        <v>0.22649912134999156</v>
      </c>
      <c r="AH33" s="226"/>
      <c r="AI33" s="226"/>
      <c r="AJ33" s="1"/>
    </row>
    <row r="34" spans="2:36" ht="12.75" customHeight="1">
      <c r="B34" s="225" t="s">
        <v>1188</v>
      </c>
      <c r="C34" s="226"/>
      <c r="D34" s="226"/>
      <c r="E34" s="226"/>
      <c r="F34" s="226"/>
      <c r="G34" s="226"/>
      <c r="H34" s="226"/>
      <c r="I34" s="226"/>
      <c r="J34" s="309">
        <v>99869965.72000006</v>
      </c>
      <c r="K34" s="226"/>
      <c r="L34" s="226"/>
      <c r="M34" s="226"/>
      <c r="N34" s="226"/>
      <c r="O34" s="226"/>
      <c r="P34" s="226"/>
      <c r="Q34" s="226"/>
      <c r="R34" s="226"/>
      <c r="S34" s="226"/>
      <c r="T34" s="226"/>
      <c r="U34" s="288">
        <v>0.032305926930493285</v>
      </c>
      <c r="V34" s="226"/>
      <c r="W34" s="226"/>
      <c r="X34" s="226"/>
      <c r="Y34" s="226"/>
      <c r="Z34" s="226"/>
      <c r="AA34" s="226"/>
      <c r="AB34" s="227">
        <v>1946</v>
      </c>
      <c r="AC34" s="226"/>
      <c r="AD34" s="226"/>
      <c r="AE34" s="226"/>
      <c r="AF34" s="226"/>
      <c r="AG34" s="288">
        <v>0.046845285380708215</v>
      </c>
      <c r="AH34" s="226"/>
      <c r="AI34" s="226"/>
      <c r="AJ34" s="1"/>
    </row>
    <row r="35" spans="2:36" ht="12.75" customHeight="1">
      <c r="B35" s="225" t="s">
        <v>1189</v>
      </c>
      <c r="C35" s="226"/>
      <c r="D35" s="226"/>
      <c r="E35" s="226"/>
      <c r="F35" s="226"/>
      <c r="G35" s="226"/>
      <c r="H35" s="226"/>
      <c r="I35" s="226"/>
      <c r="J35" s="309">
        <v>10102500.789999995</v>
      </c>
      <c r="K35" s="226"/>
      <c r="L35" s="226"/>
      <c r="M35" s="226"/>
      <c r="N35" s="226"/>
      <c r="O35" s="226"/>
      <c r="P35" s="226"/>
      <c r="Q35" s="226"/>
      <c r="R35" s="226"/>
      <c r="S35" s="226"/>
      <c r="T35" s="226"/>
      <c r="U35" s="288">
        <v>0.003267955986407546</v>
      </c>
      <c r="V35" s="226"/>
      <c r="W35" s="226"/>
      <c r="X35" s="226"/>
      <c r="Y35" s="226"/>
      <c r="Z35" s="226"/>
      <c r="AA35" s="226"/>
      <c r="AB35" s="227">
        <v>227</v>
      </c>
      <c r="AC35" s="226"/>
      <c r="AD35" s="226"/>
      <c r="AE35" s="226"/>
      <c r="AF35" s="226"/>
      <c r="AG35" s="288">
        <v>0.00546448087431694</v>
      </c>
      <c r="AH35" s="226"/>
      <c r="AI35" s="226"/>
      <c r="AJ35" s="1"/>
    </row>
    <row r="36" spans="2:36" ht="12.75" customHeight="1">
      <c r="B36" s="225" t="s">
        <v>1190</v>
      </c>
      <c r="C36" s="226"/>
      <c r="D36" s="226"/>
      <c r="E36" s="226"/>
      <c r="F36" s="226"/>
      <c r="G36" s="226"/>
      <c r="H36" s="226"/>
      <c r="I36" s="226"/>
      <c r="J36" s="309">
        <v>2968433.78</v>
      </c>
      <c r="K36" s="226"/>
      <c r="L36" s="226"/>
      <c r="M36" s="226"/>
      <c r="N36" s="226"/>
      <c r="O36" s="226"/>
      <c r="P36" s="226"/>
      <c r="Q36" s="226"/>
      <c r="R36" s="226"/>
      <c r="S36" s="226"/>
      <c r="T36" s="226"/>
      <c r="U36" s="288">
        <v>0.0009602286743899759</v>
      </c>
      <c r="V36" s="226"/>
      <c r="W36" s="226"/>
      <c r="X36" s="226"/>
      <c r="Y36" s="226"/>
      <c r="Z36" s="226"/>
      <c r="AA36" s="226"/>
      <c r="AB36" s="227">
        <v>92</v>
      </c>
      <c r="AC36" s="226"/>
      <c r="AD36" s="226"/>
      <c r="AE36" s="226"/>
      <c r="AF36" s="226"/>
      <c r="AG36" s="288">
        <v>0.002214679473291447</v>
      </c>
      <c r="AH36" s="226"/>
      <c r="AI36" s="226"/>
      <c r="AJ36" s="1"/>
    </row>
    <row r="37" spans="2:36" ht="12.75" customHeight="1">
      <c r="B37" s="225" t="s">
        <v>1191</v>
      </c>
      <c r="C37" s="226"/>
      <c r="D37" s="226"/>
      <c r="E37" s="226"/>
      <c r="F37" s="226"/>
      <c r="G37" s="226"/>
      <c r="H37" s="226"/>
      <c r="I37" s="226"/>
      <c r="J37" s="309">
        <v>6802278.27</v>
      </c>
      <c r="K37" s="226"/>
      <c r="L37" s="226"/>
      <c r="M37" s="226"/>
      <c r="N37" s="226"/>
      <c r="O37" s="226"/>
      <c r="P37" s="226"/>
      <c r="Q37" s="226"/>
      <c r="R37" s="226"/>
      <c r="S37" s="226"/>
      <c r="T37" s="226"/>
      <c r="U37" s="288">
        <v>0.0022004003222311527</v>
      </c>
      <c r="V37" s="226"/>
      <c r="W37" s="226"/>
      <c r="X37" s="226"/>
      <c r="Y37" s="226"/>
      <c r="Z37" s="226"/>
      <c r="AA37" s="226"/>
      <c r="AB37" s="227">
        <v>397</v>
      </c>
      <c r="AC37" s="226"/>
      <c r="AD37" s="226"/>
      <c r="AE37" s="226"/>
      <c r="AF37" s="226"/>
      <c r="AG37" s="288">
        <v>0.009556823379312004</v>
      </c>
      <c r="AH37" s="226"/>
      <c r="AI37" s="226"/>
      <c r="AJ37" s="1"/>
    </row>
    <row r="38" spans="2:36" ht="12.75" customHeight="1">
      <c r="B38" s="225" t="s">
        <v>1192</v>
      </c>
      <c r="C38" s="226"/>
      <c r="D38" s="226"/>
      <c r="E38" s="226"/>
      <c r="F38" s="226"/>
      <c r="G38" s="226"/>
      <c r="H38" s="226"/>
      <c r="I38" s="226"/>
      <c r="J38" s="309">
        <v>14497227.869999992</v>
      </c>
      <c r="K38" s="226"/>
      <c r="L38" s="226"/>
      <c r="M38" s="226"/>
      <c r="N38" s="226"/>
      <c r="O38" s="226"/>
      <c r="P38" s="226"/>
      <c r="Q38" s="226"/>
      <c r="R38" s="226"/>
      <c r="S38" s="226"/>
      <c r="T38" s="226"/>
      <c r="U38" s="288">
        <v>0.004689561880655968</v>
      </c>
      <c r="V38" s="226"/>
      <c r="W38" s="226"/>
      <c r="X38" s="226"/>
      <c r="Y38" s="226"/>
      <c r="Z38" s="226"/>
      <c r="AA38" s="226"/>
      <c r="AB38" s="227">
        <v>411</v>
      </c>
      <c r="AC38" s="226"/>
      <c r="AD38" s="226"/>
      <c r="AE38" s="226"/>
      <c r="AF38" s="226"/>
      <c r="AG38" s="288">
        <v>0.009893839820899834</v>
      </c>
      <c r="AH38" s="226"/>
      <c r="AI38" s="226"/>
      <c r="AJ38" s="1"/>
    </row>
    <row r="39" spans="2:36" ht="12.75" customHeight="1">
      <c r="B39" s="225" t="s">
        <v>1193</v>
      </c>
      <c r="C39" s="226"/>
      <c r="D39" s="226"/>
      <c r="E39" s="226"/>
      <c r="F39" s="226"/>
      <c r="G39" s="226"/>
      <c r="H39" s="226"/>
      <c r="I39" s="226"/>
      <c r="J39" s="309">
        <v>12276940.150000002</v>
      </c>
      <c r="K39" s="226"/>
      <c r="L39" s="226"/>
      <c r="M39" s="226"/>
      <c r="N39" s="226"/>
      <c r="O39" s="226"/>
      <c r="P39" s="226"/>
      <c r="Q39" s="226"/>
      <c r="R39" s="226"/>
      <c r="S39" s="226"/>
      <c r="T39" s="226"/>
      <c r="U39" s="288">
        <v>0.003971343421984496</v>
      </c>
      <c r="V39" s="226"/>
      <c r="W39" s="226"/>
      <c r="X39" s="226"/>
      <c r="Y39" s="226"/>
      <c r="Z39" s="226"/>
      <c r="AA39" s="226"/>
      <c r="AB39" s="227">
        <v>214</v>
      </c>
      <c r="AC39" s="226"/>
      <c r="AD39" s="226"/>
      <c r="AE39" s="226"/>
      <c r="AF39" s="226"/>
      <c r="AG39" s="288">
        <v>0.00515153703569967</v>
      </c>
      <c r="AH39" s="226"/>
      <c r="AI39" s="226"/>
      <c r="AJ39" s="1"/>
    </row>
    <row r="40" spans="2:36" ht="12.75" customHeight="1">
      <c r="B40" s="225" t="s">
        <v>1194</v>
      </c>
      <c r="C40" s="226"/>
      <c r="D40" s="226"/>
      <c r="E40" s="226"/>
      <c r="F40" s="226"/>
      <c r="G40" s="226"/>
      <c r="H40" s="226"/>
      <c r="I40" s="226"/>
      <c r="J40" s="309">
        <v>1297076.45</v>
      </c>
      <c r="K40" s="226"/>
      <c r="L40" s="226"/>
      <c r="M40" s="226"/>
      <c r="N40" s="226"/>
      <c r="O40" s="226"/>
      <c r="P40" s="226"/>
      <c r="Q40" s="226"/>
      <c r="R40" s="226"/>
      <c r="S40" s="226"/>
      <c r="T40" s="226"/>
      <c r="U40" s="288">
        <v>0.0004195781656163325</v>
      </c>
      <c r="V40" s="226"/>
      <c r="W40" s="226"/>
      <c r="X40" s="226"/>
      <c r="Y40" s="226"/>
      <c r="Z40" s="226"/>
      <c r="AA40" s="226"/>
      <c r="AB40" s="227">
        <v>40</v>
      </c>
      <c r="AC40" s="226"/>
      <c r="AD40" s="226"/>
      <c r="AE40" s="226"/>
      <c r="AF40" s="226"/>
      <c r="AG40" s="288">
        <v>0.0009629041188223683</v>
      </c>
      <c r="AH40" s="226"/>
      <c r="AI40" s="226"/>
      <c r="AJ40" s="1"/>
    </row>
    <row r="41" spans="2:36" ht="12.75" customHeight="1">
      <c r="B41" s="225" t="s">
        <v>1195</v>
      </c>
      <c r="C41" s="226"/>
      <c r="D41" s="226"/>
      <c r="E41" s="226"/>
      <c r="F41" s="226"/>
      <c r="G41" s="226"/>
      <c r="H41" s="226"/>
      <c r="I41" s="226"/>
      <c r="J41" s="309">
        <v>6343975.76</v>
      </c>
      <c r="K41" s="226"/>
      <c r="L41" s="226"/>
      <c r="M41" s="226"/>
      <c r="N41" s="226"/>
      <c r="O41" s="226"/>
      <c r="P41" s="226"/>
      <c r="Q41" s="226"/>
      <c r="R41" s="226"/>
      <c r="S41" s="226"/>
      <c r="T41" s="226"/>
      <c r="U41" s="288">
        <v>0.0020521486702617096</v>
      </c>
      <c r="V41" s="226"/>
      <c r="W41" s="226"/>
      <c r="X41" s="226"/>
      <c r="Y41" s="226"/>
      <c r="Z41" s="226"/>
      <c r="AA41" s="226"/>
      <c r="AB41" s="227">
        <v>26</v>
      </c>
      <c r="AC41" s="226"/>
      <c r="AD41" s="226"/>
      <c r="AE41" s="226"/>
      <c r="AF41" s="226"/>
      <c r="AG41" s="288">
        <v>0.0006258876772345394</v>
      </c>
      <c r="AH41" s="226"/>
      <c r="AI41" s="226"/>
      <c r="AJ41" s="1"/>
    </row>
    <row r="42" spans="2:36" ht="12.75" customHeight="1">
      <c r="B42" s="225" t="s">
        <v>1196</v>
      </c>
      <c r="C42" s="226"/>
      <c r="D42" s="226"/>
      <c r="E42" s="226"/>
      <c r="F42" s="226"/>
      <c r="G42" s="226"/>
      <c r="H42" s="226"/>
      <c r="I42" s="226"/>
      <c r="J42" s="309">
        <v>2117256.5400000005</v>
      </c>
      <c r="K42" s="226"/>
      <c r="L42" s="226"/>
      <c r="M42" s="226"/>
      <c r="N42" s="226"/>
      <c r="O42" s="226"/>
      <c r="P42" s="226"/>
      <c r="Q42" s="226"/>
      <c r="R42" s="226"/>
      <c r="S42" s="226"/>
      <c r="T42" s="226"/>
      <c r="U42" s="288">
        <v>0.0006848899424489461</v>
      </c>
      <c r="V42" s="226"/>
      <c r="W42" s="226"/>
      <c r="X42" s="226"/>
      <c r="Y42" s="226"/>
      <c r="Z42" s="226"/>
      <c r="AA42" s="226"/>
      <c r="AB42" s="227">
        <v>46</v>
      </c>
      <c r="AC42" s="226"/>
      <c r="AD42" s="226"/>
      <c r="AE42" s="226"/>
      <c r="AF42" s="226"/>
      <c r="AG42" s="288">
        <v>0.0011073397366457235</v>
      </c>
      <c r="AH42" s="226"/>
      <c r="AI42" s="226"/>
      <c r="AJ42" s="1"/>
    </row>
    <row r="43" spans="2:36" ht="12.75" customHeight="1">
      <c r="B43" s="225" t="s">
        <v>1197</v>
      </c>
      <c r="C43" s="226"/>
      <c r="D43" s="226"/>
      <c r="E43" s="226"/>
      <c r="F43" s="226"/>
      <c r="G43" s="226"/>
      <c r="H43" s="226"/>
      <c r="I43" s="226"/>
      <c r="J43" s="309">
        <v>3794666.2099999995</v>
      </c>
      <c r="K43" s="226"/>
      <c r="L43" s="226"/>
      <c r="M43" s="226"/>
      <c r="N43" s="226"/>
      <c r="O43" s="226"/>
      <c r="P43" s="226"/>
      <c r="Q43" s="226"/>
      <c r="R43" s="226"/>
      <c r="S43" s="226"/>
      <c r="T43" s="226"/>
      <c r="U43" s="288">
        <v>0.001227498261585183</v>
      </c>
      <c r="V43" s="226"/>
      <c r="W43" s="226"/>
      <c r="X43" s="226"/>
      <c r="Y43" s="226"/>
      <c r="Z43" s="226"/>
      <c r="AA43" s="226"/>
      <c r="AB43" s="227">
        <v>142</v>
      </c>
      <c r="AC43" s="226"/>
      <c r="AD43" s="226"/>
      <c r="AE43" s="226"/>
      <c r="AF43" s="226"/>
      <c r="AG43" s="288">
        <v>0.003418309621819407</v>
      </c>
      <c r="AH43" s="226"/>
      <c r="AI43" s="226"/>
      <c r="AJ43" s="1"/>
    </row>
    <row r="44" spans="2:36" ht="12.75" customHeight="1">
      <c r="B44" s="225" t="s">
        <v>1198</v>
      </c>
      <c r="C44" s="226"/>
      <c r="D44" s="226"/>
      <c r="E44" s="226"/>
      <c r="F44" s="226"/>
      <c r="G44" s="226"/>
      <c r="H44" s="226"/>
      <c r="I44" s="226"/>
      <c r="J44" s="309">
        <v>2016949.07</v>
      </c>
      <c r="K44" s="226"/>
      <c r="L44" s="226"/>
      <c r="M44" s="226"/>
      <c r="N44" s="226"/>
      <c r="O44" s="226"/>
      <c r="P44" s="226"/>
      <c r="Q44" s="226"/>
      <c r="R44" s="226"/>
      <c r="S44" s="226"/>
      <c r="T44" s="226"/>
      <c r="U44" s="288">
        <v>0.0006524424916759284</v>
      </c>
      <c r="V44" s="226"/>
      <c r="W44" s="226"/>
      <c r="X44" s="226"/>
      <c r="Y44" s="226"/>
      <c r="Z44" s="226"/>
      <c r="AA44" s="226"/>
      <c r="AB44" s="227">
        <v>72</v>
      </c>
      <c r="AC44" s="226"/>
      <c r="AD44" s="226"/>
      <c r="AE44" s="226"/>
      <c r="AF44" s="226"/>
      <c r="AG44" s="288">
        <v>0.001733227413880263</v>
      </c>
      <c r="AH44" s="226"/>
      <c r="AI44" s="226"/>
      <c r="AJ44" s="1"/>
    </row>
    <row r="45" spans="2:36" ht="12.75" customHeight="1">
      <c r="B45" s="225" t="s">
        <v>1199</v>
      </c>
      <c r="C45" s="226"/>
      <c r="D45" s="226"/>
      <c r="E45" s="226"/>
      <c r="F45" s="226"/>
      <c r="G45" s="226"/>
      <c r="H45" s="226"/>
      <c r="I45" s="226"/>
      <c r="J45" s="309">
        <v>571837.3900000001</v>
      </c>
      <c r="K45" s="226"/>
      <c r="L45" s="226"/>
      <c r="M45" s="226"/>
      <c r="N45" s="226"/>
      <c r="O45" s="226"/>
      <c r="P45" s="226"/>
      <c r="Q45" s="226"/>
      <c r="R45" s="226"/>
      <c r="S45" s="226"/>
      <c r="T45" s="226"/>
      <c r="U45" s="288">
        <v>0.00018497790406034383</v>
      </c>
      <c r="V45" s="226"/>
      <c r="W45" s="226"/>
      <c r="X45" s="226"/>
      <c r="Y45" s="226"/>
      <c r="Z45" s="226"/>
      <c r="AA45" s="226"/>
      <c r="AB45" s="227">
        <v>35</v>
      </c>
      <c r="AC45" s="226"/>
      <c r="AD45" s="226"/>
      <c r="AE45" s="226"/>
      <c r="AF45" s="226"/>
      <c r="AG45" s="288">
        <v>0.0008425411039695722</v>
      </c>
      <c r="AH45" s="226"/>
      <c r="AI45" s="226"/>
      <c r="AJ45" s="1"/>
    </row>
    <row r="46" spans="2:36" ht="12.75" customHeight="1">
      <c r="B46" s="225" t="s">
        <v>1200</v>
      </c>
      <c r="C46" s="226"/>
      <c r="D46" s="226"/>
      <c r="E46" s="226"/>
      <c r="F46" s="226"/>
      <c r="G46" s="226"/>
      <c r="H46" s="226"/>
      <c r="I46" s="226"/>
      <c r="J46" s="309">
        <v>312693.32</v>
      </c>
      <c r="K46" s="226"/>
      <c r="L46" s="226"/>
      <c r="M46" s="226"/>
      <c r="N46" s="226"/>
      <c r="O46" s="226"/>
      <c r="P46" s="226"/>
      <c r="Q46" s="226"/>
      <c r="R46" s="226"/>
      <c r="S46" s="226"/>
      <c r="T46" s="226"/>
      <c r="U46" s="288">
        <v>0.00010115000515665892</v>
      </c>
      <c r="V46" s="226"/>
      <c r="W46" s="226"/>
      <c r="X46" s="226"/>
      <c r="Y46" s="226"/>
      <c r="Z46" s="226"/>
      <c r="AA46" s="226"/>
      <c r="AB46" s="227">
        <v>9</v>
      </c>
      <c r="AC46" s="226"/>
      <c r="AD46" s="226"/>
      <c r="AE46" s="226"/>
      <c r="AF46" s="226"/>
      <c r="AG46" s="288">
        <v>0.00021665342673503286</v>
      </c>
      <c r="AH46" s="226"/>
      <c r="AI46" s="226"/>
      <c r="AJ46" s="1"/>
    </row>
    <row r="47" spans="2:36" ht="12.75" customHeight="1">
      <c r="B47" s="225" t="s">
        <v>1201</v>
      </c>
      <c r="C47" s="226"/>
      <c r="D47" s="226"/>
      <c r="E47" s="226"/>
      <c r="F47" s="226"/>
      <c r="G47" s="226"/>
      <c r="H47" s="226"/>
      <c r="I47" s="226"/>
      <c r="J47" s="309">
        <v>12375.99</v>
      </c>
      <c r="K47" s="226"/>
      <c r="L47" s="226"/>
      <c r="M47" s="226"/>
      <c r="N47" s="226"/>
      <c r="O47" s="226"/>
      <c r="P47" s="226"/>
      <c r="Q47" s="226"/>
      <c r="R47" s="226"/>
      <c r="S47" s="226"/>
      <c r="T47" s="226"/>
      <c r="U47" s="288">
        <v>4.003384057960558E-06</v>
      </c>
      <c r="V47" s="226"/>
      <c r="W47" s="226"/>
      <c r="X47" s="226"/>
      <c r="Y47" s="226"/>
      <c r="Z47" s="226"/>
      <c r="AA47" s="226"/>
      <c r="AB47" s="227">
        <v>2</v>
      </c>
      <c r="AC47" s="226"/>
      <c r="AD47" s="226"/>
      <c r="AE47" s="226"/>
      <c r="AF47" s="226"/>
      <c r="AG47" s="288">
        <v>4.8145205941118414E-05</v>
      </c>
      <c r="AH47" s="226"/>
      <c r="AI47" s="226"/>
      <c r="AJ47" s="1"/>
    </row>
    <row r="48" spans="2:36" ht="12.75" customHeight="1">
      <c r="B48" s="225" t="s">
        <v>1202</v>
      </c>
      <c r="C48" s="226"/>
      <c r="D48" s="226"/>
      <c r="E48" s="226"/>
      <c r="F48" s="226"/>
      <c r="G48" s="226"/>
      <c r="H48" s="226"/>
      <c r="I48" s="226"/>
      <c r="J48" s="309">
        <v>55970.63</v>
      </c>
      <c r="K48" s="226"/>
      <c r="L48" s="226"/>
      <c r="M48" s="226"/>
      <c r="N48" s="226"/>
      <c r="O48" s="226"/>
      <c r="P48" s="226"/>
      <c r="Q48" s="226"/>
      <c r="R48" s="226"/>
      <c r="S48" s="226"/>
      <c r="T48" s="226"/>
      <c r="U48" s="288">
        <v>1.8105374023088976E-05</v>
      </c>
      <c r="V48" s="226"/>
      <c r="W48" s="226"/>
      <c r="X48" s="226"/>
      <c r="Y48" s="226"/>
      <c r="Z48" s="226"/>
      <c r="AA48" s="226"/>
      <c r="AB48" s="227">
        <v>3</v>
      </c>
      <c r="AC48" s="226"/>
      <c r="AD48" s="226"/>
      <c r="AE48" s="226"/>
      <c r="AF48" s="226"/>
      <c r="AG48" s="288">
        <v>7.221780891167762E-05</v>
      </c>
      <c r="AH48" s="226"/>
      <c r="AI48" s="226"/>
      <c r="AJ48" s="1"/>
    </row>
    <row r="49" spans="2:36" ht="12.75" customHeight="1">
      <c r="B49" s="225" t="s">
        <v>1203</v>
      </c>
      <c r="C49" s="226"/>
      <c r="D49" s="226"/>
      <c r="E49" s="226"/>
      <c r="F49" s="226"/>
      <c r="G49" s="226"/>
      <c r="H49" s="226"/>
      <c r="I49" s="226"/>
      <c r="J49" s="309">
        <v>19125.5</v>
      </c>
      <c r="K49" s="226"/>
      <c r="L49" s="226"/>
      <c r="M49" s="226"/>
      <c r="N49" s="226"/>
      <c r="O49" s="226"/>
      <c r="P49" s="226"/>
      <c r="Q49" s="226"/>
      <c r="R49" s="226"/>
      <c r="S49" s="226"/>
      <c r="T49" s="226"/>
      <c r="U49" s="288">
        <v>6.1867149052742165E-06</v>
      </c>
      <c r="V49" s="226"/>
      <c r="W49" s="226"/>
      <c r="X49" s="226"/>
      <c r="Y49" s="226"/>
      <c r="Z49" s="226"/>
      <c r="AA49" s="226"/>
      <c r="AB49" s="227">
        <v>2</v>
      </c>
      <c r="AC49" s="226"/>
      <c r="AD49" s="226"/>
      <c r="AE49" s="226"/>
      <c r="AF49" s="226"/>
      <c r="AG49" s="288">
        <v>4.8145205941118414E-05</v>
      </c>
      <c r="AH49" s="226"/>
      <c r="AI49" s="226"/>
      <c r="AJ49" s="1"/>
    </row>
    <row r="50" spans="2:36" ht="12.75" customHeight="1">
      <c r="B50" s="310"/>
      <c r="C50" s="311"/>
      <c r="D50" s="311"/>
      <c r="E50" s="311"/>
      <c r="F50" s="311"/>
      <c r="G50" s="311"/>
      <c r="H50" s="311"/>
      <c r="I50" s="311"/>
      <c r="J50" s="312">
        <v>3091382145.9100018</v>
      </c>
      <c r="K50" s="311"/>
      <c r="L50" s="311"/>
      <c r="M50" s="311"/>
      <c r="N50" s="311"/>
      <c r="O50" s="311"/>
      <c r="P50" s="311"/>
      <c r="Q50" s="311"/>
      <c r="R50" s="311"/>
      <c r="S50" s="311"/>
      <c r="T50" s="311"/>
      <c r="U50" s="313">
        <v>0.9999999999999969</v>
      </c>
      <c r="V50" s="311"/>
      <c r="W50" s="311"/>
      <c r="X50" s="311"/>
      <c r="Y50" s="311"/>
      <c r="Z50" s="311"/>
      <c r="AA50" s="311"/>
      <c r="AB50" s="314">
        <v>41541</v>
      </c>
      <c r="AC50" s="311"/>
      <c r="AD50" s="311"/>
      <c r="AE50" s="311"/>
      <c r="AF50" s="311"/>
      <c r="AG50" s="313">
        <v>1</v>
      </c>
      <c r="AH50" s="311"/>
      <c r="AI50" s="311"/>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238" t="s">
        <v>1166</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4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233" t="s">
        <v>1182</v>
      </c>
      <c r="C54" s="234"/>
      <c r="D54" s="234"/>
      <c r="E54" s="234"/>
      <c r="F54" s="234"/>
      <c r="G54" s="234"/>
      <c r="H54" s="234"/>
      <c r="I54" s="234"/>
      <c r="J54" s="233" t="s">
        <v>1179</v>
      </c>
      <c r="K54" s="234"/>
      <c r="L54" s="234"/>
      <c r="M54" s="234"/>
      <c r="N54" s="234"/>
      <c r="O54" s="234"/>
      <c r="P54" s="234"/>
      <c r="Q54" s="234"/>
      <c r="R54" s="234"/>
      <c r="S54" s="234"/>
      <c r="T54" s="234"/>
      <c r="U54" s="233" t="s">
        <v>1180</v>
      </c>
      <c r="V54" s="234"/>
      <c r="W54" s="234"/>
      <c r="X54" s="234"/>
      <c r="Y54" s="234"/>
      <c r="Z54" s="234"/>
      <c r="AA54" s="234"/>
      <c r="AB54" s="233" t="s">
        <v>1181</v>
      </c>
      <c r="AC54" s="234"/>
      <c r="AD54" s="234"/>
      <c r="AE54" s="234"/>
      <c r="AF54" s="233" t="s">
        <v>1180</v>
      </c>
      <c r="AG54" s="234"/>
      <c r="AH54" s="234"/>
      <c r="AI54" s="234"/>
      <c r="AJ54" s="234"/>
    </row>
    <row r="55" spans="2:36" ht="10.5" customHeight="1">
      <c r="B55" s="225" t="s">
        <v>1204</v>
      </c>
      <c r="C55" s="226"/>
      <c r="D55" s="226"/>
      <c r="E55" s="226"/>
      <c r="F55" s="226"/>
      <c r="G55" s="226"/>
      <c r="H55" s="226"/>
      <c r="I55" s="226"/>
      <c r="J55" s="309">
        <v>174998.11</v>
      </c>
      <c r="K55" s="226"/>
      <c r="L55" s="226"/>
      <c r="M55" s="226"/>
      <c r="N55" s="226"/>
      <c r="O55" s="226"/>
      <c r="P55" s="226"/>
      <c r="Q55" s="226"/>
      <c r="R55" s="226"/>
      <c r="S55" s="226"/>
      <c r="T55" s="226"/>
      <c r="U55" s="288">
        <v>5.660837183507972E-05</v>
      </c>
      <c r="V55" s="226"/>
      <c r="W55" s="226"/>
      <c r="X55" s="226"/>
      <c r="Y55" s="226"/>
      <c r="Z55" s="226"/>
      <c r="AA55" s="226"/>
      <c r="AB55" s="227">
        <v>227</v>
      </c>
      <c r="AC55" s="226"/>
      <c r="AD55" s="226"/>
      <c r="AE55" s="226"/>
      <c r="AF55" s="288">
        <v>0.00546448087431694</v>
      </c>
      <c r="AG55" s="226"/>
      <c r="AH55" s="226"/>
      <c r="AI55" s="226"/>
      <c r="AJ55" s="226"/>
    </row>
    <row r="56" spans="2:36" ht="10.5" customHeight="1">
      <c r="B56" s="225" t="s">
        <v>1183</v>
      </c>
      <c r="C56" s="226"/>
      <c r="D56" s="226"/>
      <c r="E56" s="226"/>
      <c r="F56" s="226"/>
      <c r="G56" s="226"/>
      <c r="H56" s="226"/>
      <c r="I56" s="226"/>
      <c r="J56" s="309">
        <v>8200338.1000000015</v>
      </c>
      <c r="K56" s="226"/>
      <c r="L56" s="226"/>
      <c r="M56" s="226"/>
      <c r="N56" s="226"/>
      <c r="O56" s="226"/>
      <c r="P56" s="226"/>
      <c r="Q56" s="226"/>
      <c r="R56" s="226"/>
      <c r="S56" s="226"/>
      <c r="T56" s="226"/>
      <c r="U56" s="288">
        <v>0.0026526445819224634</v>
      </c>
      <c r="V56" s="226"/>
      <c r="W56" s="226"/>
      <c r="X56" s="226"/>
      <c r="Y56" s="226"/>
      <c r="Z56" s="226"/>
      <c r="AA56" s="226"/>
      <c r="AB56" s="227">
        <v>341</v>
      </c>
      <c r="AC56" s="226"/>
      <c r="AD56" s="226"/>
      <c r="AE56" s="226"/>
      <c r="AF56" s="288">
        <v>0.00820875761296069</v>
      </c>
      <c r="AG56" s="226"/>
      <c r="AH56" s="226"/>
      <c r="AI56" s="226"/>
      <c r="AJ56" s="226"/>
    </row>
    <row r="57" spans="2:36" ht="10.5" customHeight="1">
      <c r="B57" s="225" t="s">
        <v>1184</v>
      </c>
      <c r="C57" s="226"/>
      <c r="D57" s="226"/>
      <c r="E57" s="226"/>
      <c r="F57" s="226"/>
      <c r="G57" s="226"/>
      <c r="H57" s="226"/>
      <c r="I57" s="226"/>
      <c r="J57" s="309">
        <v>21879229.320000008</v>
      </c>
      <c r="K57" s="226"/>
      <c r="L57" s="226"/>
      <c r="M57" s="226"/>
      <c r="N57" s="226"/>
      <c r="O57" s="226"/>
      <c r="P57" s="226"/>
      <c r="Q57" s="226"/>
      <c r="R57" s="226"/>
      <c r="S57" s="226"/>
      <c r="T57" s="226"/>
      <c r="U57" s="288">
        <v>0.007077491001540182</v>
      </c>
      <c r="V57" s="226"/>
      <c r="W57" s="226"/>
      <c r="X57" s="226"/>
      <c r="Y57" s="226"/>
      <c r="Z57" s="226"/>
      <c r="AA57" s="226"/>
      <c r="AB57" s="227">
        <v>594</v>
      </c>
      <c r="AC57" s="226"/>
      <c r="AD57" s="226"/>
      <c r="AE57" s="226"/>
      <c r="AF57" s="288">
        <v>0.014299126164512168</v>
      </c>
      <c r="AG57" s="226"/>
      <c r="AH57" s="226"/>
      <c r="AI57" s="226"/>
      <c r="AJ57" s="226"/>
    </row>
    <row r="58" spans="2:36" ht="10.5" customHeight="1">
      <c r="B58" s="225" t="s">
        <v>1185</v>
      </c>
      <c r="C58" s="226"/>
      <c r="D58" s="226"/>
      <c r="E58" s="226"/>
      <c r="F58" s="226"/>
      <c r="G58" s="226"/>
      <c r="H58" s="226"/>
      <c r="I58" s="226"/>
      <c r="J58" s="309">
        <v>20144841.190000005</v>
      </c>
      <c r="K58" s="226"/>
      <c r="L58" s="226"/>
      <c r="M58" s="226"/>
      <c r="N58" s="226"/>
      <c r="O58" s="226"/>
      <c r="P58" s="226"/>
      <c r="Q58" s="226"/>
      <c r="R58" s="226"/>
      <c r="S58" s="226"/>
      <c r="T58" s="226"/>
      <c r="U58" s="288">
        <v>0.006516451295629136</v>
      </c>
      <c r="V58" s="226"/>
      <c r="W58" s="226"/>
      <c r="X58" s="226"/>
      <c r="Y58" s="226"/>
      <c r="Z58" s="226"/>
      <c r="AA58" s="226"/>
      <c r="AB58" s="227">
        <v>569</v>
      </c>
      <c r="AC58" s="226"/>
      <c r="AD58" s="226"/>
      <c r="AE58" s="226"/>
      <c r="AF58" s="288">
        <v>0.01369731109024819</v>
      </c>
      <c r="AG58" s="226"/>
      <c r="AH58" s="226"/>
      <c r="AI58" s="226"/>
      <c r="AJ58" s="226"/>
    </row>
    <row r="59" spans="2:36" ht="10.5" customHeight="1">
      <c r="B59" s="225" t="s">
        <v>1186</v>
      </c>
      <c r="C59" s="226"/>
      <c r="D59" s="226"/>
      <c r="E59" s="226"/>
      <c r="F59" s="226"/>
      <c r="G59" s="226"/>
      <c r="H59" s="226"/>
      <c r="I59" s="226"/>
      <c r="J59" s="309">
        <v>32120847.479999993</v>
      </c>
      <c r="K59" s="226"/>
      <c r="L59" s="226"/>
      <c r="M59" s="226"/>
      <c r="N59" s="226"/>
      <c r="O59" s="226"/>
      <c r="P59" s="226"/>
      <c r="Q59" s="226"/>
      <c r="R59" s="226"/>
      <c r="S59" s="226"/>
      <c r="T59" s="226"/>
      <c r="U59" s="288">
        <v>0.010390448661449675</v>
      </c>
      <c r="V59" s="226"/>
      <c r="W59" s="226"/>
      <c r="X59" s="226"/>
      <c r="Y59" s="226"/>
      <c r="Z59" s="226"/>
      <c r="AA59" s="226"/>
      <c r="AB59" s="227">
        <v>885</v>
      </c>
      <c r="AC59" s="226"/>
      <c r="AD59" s="226"/>
      <c r="AE59" s="226"/>
      <c r="AF59" s="288">
        <v>0.0213042536289449</v>
      </c>
      <c r="AG59" s="226"/>
      <c r="AH59" s="226"/>
      <c r="AI59" s="226"/>
      <c r="AJ59" s="226"/>
    </row>
    <row r="60" spans="2:36" ht="10.5" customHeight="1">
      <c r="B60" s="225" t="s">
        <v>1187</v>
      </c>
      <c r="C60" s="226"/>
      <c r="D60" s="226"/>
      <c r="E60" s="226"/>
      <c r="F60" s="226"/>
      <c r="G60" s="226"/>
      <c r="H60" s="226"/>
      <c r="I60" s="226"/>
      <c r="J60" s="309">
        <v>63067208.06000006</v>
      </c>
      <c r="K60" s="226"/>
      <c r="L60" s="226"/>
      <c r="M60" s="226"/>
      <c r="N60" s="226"/>
      <c r="O60" s="226"/>
      <c r="P60" s="226"/>
      <c r="Q60" s="226"/>
      <c r="R60" s="226"/>
      <c r="S60" s="226"/>
      <c r="T60" s="226"/>
      <c r="U60" s="288">
        <v>0.02040097441315692</v>
      </c>
      <c r="V60" s="226"/>
      <c r="W60" s="226"/>
      <c r="X60" s="226"/>
      <c r="Y60" s="226"/>
      <c r="Z60" s="226"/>
      <c r="AA60" s="226"/>
      <c r="AB60" s="227">
        <v>1599</v>
      </c>
      <c r="AC60" s="226"/>
      <c r="AD60" s="226"/>
      <c r="AE60" s="226"/>
      <c r="AF60" s="288">
        <v>0.03849209214992417</v>
      </c>
      <c r="AG60" s="226"/>
      <c r="AH60" s="226"/>
      <c r="AI60" s="226"/>
      <c r="AJ60" s="226"/>
    </row>
    <row r="61" spans="2:36" ht="10.5" customHeight="1">
      <c r="B61" s="225" t="s">
        <v>1188</v>
      </c>
      <c r="C61" s="226"/>
      <c r="D61" s="226"/>
      <c r="E61" s="226"/>
      <c r="F61" s="226"/>
      <c r="G61" s="226"/>
      <c r="H61" s="226"/>
      <c r="I61" s="226"/>
      <c r="J61" s="309">
        <v>133073025.46000007</v>
      </c>
      <c r="K61" s="226"/>
      <c r="L61" s="226"/>
      <c r="M61" s="226"/>
      <c r="N61" s="226"/>
      <c r="O61" s="226"/>
      <c r="P61" s="226"/>
      <c r="Q61" s="226"/>
      <c r="R61" s="226"/>
      <c r="S61" s="226"/>
      <c r="T61" s="226"/>
      <c r="U61" s="288">
        <v>0.04304644950999022</v>
      </c>
      <c r="V61" s="226"/>
      <c r="W61" s="226"/>
      <c r="X61" s="226"/>
      <c r="Y61" s="226"/>
      <c r="Z61" s="226"/>
      <c r="AA61" s="226"/>
      <c r="AB61" s="227">
        <v>3391</v>
      </c>
      <c r="AC61" s="226"/>
      <c r="AD61" s="226"/>
      <c r="AE61" s="226"/>
      <c r="AF61" s="288">
        <v>0.08163019667316627</v>
      </c>
      <c r="AG61" s="226"/>
      <c r="AH61" s="226"/>
      <c r="AI61" s="226"/>
      <c r="AJ61" s="226"/>
    </row>
    <row r="62" spans="2:36" ht="10.5" customHeight="1">
      <c r="B62" s="225" t="s">
        <v>1189</v>
      </c>
      <c r="C62" s="226"/>
      <c r="D62" s="226"/>
      <c r="E62" s="226"/>
      <c r="F62" s="226"/>
      <c r="G62" s="226"/>
      <c r="H62" s="226"/>
      <c r="I62" s="226"/>
      <c r="J62" s="309">
        <v>165947177.63000074</v>
      </c>
      <c r="K62" s="226"/>
      <c r="L62" s="226"/>
      <c r="M62" s="226"/>
      <c r="N62" s="226"/>
      <c r="O62" s="226"/>
      <c r="P62" s="226"/>
      <c r="Q62" s="226"/>
      <c r="R62" s="226"/>
      <c r="S62" s="226"/>
      <c r="T62" s="226"/>
      <c r="U62" s="288">
        <v>0.05368057710029615</v>
      </c>
      <c r="V62" s="226"/>
      <c r="W62" s="226"/>
      <c r="X62" s="226"/>
      <c r="Y62" s="226"/>
      <c r="Z62" s="226"/>
      <c r="AA62" s="226"/>
      <c r="AB62" s="227">
        <v>3828</v>
      </c>
      <c r="AC62" s="226"/>
      <c r="AD62" s="226"/>
      <c r="AE62" s="226"/>
      <c r="AF62" s="288">
        <v>0.09214992417130065</v>
      </c>
      <c r="AG62" s="226"/>
      <c r="AH62" s="226"/>
      <c r="AI62" s="226"/>
      <c r="AJ62" s="226"/>
    </row>
    <row r="63" spans="2:36" ht="10.5" customHeight="1">
      <c r="B63" s="225" t="s">
        <v>1190</v>
      </c>
      <c r="C63" s="226"/>
      <c r="D63" s="226"/>
      <c r="E63" s="226"/>
      <c r="F63" s="226"/>
      <c r="G63" s="226"/>
      <c r="H63" s="226"/>
      <c r="I63" s="226"/>
      <c r="J63" s="309">
        <v>122824145.16000006</v>
      </c>
      <c r="K63" s="226"/>
      <c r="L63" s="226"/>
      <c r="M63" s="226"/>
      <c r="N63" s="226"/>
      <c r="O63" s="226"/>
      <c r="P63" s="226"/>
      <c r="Q63" s="226"/>
      <c r="R63" s="226"/>
      <c r="S63" s="226"/>
      <c r="T63" s="226"/>
      <c r="U63" s="288">
        <v>0.03973114269373018</v>
      </c>
      <c r="V63" s="226"/>
      <c r="W63" s="226"/>
      <c r="X63" s="226"/>
      <c r="Y63" s="226"/>
      <c r="Z63" s="226"/>
      <c r="AA63" s="226"/>
      <c r="AB63" s="227">
        <v>2252</v>
      </c>
      <c r="AC63" s="226"/>
      <c r="AD63" s="226"/>
      <c r="AE63" s="226"/>
      <c r="AF63" s="288">
        <v>0.05421150188969933</v>
      </c>
      <c r="AG63" s="226"/>
      <c r="AH63" s="226"/>
      <c r="AI63" s="226"/>
      <c r="AJ63" s="226"/>
    </row>
    <row r="64" spans="2:36" ht="10.5" customHeight="1">
      <c r="B64" s="225" t="s">
        <v>1191</v>
      </c>
      <c r="C64" s="226"/>
      <c r="D64" s="226"/>
      <c r="E64" s="226"/>
      <c r="F64" s="226"/>
      <c r="G64" s="226"/>
      <c r="H64" s="226"/>
      <c r="I64" s="226"/>
      <c r="J64" s="309">
        <v>145156570.69000015</v>
      </c>
      <c r="K64" s="226"/>
      <c r="L64" s="226"/>
      <c r="M64" s="226"/>
      <c r="N64" s="226"/>
      <c r="O64" s="226"/>
      <c r="P64" s="226"/>
      <c r="Q64" s="226"/>
      <c r="R64" s="226"/>
      <c r="S64" s="226"/>
      <c r="T64" s="226"/>
      <c r="U64" s="288">
        <v>0.046955233561805684</v>
      </c>
      <c r="V64" s="226"/>
      <c r="W64" s="226"/>
      <c r="X64" s="226"/>
      <c r="Y64" s="226"/>
      <c r="Z64" s="226"/>
      <c r="AA64" s="226"/>
      <c r="AB64" s="227">
        <v>2396</v>
      </c>
      <c r="AC64" s="226"/>
      <c r="AD64" s="226"/>
      <c r="AE64" s="226"/>
      <c r="AF64" s="288">
        <v>0.05767795671745986</v>
      </c>
      <c r="AG64" s="226"/>
      <c r="AH64" s="226"/>
      <c r="AI64" s="226"/>
      <c r="AJ64" s="226"/>
    </row>
    <row r="65" spans="2:36" ht="10.5" customHeight="1">
      <c r="B65" s="225" t="s">
        <v>1192</v>
      </c>
      <c r="C65" s="226"/>
      <c r="D65" s="226"/>
      <c r="E65" s="226"/>
      <c r="F65" s="226"/>
      <c r="G65" s="226"/>
      <c r="H65" s="226"/>
      <c r="I65" s="226"/>
      <c r="J65" s="309">
        <v>162314874.23999956</v>
      </c>
      <c r="K65" s="226"/>
      <c r="L65" s="226"/>
      <c r="M65" s="226"/>
      <c r="N65" s="226"/>
      <c r="O65" s="226"/>
      <c r="P65" s="226"/>
      <c r="Q65" s="226"/>
      <c r="R65" s="226"/>
      <c r="S65" s="226"/>
      <c r="T65" s="226"/>
      <c r="U65" s="288">
        <v>0.052505599948148574</v>
      </c>
      <c r="V65" s="226"/>
      <c r="W65" s="226"/>
      <c r="X65" s="226"/>
      <c r="Y65" s="226"/>
      <c r="Z65" s="226"/>
      <c r="AA65" s="226"/>
      <c r="AB65" s="227">
        <v>2553</v>
      </c>
      <c r="AC65" s="226"/>
      <c r="AD65" s="226"/>
      <c r="AE65" s="226"/>
      <c r="AF65" s="288">
        <v>0.061457355383837654</v>
      </c>
      <c r="AG65" s="226"/>
      <c r="AH65" s="226"/>
      <c r="AI65" s="226"/>
      <c r="AJ65" s="226"/>
    </row>
    <row r="66" spans="2:36" ht="10.5" customHeight="1">
      <c r="B66" s="225" t="s">
        <v>1193</v>
      </c>
      <c r="C66" s="226"/>
      <c r="D66" s="226"/>
      <c r="E66" s="226"/>
      <c r="F66" s="226"/>
      <c r="G66" s="226"/>
      <c r="H66" s="226"/>
      <c r="I66" s="226"/>
      <c r="J66" s="309">
        <v>142785627.35</v>
      </c>
      <c r="K66" s="226"/>
      <c r="L66" s="226"/>
      <c r="M66" s="226"/>
      <c r="N66" s="226"/>
      <c r="O66" s="226"/>
      <c r="P66" s="226"/>
      <c r="Q66" s="226"/>
      <c r="R66" s="226"/>
      <c r="S66" s="226"/>
      <c r="T66" s="226"/>
      <c r="U66" s="288">
        <v>0.046188281037629085</v>
      </c>
      <c r="V66" s="226"/>
      <c r="W66" s="226"/>
      <c r="X66" s="226"/>
      <c r="Y66" s="226"/>
      <c r="Z66" s="226"/>
      <c r="AA66" s="226"/>
      <c r="AB66" s="227">
        <v>1982</v>
      </c>
      <c r="AC66" s="226"/>
      <c r="AD66" s="226"/>
      <c r="AE66" s="226"/>
      <c r="AF66" s="288">
        <v>0.04771189908764835</v>
      </c>
      <c r="AG66" s="226"/>
      <c r="AH66" s="226"/>
      <c r="AI66" s="226"/>
      <c r="AJ66" s="226"/>
    </row>
    <row r="67" spans="2:36" ht="10.5" customHeight="1">
      <c r="B67" s="225" t="s">
        <v>1194</v>
      </c>
      <c r="C67" s="226"/>
      <c r="D67" s="226"/>
      <c r="E67" s="226"/>
      <c r="F67" s="226"/>
      <c r="G67" s="226"/>
      <c r="H67" s="226"/>
      <c r="I67" s="226"/>
      <c r="J67" s="309">
        <v>183432265.22999975</v>
      </c>
      <c r="K67" s="226"/>
      <c r="L67" s="226"/>
      <c r="M67" s="226"/>
      <c r="N67" s="226"/>
      <c r="O67" s="226"/>
      <c r="P67" s="226"/>
      <c r="Q67" s="226"/>
      <c r="R67" s="226"/>
      <c r="S67" s="226"/>
      <c r="T67" s="226"/>
      <c r="U67" s="288">
        <v>0.05933665155978422</v>
      </c>
      <c r="V67" s="226"/>
      <c r="W67" s="226"/>
      <c r="X67" s="226"/>
      <c r="Y67" s="226"/>
      <c r="Z67" s="226"/>
      <c r="AA67" s="226"/>
      <c r="AB67" s="227">
        <v>2349</v>
      </c>
      <c r="AC67" s="226"/>
      <c r="AD67" s="226"/>
      <c r="AE67" s="226"/>
      <c r="AF67" s="288">
        <v>0.05654654437784357</v>
      </c>
      <c r="AG67" s="226"/>
      <c r="AH67" s="226"/>
      <c r="AI67" s="226"/>
      <c r="AJ67" s="226"/>
    </row>
    <row r="68" spans="2:36" ht="10.5" customHeight="1">
      <c r="B68" s="225" t="s">
        <v>1195</v>
      </c>
      <c r="C68" s="226"/>
      <c r="D68" s="226"/>
      <c r="E68" s="226"/>
      <c r="F68" s="226"/>
      <c r="G68" s="226"/>
      <c r="H68" s="226"/>
      <c r="I68" s="226"/>
      <c r="J68" s="309">
        <v>118133266.17999996</v>
      </c>
      <c r="K68" s="226"/>
      <c r="L68" s="226"/>
      <c r="M68" s="226"/>
      <c r="N68" s="226"/>
      <c r="O68" s="226"/>
      <c r="P68" s="226"/>
      <c r="Q68" s="226"/>
      <c r="R68" s="226"/>
      <c r="S68" s="226"/>
      <c r="T68" s="226"/>
      <c r="U68" s="288">
        <v>0.03821373761127984</v>
      </c>
      <c r="V68" s="226"/>
      <c r="W68" s="226"/>
      <c r="X68" s="226"/>
      <c r="Y68" s="226"/>
      <c r="Z68" s="226"/>
      <c r="AA68" s="226"/>
      <c r="AB68" s="227">
        <v>1488</v>
      </c>
      <c r="AC68" s="226"/>
      <c r="AD68" s="226"/>
      <c r="AE68" s="226"/>
      <c r="AF68" s="288">
        <v>0.0358200332201921</v>
      </c>
      <c r="AG68" s="226"/>
      <c r="AH68" s="226"/>
      <c r="AI68" s="226"/>
      <c r="AJ68" s="226"/>
    </row>
    <row r="69" spans="2:36" ht="10.5" customHeight="1">
      <c r="B69" s="225" t="s">
        <v>1196</v>
      </c>
      <c r="C69" s="226"/>
      <c r="D69" s="226"/>
      <c r="E69" s="226"/>
      <c r="F69" s="226"/>
      <c r="G69" s="226"/>
      <c r="H69" s="226"/>
      <c r="I69" s="226"/>
      <c r="J69" s="309">
        <v>134648235.38000005</v>
      </c>
      <c r="K69" s="226"/>
      <c r="L69" s="226"/>
      <c r="M69" s="226"/>
      <c r="N69" s="226"/>
      <c r="O69" s="226"/>
      <c r="P69" s="226"/>
      <c r="Q69" s="226"/>
      <c r="R69" s="226"/>
      <c r="S69" s="226"/>
      <c r="T69" s="226"/>
      <c r="U69" s="288">
        <v>0.04355599826380056</v>
      </c>
      <c r="V69" s="226"/>
      <c r="W69" s="226"/>
      <c r="X69" s="226"/>
      <c r="Y69" s="226"/>
      <c r="Z69" s="226"/>
      <c r="AA69" s="226"/>
      <c r="AB69" s="227">
        <v>1546</v>
      </c>
      <c r="AC69" s="226"/>
      <c r="AD69" s="226"/>
      <c r="AE69" s="226"/>
      <c r="AF69" s="288">
        <v>0.03721624419248453</v>
      </c>
      <c r="AG69" s="226"/>
      <c r="AH69" s="226"/>
      <c r="AI69" s="226"/>
      <c r="AJ69" s="226"/>
    </row>
    <row r="70" spans="2:36" ht="10.5" customHeight="1">
      <c r="B70" s="225" t="s">
        <v>1197</v>
      </c>
      <c r="C70" s="226"/>
      <c r="D70" s="226"/>
      <c r="E70" s="226"/>
      <c r="F70" s="226"/>
      <c r="G70" s="226"/>
      <c r="H70" s="226"/>
      <c r="I70" s="226"/>
      <c r="J70" s="309">
        <v>180911422.63000026</v>
      </c>
      <c r="K70" s="226"/>
      <c r="L70" s="226"/>
      <c r="M70" s="226"/>
      <c r="N70" s="226"/>
      <c r="O70" s="226"/>
      <c r="P70" s="226"/>
      <c r="Q70" s="226"/>
      <c r="R70" s="226"/>
      <c r="S70" s="226"/>
      <c r="T70" s="226"/>
      <c r="U70" s="288">
        <v>0.05852120963736301</v>
      </c>
      <c r="V70" s="226"/>
      <c r="W70" s="226"/>
      <c r="X70" s="226"/>
      <c r="Y70" s="226"/>
      <c r="Z70" s="226"/>
      <c r="AA70" s="226"/>
      <c r="AB70" s="227">
        <v>2029</v>
      </c>
      <c r="AC70" s="226"/>
      <c r="AD70" s="226"/>
      <c r="AE70" s="226"/>
      <c r="AF70" s="288">
        <v>0.04884331142726463</v>
      </c>
      <c r="AG70" s="226"/>
      <c r="AH70" s="226"/>
      <c r="AI70" s="226"/>
      <c r="AJ70" s="226"/>
    </row>
    <row r="71" spans="2:36" ht="10.5" customHeight="1">
      <c r="B71" s="225" t="s">
        <v>1198</v>
      </c>
      <c r="C71" s="226"/>
      <c r="D71" s="226"/>
      <c r="E71" s="226"/>
      <c r="F71" s="226"/>
      <c r="G71" s="226"/>
      <c r="H71" s="226"/>
      <c r="I71" s="226"/>
      <c r="J71" s="309">
        <v>180884838.83000004</v>
      </c>
      <c r="K71" s="226"/>
      <c r="L71" s="226"/>
      <c r="M71" s="226"/>
      <c r="N71" s="226"/>
      <c r="O71" s="226"/>
      <c r="P71" s="226"/>
      <c r="Q71" s="226"/>
      <c r="R71" s="226"/>
      <c r="S71" s="226"/>
      <c r="T71" s="226"/>
      <c r="U71" s="288">
        <v>0.05851261031228914</v>
      </c>
      <c r="V71" s="226"/>
      <c r="W71" s="226"/>
      <c r="X71" s="226"/>
      <c r="Y71" s="226"/>
      <c r="Z71" s="226"/>
      <c r="AA71" s="226"/>
      <c r="AB71" s="227">
        <v>1861</v>
      </c>
      <c r="AC71" s="226"/>
      <c r="AD71" s="226"/>
      <c r="AE71" s="226"/>
      <c r="AF71" s="288">
        <v>0.044799114128210686</v>
      </c>
      <c r="AG71" s="226"/>
      <c r="AH71" s="226"/>
      <c r="AI71" s="226"/>
      <c r="AJ71" s="226"/>
    </row>
    <row r="72" spans="2:36" ht="10.5" customHeight="1">
      <c r="B72" s="225" t="s">
        <v>1199</v>
      </c>
      <c r="C72" s="226"/>
      <c r="D72" s="226"/>
      <c r="E72" s="226"/>
      <c r="F72" s="226"/>
      <c r="G72" s="226"/>
      <c r="H72" s="226"/>
      <c r="I72" s="226"/>
      <c r="J72" s="309">
        <v>244817860.4600002</v>
      </c>
      <c r="K72" s="226"/>
      <c r="L72" s="226"/>
      <c r="M72" s="226"/>
      <c r="N72" s="226"/>
      <c r="O72" s="226"/>
      <c r="P72" s="226"/>
      <c r="Q72" s="226"/>
      <c r="R72" s="226"/>
      <c r="S72" s="226"/>
      <c r="T72" s="226"/>
      <c r="U72" s="288">
        <v>0.07919365801601144</v>
      </c>
      <c r="V72" s="226"/>
      <c r="W72" s="226"/>
      <c r="X72" s="226"/>
      <c r="Y72" s="226"/>
      <c r="Z72" s="226"/>
      <c r="AA72" s="226"/>
      <c r="AB72" s="227">
        <v>2409</v>
      </c>
      <c r="AC72" s="226"/>
      <c r="AD72" s="226"/>
      <c r="AE72" s="226"/>
      <c r="AF72" s="288">
        <v>0.05799090055607713</v>
      </c>
      <c r="AG72" s="226"/>
      <c r="AH72" s="226"/>
      <c r="AI72" s="226"/>
      <c r="AJ72" s="226"/>
    </row>
    <row r="73" spans="2:36" ht="10.5" customHeight="1">
      <c r="B73" s="225" t="s">
        <v>1200</v>
      </c>
      <c r="C73" s="226"/>
      <c r="D73" s="226"/>
      <c r="E73" s="226"/>
      <c r="F73" s="226"/>
      <c r="G73" s="226"/>
      <c r="H73" s="226"/>
      <c r="I73" s="226"/>
      <c r="J73" s="309">
        <v>151997161.66000003</v>
      </c>
      <c r="K73" s="226"/>
      <c r="L73" s="226"/>
      <c r="M73" s="226"/>
      <c r="N73" s="226"/>
      <c r="O73" s="226"/>
      <c r="P73" s="226"/>
      <c r="Q73" s="226"/>
      <c r="R73" s="226"/>
      <c r="S73" s="226"/>
      <c r="T73" s="226"/>
      <c r="U73" s="288">
        <v>0.04916802727255743</v>
      </c>
      <c r="V73" s="226"/>
      <c r="W73" s="226"/>
      <c r="X73" s="226"/>
      <c r="Y73" s="226"/>
      <c r="Z73" s="226"/>
      <c r="AA73" s="226"/>
      <c r="AB73" s="227">
        <v>1414</v>
      </c>
      <c r="AC73" s="226"/>
      <c r="AD73" s="226"/>
      <c r="AE73" s="226"/>
      <c r="AF73" s="288">
        <v>0.03403866060037072</v>
      </c>
      <c r="AG73" s="226"/>
      <c r="AH73" s="226"/>
      <c r="AI73" s="226"/>
      <c r="AJ73" s="226"/>
    </row>
    <row r="74" spans="2:36" ht="10.5" customHeight="1">
      <c r="B74" s="225" t="s">
        <v>1201</v>
      </c>
      <c r="C74" s="226"/>
      <c r="D74" s="226"/>
      <c r="E74" s="226"/>
      <c r="F74" s="226"/>
      <c r="G74" s="226"/>
      <c r="H74" s="226"/>
      <c r="I74" s="226"/>
      <c r="J74" s="309">
        <v>133537311.58000013</v>
      </c>
      <c r="K74" s="226"/>
      <c r="L74" s="226"/>
      <c r="M74" s="226"/>
      <c r="N74" s="226"/>
      <c r="O74" s="226"/>
      <c r="P74" s="226"/>
      <c r="Q74" s="226"/>
      <c r="R74" s="226"/>
      <c r="S74" s="226"/>
      <c r="T74" s="226"/>
      <c r="U74" s="288">
        <v>0.04319663673954847</v>
      </c>
      <c r="V74" s="226"/>
      <c r="W74" s="226"/>
      <c r="X74" s="226"/>
      <c r="Y74" s="226"/>
      <c r="Z74" s="226"/>
      <c r="AA74" s="226"/>
      <c r="AB74" s="227">
        <v>1237</v>
      </c>
      <c r="AC74" s="226"/>
      <c r="AD74" s="226"/>
      <c r="AE74" s="226"/>
      <c r="AF74" s="288">
        <v>0.02977780987458174</v>
      </c>
      <c r="AG74" s="226"/>
      <c r="AH74" s="226"/>
      <c r="AI74" s="226"/>
      <c r="AJ74" s="226"/>
    </row>
    <row r="75" spans="2:36" ht="10.5" customHeight="1">
      <c r="B75" s="225" t="s">
        <v>1202</v>
      </c>
      <c r="C75" s="226"/>
      <c r="D75" s="226"/>
      <c r="E75" s="226"/>
      <c r="F75" s="226"/>
      <c r="G75" s="226"/>
      <c r="H75" s="226"/>
      <c r="I75" s="226"/>
      <c r="J75" s="309">
        <v>150037336.02</v>
      </c>
      <c r="K75" s="226"/>
      <c r="L75" s="226"/>
      <c r="M75" s="226"/>
      <c r="N75" s="226"/>
      <c r="O75" s="226"/>
      <c r="P75" s="226"/>
      <c r="Q75" s="226"/>
      <c r="R75" s="226"/>
      <c r="S75" s="226"/>
      <c r="T75" s="226"/>
      <c r="U75" s="288">
        <v>0.048534063062538</v>
      </c>
      <c r="V75" s="226"/>
      <c r="W75" s="226"/>
      <c r="X75" s="226"/>
      <c r="Y75" s="226"/>
      <c r="Z75" s="226"/>
      <c r="AA75" s="226"/>
      <c r="AB75" s="227">
        <v>1499</v>
      </c>
      <c r="AC75" s="226"/>
      <c r="AD75" s="226"/>
      <c r="AE75" s="226"/>
      <c r="AF75" s="288">
        <v>0.03608483185286825</v>
      </c>
      <c r="AG75" s="226"/>
      <c r="AH75" s="226"/>
      <c r="AI75" s="226"/>
      <c r="AJ75" s="226"/>
    </row>
    <row r="76" spans="2:36" ht="10.5" customHeight="1">
      <c r="B76" s="225" t="s">
        <v>1203</v>
      </c>
      <c r="C76" s="226"/>
      <c r="D76" s="226"/>
      <c r="E76" s="226"/>
      <c r="F76" s="226"/>
      <c r="G76" s="226"/>
      <c r="H76" s="226"/>
      <c r="I76" s="226"/>
      <c r="J76" s="309">
        <v>136693045.7</v>
      </c>
      <c r="K76" s="226"/>
      <c r="L76" s="226"/>
      <c r="M76" s="226"/>
      <c r="N76" s="226"/>
      <c r="O76" s="226"/>
      <c r="P76" s="226"/>
      <c r="Q76" s="226"/>
      <c r="R76" s="226"/>
      <c r="S76" s="226"/>
      <c r="T76" s="226"/>
      <c r="U76" s="288">
        <v>0.04421745330995372</v>
      </c>
      <c r="V76" s="226"/>
      <c r="W76" s="226"/>
      <c r="X76" s="226"/>
      <c r="Y76" s="226"/>
      <c r="Z76" s="226"/>
      <c r="AA76" s="226"/>
      <c r="AB76" s="227">
        <v>1263</v>
      </c>
      <c r="AC76" s="226"/>
      <c r="AD76" s="226"/>
      <c r="AE76" s="226"/>
      <c r="AF76" s="288">
        <v>0.030403697551816277</v>
      </c>
      <c r="AG76" s="226"/>
      <c r="AH76" s="226"/>
      <c r="AI76" s="226"/>
      <c r="AJ76" s="226"/>
    </row>
    <row r="77" spans="2:36" ht="10.5" customHeight="1">
      <c r="B77" s="225" t="s">
        <v>1205</v>
      </c>
      <c r="C77" s="226"/>
      <c r="D77" s="226"/>
      <c r="E77" s="226"/>
      <c r="F77" s="226"/>
      <c r="G77" s="226"/>
      <c r="H77" s="226"/>
      <c r="I77" s="226"/>
      <c r="J77" s="309">
        <v>209304581.06</v>
      </c>
      <c r="K77" s="226"/>
      <c r="L77" s="226"/>
      <c r="M77" s="226"/>
      <c r="N77" s="226"/>
      <c r="O77" s="226"/>
      <c r="P77" s="226"/>
      <c r="Q77" s="226"/>
      <c r="R77" s="226"/>
      <c r="S77" s="226"/>
      <c r="T77" s="226"/>
      <c r="U77" s="288">
        <v>0.06770582580251903</v>
      </c>
      <c r="V77" s="226"/>
      <c r="W77" s="226"/>
      <c r="X77" s="226"/>
      <c r="Y77" s="226"/>
      <c r="Z77" s="226"/>
      <c r="AA77" s="226"/>
      <c r="AB77" s="227">
        <v>1789</v>
      </c>
      <c r="AC77" s="226"/>
      <c r="AD77" s="226"/>
      <c r="AE77" s="226"/>
      <c r="AF77" s="288">
        <v>0.04306588671433042</v>
      </c>
      <c r="AG77" s="226"/>
      <c r="AH77" s="226"/>
      <c r="AI77" s="226"/>
      <c r="AJ77" s="226"/>
    </row>
    <row r="78" spans="2:36" ht="10.5" customHeight="1">
      <c r="B78" s="225" t="s">
        <v>1206</v>
      </c>
      <c r="C78" s="226"/>
      <c r="D78" s="226"/>
      <c r="E78" s="226"/>
      <c r="F78" s="226"/>
      <c r="G78" s="226"/>
      <c r="H78" s="226"/>
      <c r="I78" s="226"/>
      <c r="J78" s="309">
        <v>81835772.54000014</v>
      </c>
      <c r="K78" s="226"/>
      <c r="L78" s="226"/>
      <c r="M78" s="226"/>
      <c r="N78" s="226"/>
      <c r="O78" s="226"/>
      <c r="P78" s="226"/>
      <c r="Q78" s="226"/>
      <c r="R78" s="226"/>
      <c r="S78" s="226"/>
      <c r="T78" s="226"/>
      <c r="U78" s="288">
        <v>0.026472227850662697</v>
      </c>
      <c r="V78" s="226"/>
      <c r="W78" s="226"/>
      <c r="X78" s="226"/>
      <c r="Y78" s="226"/>
      <c r="Z78" s="226"/>
      <c r="AA78" s="226"/>
      <c r="AB78" s="227">
        <v>683</v>
      </c>
      <c r="AC78" s="226"/>
      <c r="AD78" s="226"/>
      <c r="AE78" s="226"/>
      <c r="AF78" s="288">
        <v>0.01644158782889194</v>
      </c>
      <c r="AG78" s="226"/>
      <c r="AH78" s="226"/>
      <c r="AI78" s="226"/>
      <c r="AJ78" s="226"/>
    </row>
    <row r="79" spans="2:36" ht="10.5" customHeight="1">
      <c r="B79" s="225" t="s">
        <v>1207</v>
      </c>
      <c r="C79" s="226"/>
      <c r="D79" s="226"/>
      <c r="E79" s="226"/>
      <c r="F79" s="226"/>
      <c r="G79" s="226"/>
      <c r="H79" s="226"/>
      <c r="I79" s="226"/>
      <c r="J79" s="309">
        <v>67752535.13999996</v>
      </c>
      <c r="K79" s="226"/>
      <c r="L79" s="226"/>
      <c r="M79" s="226"/>
      <c r="N79" s="226"/>
      <c r="O79" s="226"/>
      <c r="P79" s="226"/>
      <c r="Q79" s="226"/>
      <c r="R79" s="226"/>
      <c r="S79" s="226"/>
      <c r="T79" s="226"/>
      <c r="U79" s="288">
        <v>0.021916583567527802</v>
      </c>
      <c r="V79" s="226"/>
      <c r="W79" s="226"/>
      <c r="X79" s="226"/>
      <c r="Y79" s="226"/>
      <c r="Z79" s="226"/>
      <c r="AA79" s="226"/>
      <c r="AB79" s="227">
        <v>584</v>
      </c>
      <c r="AC79" s="226"/>
      <c r="AD79" s="226"/>
      <c r="AE79" s="226"/>
      <c r="AF79" s="288">
        <v>0.014058400134806576</v>
      </c>
      <c r="AG79" s="226"/>
      <c r="AH79" s="226"/>
      <c r="AI79" s="226"/>
      <c r="AJ79" s="226"/>
    </row>
    <row r="80" spans="2:36" ht="10.5" customHeight="1">
      <c r="B80" s="225" t="s">
        <v>1208</v>
      </c>
      <c r="C80" s="226"/>
      <c r="D80" s="226"/>
      <c r="E80" s="226"/>
      <c r="F80" s="226"/>
      <c r="G80" s="226"/>
      <c r="H80" s="226"/>
      <c r="I80" s="226"/>
      <c r="J80" s="309">
        <v>94305524.19000009</v>
      </c>
      <c r="K80" s="226"/>
      <c r="L80" s="226"/>
      <c r="M80" s="226"/>
      <c r="N80" s="226"/>
      <c r="O80" s="226"/>
      <c r="P80" s="226"/>
      <c r="Q80" s="226"/>
      <c r="R80" s="226"/>
      <c r="S80" s="226"/>
      <c r="T80" s="226"/>
      <c r="U80" s="288">
        <v>0.030505941918170604</v>
      </c>
      <c r="V80" s="226"/>
      <c r="W80" s="226"/>
      <c r="X80" s="226"/>
      <c r="Y80" s="226"/>
      <c r="Z80" s="226"/>
      <c r="AA80" s="226"/>
      <c r="AB80" s="227">
        <v>720</v>
      </c>
      <c r="AC80" s="226"/>
      <c r="AD80" s="226"/>
      <c r="AE80" s="226"/>
      <c r="AF80" s="288">
        <v>0.017332274138802627</v>
      </c>
      <c r="AG80" s="226"/>
      <c r="AH80" s="226"/>
      <c r="AI80" s="226"/>
      <c r="AJ80" s="226"/>
    </row>
    <row r="81" spans="2:36" ht="10.5" customHeight="1">
      <c r="B81" s="225" t="s">
        <v>1209</v>
      </c>
      <c r="C81" s="226"/>
      <c r="D81" s="226"/>
      <c r="E81" s="226"/>
      <c r="F81" s="226"/>
      <c r="G81" s="226"/>
      <c r="H81" s="226"/>
      <c r="I81" s="226"/>
      <c r="J81" s="309">
        <v>2749972.5999999996</v>
      </c>
      <c r="K81" s="226"/>
      <c r="L81" s="226"/>
      <c r="M81" s="226"/>
      <c r="N81" s="226"/>
      <c r="O81" s="226"/>
      <c r="P81" s="226"/>
      <c r="Q81" s="226"/>
      <c r="R81" s="226"/>
      <c r="S81" s="226"/>
      <c r="T81" s="226"/>
      <c r="U81" s="288">
        <v>0.0008895608728407463</v>
      </c>
      <c r="V81" s="226"/>
      <c r="W81" s="226"/>
      <c r="X81" s="226"/>
      <c r="Y81" s="226"/>
      <c r="Z81" s="226"/>
      <c r="AA81" s="226"/>
      <c r="AB81" s="227">
        <v>28</v>
      </c>
      <c r="AC81" s="226"/>
      <c r="AD81" s="226"/>
      <c r="AE81" s="226"/>
      <c r="AF81" s="288">
        <v>0.0006740328831756578</v>
      </c>
      <c r="AG81" s="226"/>
      <c r="AH81" s="226"/>
      <c r="AI81" s="226"/>
      <c r="AJ81" s="226"/>
    </row>
    <row r="82" spans="2:36" ht="10.5" customHeight="1">
      <c r="B82" s="225" t="s">
        <v>1210</v>
      </c>
      <c r="C82" s="226"/>
      <c r="D82" s="226"/>
      <c r="E82" s="226"/>
      <c r="F82" s="226"/>
      <c r="G82" s="226"/>
      <c r="H82" s="226"/>
      <c r="I82" s="226"/>
      <c r="J82" s="309">
        <v>1072811.87</v>
      </c>
      <c r="K82" s="226"/>
      <c r="L82" s="226"/>
      <c r="M82" s="226"/>
      <c r="N82" s="226"/>
      <c r="O82" s="226"/>
      <c r="P82" s="226"/>
      <c r="Q82" s="226"/>
      <c r="R82" s="226"/>
      <c r="S82" s="226"/>
      <c r="T82" s="226"/>
      <c r="U82" s="288">
        <v>0.00034703308079182804</v>
      </c>
      <c r="V82" s="226"/>
      <c r="W82" s="226"/>
      <c r="X82" s="226"/>
      <c r="Y82" s="226"/>
      <c r="Z82" s="226"/>
      <c r="AA82" s="226"/>
      <c r="AB82" s="227">
        <v>8</v>
      </c>
      <c r="AC82" s="226"/>
      <c r="AD82" s="226"/>
      <c r="AE82" s="226"/>
      <c r="AF82" s="288">
        <v>0.00019258082376447366</v>
      </c>
      <c r="AG82" s="226"/>
      <c r="AH82" s="226"/>
      <c r="AI82" s="226"/>
      <c r="AJ82" s="226"/>
    </row>
    <row r="83" spans="2:36" ht="10.5" customHeight="1">
      <c r="B83" s="225" t="s">
        <v>1211</v>
      </c>
      <c r="C83" s="226"/>
      <c r="D83" s="226"/>
      <c r="E83" s="226"/>
      <c r="F83" s="226"/>
      <c r="G83" s="226"/>
      <c r="H83" s="226"/>
      <c r="I83" s="226"/>
      <c r="J83" s="309">
        <v>885669.7099999998</v>
      </c>
      <c r="K83" s="226"/>
      <c r="L83" s="226"/>
      <c r="M83" s="226"/>
      <c r="N83" s="226"/>
      <c r="O83" s="226"/>
      <c r="P83" s="226"/>
      <c r="Q83" s="226"/>
      <c r="R83" s="226"/>
      <c r="S83" s="226"/>
      <c r="T83" s="226"/>
      <c r="U83" s="288">
        <v>0.0002864963528277375</v>
      </c>
      <c r="V83" s="226"/>
      <c r="W83" s="226"/>
      <c r="X83" s="226"/>
      <c r="Y83" s="226"/>
      <c r="Z83" s="226"/>
      <c r="AA83" s="226"/>
      <c r="AB83" s="227">
        <v>10</v>
      </c>
      <c r="AC83" s="226"/>
      <c r="AD83" s="226"/>
      <c r="AE83" s="226"/>
      <c r="AF83" s="288">
        <v>0.00024072602970559207</v>
      </c>
      <c r="AG83" s="226"/>
      <c r="AH83" s="226"/>
      <c r="AI83" s="226"/>
      <c r="AJ83" s="226"/>
    </row>
    <row r="84" spans="2:36" ht="10.5" customHeight="1">
      <c r="B84" s="225" t="s">
        <v>1212</v>
      </c>
      <c r="C84" s="226"/>
      <c r="D84" s="226"/>
      <c r="E84" s="226"/>
      <c r="F84" s="226"/>
      <c r="G84" s="226"/>
      <c r="H84" s="226"/>
      <c r="I84" s="226"/>
      <c r="J84" s="309">
        <v>415000</v>
      </c>
      <c r="K84" s="226"/>
      <c r="L84" s="226"/>
      <c r="M84" s="226"/>
      <c r="N84" s="226"/>
      <c r="O84" s="226"/>
      <c r="P84" s="226"/>
      <c r="Q84" s="226"/>
      <c r="R84" s="226"/>
      <c r="S84" s="226"/>
      <c r="T84" s="226"/>
      <c r="U84" s="288">
        <v>0.00013424416018869052</v>
      </c>
      <c r="V84" s="226"/>
      <c r="W84" s="226"/>
      <c r="X84" s="226"/>
      <c r="Y84" s="226"/>
      <c r="Z84" s="226"/>
      <c r="AA84" s="226"/>
      <c r="AB84" s="227">
        <v>2</v>
      </c>
      <c r="AC84" s="226"/>
      <c r="AD84" s="226"/>
      <c r="AE84" s="226"/>
      <c r="AF84" s="288">
        <v>4.8145205941118414E-05</v>
      </c>
      <c r="AG84" s="226"/>
      <c r="AH84" s="226"/>
      <c r="AI84" s="226"/>
      <c r="AJ84" s="226"/>
    </row>
    <row r="85" spans="2:36" ht="10.5" customHeight="1">
      <c r="B85" s="225" t="s">
        <v>1213</v>
      </c>
      <c r="C85" s="226"/>
      <c r="D85" s="226"/>
      <c r="E85" s="226"/>
      <c r="F85" s="226"/>
      <c r="G85" s="226"/>
      <c r="H85" s="226"/>
      <c r="I85" s="226"/>
      <c r="J85" s="309">
        <v>49123.98</v>
      </c>
      <c r="K85" s="226"/>
      <c r="L85" s="226"/>
      <c r="M85" s="226"/>
      <c r="N85" s="226"/>
      <c r="O85" s="226"/>
      <c r="P85" s="226"/>
      <c r="Q85" s="226"/>
      <c r="R85" s="226"/>
      <c r="S85" s="226"/>
      <c r="T85" s="226"/>
      <c r="U85" s="288">
        <v>1.5890620337894048E-05</v>
      </c>
      <c r="V85" s="226"/>
      <c r="W85" s="226"/>
      <c r="X85" s="226"/>
      <c r="Y85" s="226"/>
      <c r="Z85" s="226"/>
      <c r="AA85" s="226"/>
      <c r="AB85" s="227">
        <v>1</v>
      </c>
      <c r="AC85" s="226"/>
      <c r="AD85" s="226"/>
      <c r="AE85" s="226"/>
      <c r="AF85" s="288">
        <v>2.4072602970559207E-05</v>
      </c>
      <c r="AG85" s="226"/>
      <c r="AH85" s="226"/>
      <c r="AI85" s="226"/>
      <c r="AJ85" s="226"/>
    </row>
    <row r="86" spans="2:36" ht="10.5" customHeight="1">
      <c r="B86" s="225" t="s">
        <v>1214</v>
      </c>
      <c r="C86" s="226"/>
      <c r="D86" s="226"/>
      <c r="E86" s="226"/>
      <c r="F86" s="226"/>
      <c r="G86" s="226"/>
      <c r="H86" s="226"/>
      <c r="I86" s="226"/>
      <c r="J86" s="309">
        <v>229528.36</v>
      </c>
      <c r="K86" s="226"/>
      <c r="L86" s="226"/>
      <c r="M86" s="226"/>
      <c r="N86" s="226"/>
      <c r="O86" s="226"/>
      <c r="P86" s="226"/>
      <c r="Q86" s="226"/>
      <c r="R86" s="226"/>
      <c r="S86" s="226"/>
      <c r="T86" s="226"/>
      <c r="U86" s="288">
        <v>7.42478118739456E-05</v>
      </c>
      <c r="V86" s="226"/>
      <c r="W86" s="226"/>
      <c r="X86" s="226"/>
      <c r="Y86" s="226"/>
      <c r="Z86" s="226"/>
      <c r="AA86" s="226"/>
      <c r="AB86" s="227">
        <v>4</v>
      </c>
      <c r="AC86" s="226"/>
      <c r="AD86" s="226"/>
      <c r="AE86" s="226"/>
      <c r="AF86" s="288">
        <v>9.629041188223683E-05</v>
      </c>
      <c r="AG86" s="226"/>
      <c r="AH86" s="226"/>
      <c r="AI86" s="226"/>
      <c r="AJ86" s="226"/>
    </row>
    <row r="87" spans="2:36" ht="13.5" customHeight="1">
      <c r="B87" s="310"/>
      <c r="C87" s="311"/>
      <c r="D87" s="311"/>
      <c r="E87" s="311"/>
      <c r="F87" s="311"/>
      <c r="G87" s="311"/>
      <c r="H87" s="311"/>
      <c r="I87" s="311"/>
      <c r="J87" s="312">
        <v>3091382145.910001</v>
      </c>
      <c r="K87" s="311"/>
      <c r="L87" s="311"/>
      <c r="M87" s="311"/>
      <c r="N87" s="311"/>
      <c r="O87" s="311"/>
      <c r="P87" s="311"/>
      <c r="Q87" s="311"/>
      <c r="R87" s="311"/>
      <c r="S87" s="311"/>
      <c r="T87" s="311"/>
      <c r="U87" s="313">
        <v>0.9999999999999972</v>
      </c>
      <c r="V87" s="311"/>
      <c r="W87" s="311"/>
      <c r="X87" s="311"/>
      <c r="Y87" s="311"/>
      <c r="Z87" s="311"/>
      <c r="AA87" s="311"/>
      <c r="AB87" s="314">
        <v>41541</v>
      </c>
      <c r="AC87" s="311"/>
      <c r="AD87" s="311"/>
      <c r="AE87" s="311"/>
      <c r="AF87" s="313">
        <v>1</v>
      </c>
      <c r="AG87" s="311"/>
      <c r="AH87" s="311"/>
      <c r="AI87" s="311"/>
      <c r="AJ87" s="311"/>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238" t="s">
        <v>1167</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4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233" t="s">
        <v>1182</v>
      </c>
      <c r="C91" s="234"/>
      <c r="D91" s="234"/>
      <c r="E91" s="234"/>
      <c r="F91" s="234"/>
      <c r="G91" s="234"/>
      <c r="H91" s="234"/>
      <c r="I91" s="233" t="s">
        <v>1179</v>
      </c>
      <c r="J91" s="234"/>
      <c r="K91" s="234"/>
      <c r="L91" s="234"/>
      <c r="M91" s="234"/>
      <c r="N91" s="234"/>
      <c r="O91" s="234"/>
      <c r="P91" s="234"/>
      <c r="Q91" s="234"/>
      <c r="R91" s="234"/>
      <c r="S91" s="234"/>
      <c r="T91" s="234"/>
      <c r="U91" s="233" t="s">
        <v>1180</v>
      </c>
      <c r="V91" s="234"/>
      <c r="W91" s="234"/>
      <c r="X91" s="234"/>
      <c r="Y91" s="234"/>
      <c r="Z91" s="234"/>
      <c r="AA91" s="234"/>
      <c r="AB91" s="233" t="s">
        <v>1181</v>
      </c>
      <c r="AC91" s="234"/>
      <c r="AD91" s="234"/>
      <c r="AE91" s="234"/>
      <c r="AF91" s="233" t="s">
        <v>1180</v>
      </c>
      <c r="AG91" s="234"/>
      <c r="AH91" s="234"/>
      <c r="AI91" s="234"/>
      <c r="AJ91" s="234"/>
    </row>
    <row r="92" spans="2:36" ht="10.5" customHeight="1">
      <c r="B92" s="225" t="s">
        <v>1183</v>
      </c>
      <c r="C92" s="226"/>
      <c r="D92" s="226"/>
      <c r="E92" s="226"/>
      <c r="F92" s="226"/>
      <c r="G92" s="226"/>
      <c r="H92" s="226"/>
      <c r="I92" s="309">
        <v>0</v>
      </c>
      <c r="J92" s="226"/>
      <c r="K92" s="226"/>
      <c r="L92" s="226"/>
      <c r="M92" s="226"/>
      <c r="N92" s="226"/>
      <c r="O92" s="226"/>
      <c r="P92" s="226"/>
      <c r="Q92" s="226"/>
      <c r="R92" s="226"/>
      <c r="S92" s="226"/>
      <c r="T92" s="226"/>
      <c r="U92" s="288">
        <v>0</v>
      </c>
      <c r="V92" s="226"/>
      <c r="W92" s="226"/>
      <c r="X92" s="226"/>
      <c r="Y92" s="226"/>
      <c r="Z92" s="226"/>
      <c r="AA92" s="226"/>
      <c r="AB92" s="227">
        <v>2</v>
      </c>
      <c r="AC92" s="226"/>
      <c r="AD92" s="226"/>
      <c r="AE92" s="226"/>
      <c r="AF92" s="288">
        <v>4.8145205941118414E-05</v>
      </c>
      <c r="AG92" s="226"/>
      <c r="AH92" s="226"/>
      <c r="AI92" s="226"/>
      <c r="AJ92" s="226"/>
    </row>
    <row r="93" spans="2:36" ht="10.5" customHeight="1">
      <c r="B93" s="225" t="s">
        <v>1184</v>
      </c>
      <c r="C93" s="226"/>
      <c r="D93" s="226"/>
      <c r="E93" s="226"/>
      <c r="F93" s="226"/>
      <c r="G93" s="226"/>
      <c r="H93" s="226"/>
      <c r="I93" s="309">
        <v>3410686.8</v>
      </c>
      <c r="J93" s="226"/>
      <c r="K93" s="226"/>
      <c r="L93" s="226"/>
      <c r="M93" s="226"/>
      <c r="N93" s="226"/>
      <c r="O93" s="226"/>
      <c r="P93" s="226"/>
      <c r="Q93" s="226"/>
      <c r="R93" s="226"/>
      <c r="S93" s="226"/>
      <c r="T93" s="226"/>
      <c r="U93" s="288">
        <v>0.00110328863887386</v>
      </c>
      <c r="V93" s="226"/>
      <c r="W93" s="226"/>
      <c r="X93" s="226"/>
      <c r="Y93" s="226"/>
      <c r="Z93" s="226"/>
      <c r="AA93" s="226"/>
      <c r="AB93" s="227">
        <v>42</v>
      </c>
      <c r="AC93" s="226"/>
      <c r="AD93" s="226"/>
      <c r="AE93" s="226"/>
      <c r="AF93" s="288">
        <v>0.0010110493247634867</v>
      </c>
      <c r="AG93" s="226"/>
      <c r="AH93" s="226"/>
      <c r="AI93" s="226"/>
      <c r="AJ93" s="226"/>
    </row>
    <row r="94" spans="2:36" ht="10.5" customHeight="1">
      <c r="B94" s="225" t="s">
        <v>1185</v>
      </c>
      <c r="C94" s="226"/>
      <c r="D94" s="226"/>
      <c r="E94" s="226"/>
      <c r="F94" s="226"/>
      <c r="G94" s="226"/>
      <c r="H94" s="226"/>
      <c r="I94" s="309">
        <v>6589431.14</v>
      </c>
      <c r="J94" s="226"/>
      <c r="K94" s="226"/>
      <c r="L94" s="226"/>
      <c r="M94" s="226"/>
      <c r="N94" s="226"/>
      <c r="O94" s="226"/>
      <c r="P94" s="226"/>
      <c r="Q94" s="226"/>
      <c r="R94" s="226"/>
      <c r="S94" s="226"/>
      <c r="T94" s="226"/>
      <c r="U94" s="288">
        <v>0.002131548553037361</v>
      </c>
      <c r="V94" s="226"/>
      <c r="W94" s="226"/>
      <c r="X94" s="226"/>
      <c r="Y94" s="226"/>
      <c r="Z94" s="226"/>
      <c r="AA94" s="226"/>
      <c r="AB94" s="227">
        <v>68</v>
      </c>
      <c r="AC94" s="226"/>
      <c r="AD94" s="226"/>
      <c r="AE94" s="226"/>
      <c r="AF94" s="288">
        <v>0.001636937001998026</v>
      </c>
      <c r="AG94" s="226"/>
      <c r="AH94" s="226"/>
      <c r="AI94" s="226"/>
      <c r="AJ94" s="226"/>
    </row>
    <row r="95" spans="2:36" ht="10.5" customHeight="1">
      <c r="B95" s="225" t="s">
        <v>1186</v>
      </c>
      <c r="C95" s="226"/>
      <c r="D95" s="226"/>
      <c r="E95" s="226"/>
      <c r="F95" s="226"/>
      <c r="G95" s="226"/>
      <c r="H95" s="226"/>
      <c r="I95" s="309">
        <v>1234094.7400000002</v>
      </c>
      <c r="J95" s="226"/>
      <c r="K95" s="226"/>
      <c r="L95" s="226"/>
      <c r="M95" s="226"/>
      <c r="N95" s="226"/>
      <c r="O95" s="226"/>
      <c r="P95" s="226"/>
      <c r="Q95" s="226"/>
      <c r="R95" s="226"/>
      <c r="S95" s="226"/>
      <c r="T95" s="226"/>
      <c r="U95" s="288">
        <v>0.00039920484810742235</v>
      </c>
      <c r="V95" s="226"/>
      <c r="W95" s="226"/>
      <c r="X95" s="226"/>
      <c r="Y95" s="226"/>
      <c r="Z95" s="226"/>
      <c r="AA95" s="226"/>
      <c r="AB95" s="227">
        <v>119</v>
      </c>
      <c r="AC95" s="226"/>
      <c r="AD95" s="226"/>
      <c r="AE95" s="226"/>
      <c r="AF95" s="288">
        <v>0.0028646397534965455</v>
      </c>
      <c r="AG95" s="226"/>
      <c r="AH95" s="226"/>
      <c r="AI95" s="226"/>
      <c r="AJ95" s="226"/>
    </row>
    <row r="96" spans="2:36" ht="10.5" customHeight="1">
      <c r="B96" s="225" t="s">
        <v>1187</v>
      </c>
      <c r="C96" s="226"/>
      <c r="D96" s="226"/>
      <c r="E96" s="226"/>
      <c r="F96" s="226"/>
      <c r="G96" s="226"/>
      <c r="H96" s="226"/>
      <c r="I96" s="309">
        <v>38580588.120000005</v>
      </c>
      <c r="J96" s="226"/>
      <c r="K96" s="226"/>
      <c r="L96" s="226"/>
      <c r="M96" s="226"/>
      <c r="N96" s="226"/>
      <c r="O96" s="226"/>
      <c r="P96" s="226"/>
      <c r="Q96" s="226"/>
      <c r="R96" s="226"/>
      <c r="S96" s="226"/>
      <c r="T96" s="226"/>
      <c r="U96" s="288">
        <v>0.012480044943988354</v>
      </c>
      <c r="V96" s="226"/>
      <c r="W96" s="226"/>
      <c r="X96" s="226"/>
      <c r="Y96" s="226"/>
      <c r="Z96" s="226"/>
      <c r="AA96" s="226"/>
      <c r="AB96" s="227">
        <v>509</v>
      </c>
      <c r="AC96" s="226"/>
      <c r="AD96" s="226"/>
      <c r="AE96" s="226"/>
      <c r="AF96" s="288">
        <v>0.012252954912014636</v>
      </c>
      <c r="AG96" s="226"/>
      <c r="AH96" s="226"/>
      <c r="AI96" s="226"/>
      <c r="AJ96" s="226"/>
    </row>
    <row r="97" spans="2:36" ht="10.5" customHeight="1">
      <c r="B97" s="225" t="s">
        <v>1188</v>
      </c>
      <c r="C97" s="226"/>
      <c r="D97" s="226"/>
      <c r="E97" s="226"/>
      <c r="F97" s="226"/>
      <c r="G97" s="226"/>
      <c r="H97" s="226"/>
      <c r="I97" s="309">
        <v>7596580.47</v>
      </c>
      <c r="J97" s="226"/>
      <c r="K97" s="226"/>
      <c r="L97" s="226"/>
      <c r="M97" s="226"/>
      <c r="N97" s="226"/>
      <c r="O97" s="226"/>
      <c r="P97" s="226"/>
      <c r="Q97" s="226"/>
      <c r="R97" s="226"/>
      <c r="S97" s="226"/>
      <c r="T97" s="226"/>
      <c r="U97" s="288">
        <v>0.0024573411216890534</v>
      </c>
      <c r="V97" s="226"/>
      <c r="W97" s="226"/>
      <c r="X97" s="226"/>
      <c r="Y97" s="226"/>
      <c r="Z97" s="226"/>
      <c r="AA97" s="226"/>
      <c r="AB97" s="227">
        <v>351</v>
      </c>
      <c r="AC97" s="226"/>
      <c r="AD97" s="226"/>
      <c r="AE97" s="226"/>
      <c r="AF97" s="288">
        <v>0.008449483642666282</v>
      </c>
      <c r="AG97" s="226"/>
      <c r="AH97" s="226"/>
      <c r="AI97" s="226"/>
      <c r="AJ97" s="226"/>
    </row>
    <row r="98" spans="2:36" ht="10.5" customHeight="1">
      <c r="B98" s="225" t="s">
        <v>1189</v>
      </c>
      <c r="C98" s="226"/>
      <c r="D98" s="226"/>
      <c r="E98" s="226"/>
      <c r="F98" s="226"/>
      <c r="G98" s="226"/>
      <c r="H98" s="226"/>
      <c r="I98" s="309">
        <v>15556065.950000012</v>
      </c>
      <c r="J98" s="226"/>
      <c r="K98" s="226"/>
      <c r="L98" s="226"/>
      <c r="M98" s="226"/>
      <c r="N98" s="226"/>
      <c r="O98" s="226"/>
      <c r="P98" s="226"/>
      <c r="Q98" s="226"/>
      <c r="R98" s="226"/>
      <c r="S98" s="226"/>
      <c r="T98" s="226"/>
      <c r="U98" s="288">
        <v>0.005032074721199119</v>
      </c>
      <c r="V98" s="226"/>
      <c r="W98" s="226"/>
      <c r="X98" s="226"/>
      <c r="Y98" s="226"/>
      <c r="Z98" s="226"/>
      <c r="AA98" s="226"/>
      <c r="AB98" s="227">
        <v>540</v>
      </c>
      <c r="AC98" s="226"/>
      <c r="AD98" s="226"/>
      <c r="AE98" s="226"/>
      <c r="AF98" s="288">
        <v>0.012999205604101971</v>
      </c>
      <c r="AG98" s="226"/>
      <c r="AH98" s="226"/>
      <c r="AI98" s="226"/>
      <c r="AJ98" s="226"/>
    </row>
    <row r="99" spans="2:36" ht="10.5" customHeight="1">
      <c r="B99" s="225" t="s">
        <v>1190</v>
      </c>
      <c r="C99" s="226"/>
      <c r="D99" s="226"/>
      <c r="E99" s="226"/>
      <c r="F99" s="226"/>
      <c r="G99" s="226"/>
      <c r="H99" s="226"/>
      <c r="I99" s="309">
        <v>23311130.900000002</v>
      </c>
      <c r="J99" s="226"/>
      <c r="K99" s="226"/>
      <c r="L99" s="226"/>
      <c r="M99" s="226"/>
      <c r="N99" s="226"/>
      <c r="O99" s="226"/>
      <c r="P99" s="226"/>
      <c r="Q99" s="226"/>
      <c r="R99" s="226"/>
      <c r="S99" s="226"/>
      <c r="T99" s="226"/>
      <c r="U99" s="288">
        <v>0.007540682387275015</v>
      </c>
      <c r="V99" s="226"/>
      <c r="W99" s="226"/>
      <c r="X99" s="226"/>
      <c r="Y99" s="226"/>
      <c r="Z99" s="226"/>
      <c r="AA99" s="226"/>
      <c r="AB99" s="227">
        <v>734</v>
      </c>
      <c r="AC99" s="226"/>
      <c r="AD99" s="226"/>
      <c r="AE99" s="226"/>
      <c r="AF99" s="288">
        <v>0.01766929058039046</v>
      </c>
      <c r="AG99" s="226"/>
      <c r="AH99" s="226"/>
      <c r="AI99" s="226"/>
      <c r="AJ99" s="226"/>
    </row>
    <row r="100" spans="2:36" ht="10.5" customHeight="1">
      <c r="B100" s="225" t="s">
        <v>1191</v>
      </c>
      <c r="C100" s="226"/>
      <c r="D100" s="226"/>
      <c r="E100" s="226"/>
      <c r="F100" s="226"/>
      <c r="G100" s="226"/>
      <c r="H100" s="226"/>
      <c r="I100" s="309">
        <v>38863480.52999998</v>
      </c>
      <c r="J100" s="226"/>
      <c r="K100" s="226"/>
      <c r="L100" s="226"/>
      <c r="M100" s="226"/>
      <c r="N100" s="226"/>
      <c r="O100" s="226"/>
      <c r="P100" s="226"/>
      <c r="Q100" s="226"/>
      <c r="R100" s="226"/>
      <c r="S100" s="226"/>
      <c r="T100" s="226"/>
      <c r="U100" s="288">
        <v>0.012571554953637033</v>
      </c>
      <c r="V100" s="226"/>
      <c r="W100" s="226"/>
      <c r="X100" s="226"/>
      <c r="Y100" s="226"/>
      <c r="Z100" s="226"/>
      <c r="AA100" s="226"/>
      <c r="AB100" s="227">
        <v>892</v>
      </c>
      <c r="AC100" s="226"/>
      <c r="AD100" s="226"/>
      <c r="AE100" s="226"/>
      <c r="AF100" s="288">
        <v>0.021472761849738814</v>
      </c>
      <c r="AG100" s="226"/>
      <c r="AH100" s="226"/>
      <c r="AI100" s="226"/>
      <c r="AJ100" s="226"/>
    </row>
    <row r="101" spans="2:36" ht="10.5" customHeight="1">
      <c r="B101" s="225" t="s">
        <v>1192</v>
      </c>
      <c r="C101" s="226"/>
      <c r="D101" s="226"/>
      <c r="E101" s="226"/>
      <c r="F101" s="226"/>
      <c r="G101" s="226"/>
      <c r="H101" s="226"/>
      <c r="I101" s="309">
        <v>409584952.3700012</v>
      </c>
      <c r="J101" s="226"/>
      <c r="K101" s="226"/>
      <c r="L101" s="226"/>
      <c r="M101" s="226"/>
      <c r="N101" s="226"/>
      <c r="O101" s="226"/>
      <c r="P101" s="226"/>
      <c r="Q101" s="226"/>
      <c r="R101" s="226"/>
      <c r="S101" s="226"/>
      <c r="T101" s="226"/>
      <c r="U101" s="288">
        <v>0.13249250110080862</v>
      </c>
      <c r="V101" s="226"/>
      <c r="W101" s="226"/>
      <c r="X101" s="226"/>
      <c r="Y101" s="226"/>
      <c r="Z101" s="226"/>
      <c r="AA101" s="226"/>
      <c r="AB101" s="227">
        <v>8928</v>
      </c>
      <c r="AC101" s="226"/>
      <c r="AD101" s="226"/>
      <c r="AE101" s="226"/>
      <c r="AF101" s="288">
        <v>0.21492019932115258</v>
      </c>
      <c r="AG101" s="226"/>
      <c r="AH101" s="226"/>
      <c r="AI101" s="226"/>
      <c r="AJ101" s="226"/>
    </row>
    <row r="102" spans="2:36" ht="10.5" customHeight="1">
      <c r="B102" s="225" t="s">
        <v>1193</v>
      </c>
      <c r="C102" s="226"/>
      <c r="D102" s="226"/>
      <c r="E102" s="226"/>
      <c r="F102" s="226"/>
      <c r="G102" s="226"/>
      <c r="H102" s="226"/>
      <c r="I102" s="309">
        <v>64910964.710000016</v>
      </c>
      <c r="J102" s="226"/>
      <c r="K102" s="226"/>
      <c r="L102" s="226"/>
      <c r="M102" s="226"/>
      <c r="N102" s="226"/>
      <c r="O102" s="226"/>
      <c r="P102" s="226"/>
      <c r="Q102" s="226"/>
      <c r="R102" s="226"/>
      <c r="S102" s="226"/>
      <c r="T102" s="226"/>
      <c r="U102" s="288">
        <v>0.020997392637425717</v>
      </c>
      <c r="V102" s="226"/>
      <c r="W102" s="226"/>
      <c r="X102" s="226"/>
      <c r="Y102" s="226"/>
      <c r="Z102" s="226"/>
      <c r="AA102" s="226"/>
      <c r="AB102" s="227">
        <v>1913</v>
      </c>
      <c r="AC102" s="226"/>
      <c r="AD102" s="226"/>
      <c r="AE102" s="226"/>
      <c r="AF102" s="288">
        <v>0.04605088948267976</v>
      </c>
      <c r="AG102" s="226"/>
      <c r="AH102" s="226"/>
      <c r="AI102" s="226"/>
      <c r="AJ102" s="226"/>
    </row>
    <row r="103" spans="2:36" ht="10.5" customHeight="1">
      <c r="B103" s="225" t="s">
        <v>1194</v>
      </c>
      <c r="C103" s="226"/>
      <c r="D103" s="226"/>
      <c r="E103" s="226"/>
      <c r="F103" s="226"/>
      <c r="G103" s="226"/>
      <c r="H103" s="226"/>
      <c r="I103" s="309">
        <v>72372058.61</v>
      </c>
      <c r="J103" s="226"/>
      <c r="K103" s="226"/>
      <c r="L103" s="226"/>
      <c r="M103" s="226"/>
      <c r="N103" s="226"/>
      <c r="O103" s="226"/>
      <c r="P103" s="226"/>
      <c r="Q103" s="226"/>
      <c r="R103" s="226"/>
      <c r="S103" s="226"/>
      <c r="T103" s="226"/>
      <c r="U103" s="288">
        <v>0.02341090657644851</v>
      </c>
      <c r="V103" s="226"/>
      <c r="W103" s="226"/>
      <c r="X103" s="226"/>
      <c r="Y103" s="226"/>
      <c r="Z103" s="226"/>
      <c r="AA103" s="226"/>
      <c r="AB103" s="227">
        <v>1138</v>
      </c>
      <c r="AC103" s="226"/>
      <c r="AD103" s="226"/>
      <c r="AE103" s="226"/>
      <c r="AF103" s="288">
        <v>0.02739462218049638</v>
      </c>
      <c r="AG103" s="226"/>
      <c r="AH103" s="226"/>
      <c r="AI103" s="226"/>
      <c r="AJ103" s="226"/>
    </row>
    <row r="104" spans="2:36" ht="10.5" customHeight="1">
      <c r="B104" s="225" t="s">
        <v>1195</v>
      </c>
      <c r="C104" s="226"/>
      <c r="D104" s="226"/>
      <c r="E104" s="226"/>
      <c r="F104" s="226"/>
      <c r="G104" s="226"/>
      <c r="H104" s="226"/>
      <c r="I104" s="309">
        <v>231351650.41999987</v>
      </c>
      <c r="J104" s="226"/>
      <c r="K104" s="226"/>
      <c r="L104" s="226"/>
      <c r="M104" s="226"/>
      <c r="N104" s="226"/>
      <c r="O104" s="226"/>
      <c r="P104" s="226"/>
      <c r="Q104" s="226"/>
      <c r="R104" s="226"/>
      <c r="S104" s="226"/>
      <c r="T104" s="226"/>
      <c r="U104" s="288">
        <v>0.07483760968409728</v>
      </c>
      <c r="V104" s="226"/>
      <c r="W104" s="226"/>
      <c r="X104" s="226"/>
      <c r="Y104" s="226"/>
      <c r="Z104" s="226"/>
      <c r="AA104" s="226"/>
      <c r="AB104" s="227">
        <v>3565</v>
      </c>
      <c r="AC104" s="226"/>
      <c r="AD104" s="226"/>
      <c r="AE104" s="226"/>
      <c r="AF104" s="288">
        <v>0.08581882959004357</v>
      </c>
      <c r="AG104" s="226"/>
      <c r="AH104" s="226"/>
      <c r="AI104" s="226"/>
      <c r="AJ104" s="226"/>
    </row>
    <row r="105" spans="2:36" ht="10.5" customHeight="1">
      <c r="B105" s="225" t="s">
        <v>1196</v>
      </c>
      <c r="C105" s="226"/>
      <c r="D105" s="226"/>
      <c r="E105" s="226"/>
      <c r="F105" s="226"/>
      <c r="G105" s="226"/>
      <c r="H105" s="226"/>
      <c r="I105" s="309">
        <v>20773723.480000008</v>
      </c>
      <c r="J105" s="226"/>
      <c r="K105" s="226"/>
      <c r="L105" s="226"/>
      <c r="M105" s="226"/>
      <c r="N105" s="226"/>
      <c r="O105" s="226"/>
      <c r="P105" s="226"/>
      <c r="Q105" s="226"/>
      <c r="R105" s="226"/>
      <c r="S105" s="226"/>
      <c r="T105" s="226"/>
      <c r="U105" s="288">
        <v>0.00671988207846911</v>
      </c>
      <c r="V105" s="226"/>
      <c r="W105" s="226"/>
      <c r="X105" s="226"/>
      <c r="Y105" s="226"/>
      <c r="Z105" s="226"/>
      <c r="AA105" s="226"/>
      <c r="AB105" s="227">
        <v>299</v>
      </c>
      <c r="AC105" s="226"/>
      <c r="AD105" s="226"/>
      <c r="AE105" s="226"/>
      <c r="AF105" s="288">
        <v>0.007197708288197203</v>
      </c>
      <c r="AG105" s="226"/>
      <c r="AH105" s="226"/>
      <c r="AI105" s="226"/>
      <c r="AJ105" s="226"/>
    </row>
    <row r="106" spans="2:36" ht="10.5" customHeight="1">
      <c r="B106" s="225" t="s">
        <v>1197</v>
      </c>
      <c r="C106" s="226"/>
      <c r="D106" s="226"/>
      <c r="E106" s="226"/>
      <c r="F106" s="226"/>
      <c r="G106" s="226"/>
      <c r="H106" s="226"/>
      <c r="I106" s="309">
        <v>461378355.14999974</v>
      </c>
      <c r="J106" s="226"/>
      <c r="K106" s="226"/>
      <c r="L106" s="226"/>
      <c r="M106" s="226"/>
      <c r="N106" s="226"/>
      <c r="O106" s="226"/>
      <c r="P106" s="226"/>
      <c r="Q106" s="226"/>
      <c r="R106" s="226"/>
      <c r="S106" s="226"/>
      <c r="T106" s="226"/>
      <c r="U106" s="288">
        <v>0.14924662606349653</v>
      </c>
      <c r="V106" s="226"/>
      <c r="W106" s="226"/>
      <c r="X106" s="226"/>
      <c r="Y106" s="226"/>
      <c r="Z106" s="226"/>
      <c r="AA106" s="226"/>
      <c r="AB106" s="227">
        <v>5826</v>
      </c>
      <c r="AC106" s="226"/>
      <c r="AD106" s="226"/>
      <c r="AE106" s="226"/>
      <c r="AF106" s="288">
        <v>0.14024698490647794</v>
      </c>
      <c r="AG106" s="226"/>
      <c r="AH106" s="226"/>
      <c r="AI106" s="226"/>
      <c r="AJ106" s="226"/>
    </row>
    <row r="107" spans="2:36" ht="10.5" customHeight="1">
      <c r="B107" s="225" t="s">
        <v>1198</v>
      </c>
      <c r="C107" s="226"/>
      <c r="D107" s="226"/>
      <c r="E107" s="226"/>
      <c r="F107" s="226"/>
      <c r="G107" s="226"/>
      <c r="H107" s="226"/>
      <c r="I107" s="309">
        <v>16882483.05999999</v>
      </c>
      <c r="J107" s="226"/>
      <c r="K107" s="226"/>
      <c r="L107" s="226"/>
      <c r="M107" s="226"/>
      <c r="N107" s="226"/>
      <c r="O107" s="226"/>
      <c r="P107" s="226"/>
      <c r="Q107" s="226"/>
      <c r="R107" s="226"/>
      <c r="S107" s="226"/>
      <c r="T107" s="226"/>
      <c r="U107" s="288">
        <v>0.005461144000697569</v>
      </c>
      <c r="V107" s="226"/>
      <c r="W107" s="226"/>
      <c r="X107" s="226"/>
      <c r="Y107" s="226"/>
      <c r="Z107" s="226"/>
      <c r="AA107" s="226"/>
      <c r="AB107" s="227">
        <v>196</v>
      </c>
      <c r="AC107" s="226"/>
      <c r="AD107" s="226"/>
      <c r="AE107" s="226"/>
      <c r="AF107" s="288">
        <v>0.004718230182229604</v>
      </c>
      <c r="AG107" s="226"/>
      <c r="AH107" s="226"/>
      <c r="AI107" s="226"/>
      <c r="AJ107" s="226"/>
    </row>
    <row r="108" spans="2:36" ht="10.5" customHeight="1">
      <c r="B108" s="225" t="s">
        <v>1199</v>
      </c>
      <c r="C108" s="226"/>
      <c r="D108" s="226"/>
      <c r="E108" s="226"/>
      <c r="F108" s="226"/>
      <c r="G108" s="226"/>
      <c r="H108" s="226"/>
      <c r="I108" s="309">
        <v>44488599.659999944</v>
      </c>
      <c r="J108" s="226"/>
      <c r="K108" s="226"/>
      <c r="L108" s="226"/>
      <c r="M108" s="226"/>
      <c r="N108" s="226"/>
      <c r="O108" s="226"/>
      <c r="P108" s="226"/>
      <c r="Q108" s="226"/>
      <c r="R108" s="226"/>
      <c r="S108" s="226"/>
      <c r="T108" s="226"/>
      <c r="U108" s="288">
        <v>0.014391167950186868</v>
      </c>
      <c r="V108" s="226"/>
      <c r="W108" s="226"/>
      <c r="X108" s="226"/>
      <c r="Y108" s="226"/>
      <c r="Z108" s="226"/>
      <c r="AA108" s="226"/>
      <c r="AB108" s="227">
        <v>539</v>
      </c>
      <c r="AC108" s="226"/>
      <c r="AD108" s="226"/>
      <c r="AE108" s="226"/>
      <c r="AF108" s="288">
        <v>0.012975133001131412</v>
      </c>
      <c r="AG108" s="226"/>
      <c r="AH108" s="226"/>
      <c r="AI108" s="226"/>
      <c r="AJ108" s="226"/>
    </row>
    <row r="109" spans="2:36" ht="10.5" customHeight="1">
      <c r="B109" s="225" t="s">
        <v>1200</v>
      </c>
      <c r="C109" s="226"/>
      <c r="D109" s="226"/>
      <c r="E109" s="226"/>
      <c r="F109" s="226"/>
      <c r="G109" s="226"/>
      <c r="H109" s="226"/>
      <c r="I109" s="309">
        <v>219075166.7999994</v>
      </c>
      <c r="J109" s="226"/>
      <c r="K109" s="226"/>
      <c r="L109" s="226"/>
      <c r="M109" s="226"/>
      <c r="N109" s="226"/>
      <c r="O109" s="226"/>
      <c r="P109" s="226"/>
      <c r="Q109" s="226"/>
      <c r="R109" s="226"/>
      <c r="S109" s="226"/>
      <c r="T109" s="226"/>
      <c r="U109" s="288">
        <v>0.07086641394039322</v>
      </c>
      <c r="V109" s="226"/>
      <c r="W109" s="226"/>
      <c r="X109" s="226"/>
      <c r="Y109" s="226"/>
      <c r="Z109" s="226"/>
      <c r="AA109" s="226"/>
      <c r="AB109" s="227">
        <v>2408</v>
      </c>
      <c r="AC109" s="226"/>
      <c r="AD109" s="226"/>
      <c r="AE109" s="226"/>
      <c r="AF109" s="288">
        <v>0.05796682795310657</v>
      </c>
      <c r="AG109" s="226"/>
      <c r="AH109" s="226"/>
      <c r="AI109" s="226"/>
      <c r="AJ109" s="226"/>
    </row>
    <row r="110" spans="2:36" ht="10.5" customHeight="1">
      <c r="B110" s="225" t="s">
        <v>1201</v>
      </c>
      <c r="C110" s="226"/>
      <c r="D110" s="226"/>
      <c r="E110" s="226"/>
      <c r="F110" s="226"/>
      <c r="G110" s="226"/>
      <c r="H110" s="226"/>
      <c r="I110" s="309">
        <v>19561420.329999983</v>
      </c>
      <c r="J110" s="226"/>
      <c r="K110" s="226"/>
      <c r="L110" s="226"/>
      <c r="M110" s="226"/>
      <c r="N110" s="226"/>
      <c r="O110" s="226"/>
      <c r="P110" s="226"/>
      <c r="Q110" s="226"/>
      <c r="R110" s="226"/>
      <c r="S110" s="226"/>
      <c r="T110" s="226"/>
      <c r="U110" s="288">
        <v>0.006327726371804393</v>
      </c>
      <c r="V110" s="226"/>
      <c r="W110" s="226"/>
      <c r="X110" s="226"/>
      <c r="Y110" s="226"/>
      <c r="Z110" s="226"/>
      <c r="AA110" s="226"/>
      <c r="AB110" s="227">
        <v>298</v>
      </c>
      <c r="AC110" s="226"/>
      <c r="AD110" s="226"/>
      <c r="AE110" s="226"/>
      <c r="AF110" s="288">
        <v>0.007173635685226644</v>
      </c>
      <c r="AG110" s="226"/>
      <c r="AH110" s="226"/>
      <c r="AI110" s="226"/>
      <c r="AJ110" s="226"/>
    </row>
    <row r="111" spans="2:36" ht="10.5" customHeight="1">
      <c r="B111" s="225" t="s">
        <v>1202</v>
      </c>
      <c r="C111" s="226"/>
      <c r="D111" s="226"/>
      <c r="E111" s="226"/>
      <c r="F111" s="226"/>
      <c r="G111" s="226"/>
      <c r="H111" s="226"/>
      <c r="I111" s="309">
        <v>701357035.2800024</v>
      </c>
      <c r="J111" s="226"/>
      <c r="K111" s="226"/>
      <c r="L111" s="226"/>
      <c r="M111" s="226"/>
      <c r="N111" s="226"/>
      <c r="O111" s="226"/>
      <c r="P111" s="226"/>
      <c r="Q111" s="226"/>
      <c r="R111" s="226"/>
      <c r="S111" s="226"/>
      <c r="T111" s="226"/>
      <c r="U111" s="288">
        <v>0.22687490649058706</v>
      </c>
      <c r="V111" s="226"/>
      <c r="W111" s="226"/>
      <c r="X111" s="226"/>
      <c r="Y111" s="226"/>
      <c r="Z111" s="226"/>
      <c r="AA111" s="226"/>
      <c r="AB111" s="227">
        <v>6857</v>
      </c>
      <c r="AC111" s="226"/>
      <c r="AD111" s="226"/>
      <c r="AE111" s="226"/>
      <c r="AF111" s="288">
        <v>0.1650658385691245</v>
      </c>
      <c r="AG111" s="226"/>
      <c r="AH111" s="226"/>
      <c r="AI111" s="226"/>
      <c r="AJ111" s="226"/>
    </row>
    <row r="112" spans="2:36" ht="10.5" customHeight="1">
      <c r="B112" s="225" t="s">
        <v>1203</v>
      </c>
      <c r="C112" s="226"/>
      <c r="D112" s="226"/>
      <c r="E112" s="226"/>
      <c r="F112" s="226"/>
      <c r="G112" s="226"/>
      <c r="H112" s="226"/>
      <c r="I112" s="309">
        <v>15346563.090000002</v>
      </c>
      <c r="J112" s="226"/>
      <c r="K112" s="226"/>
      <c r="L112" s="226"/>
      <c r="M112" s="226"/>
      <c r="N112" s="226"/>
      <c r="O112" s="226"/>
      <c r="P112" s="226"/>
      <c r="Q112" s="226"/>
      <c r="R112" s="226"/>
      <c r="S112" s="226"/>
      <c r="T112" s="226"/>
      <c r="U112" s="288">
        <v>0.004964304756144106</v>
      </c>
      <c r="V112" s="226"/>
      <c r="W112" s="226"/>
      <c r="X112" s="226"/>
      <c r="Y112" s="226"/>
      <c r="Z112" s="226"/>
      <c r="AA112" s="226"/>
      <c r="AB112" s="227">
        <v>193</v>
      </c>
      <c r="AC112" s="226"/>
      <c r="AD112" s="226"/>
      <c r="AE112" s="226"/>
      <c r="AF112" s="288">
        <v>0.004646012373317927</v>
      </c>
      <c r="AG112" s="226"/>
      <c r="AH112" s="226"/>
      <c r="AI112" s="226"/>
      <c r="AJ112" s="226"/>
    </row>
    <row r="113" spans="2:36" ht="10.5" customHeight="1">
      <c r="B113" s="225" t="s">
        <v>1205</v>
      </c>
      <c r="C113" s="226"/>
      <c r="D113" s="226"/>
      <c r="E113" s="226"/>
      <c r="F113" s="226"/>
      <c r="G113" s="226"/>
      <c r="H113" s="226"/>
      <c r="I113" s="309">
        <v>14558494.679999994</v>
      </c>
      <c r="J113" s="226"/>
      <c r="K113" s="226"/>
      <c r="L113" s="226"/>
      <c r="M113" s="226"/>
      <c r="N113" s="226"/>
      <c r="O113" s="226"/>
      <c r="P113" s="226"/>
      <c r="Q113" s="226"/>
      <c r="R113" s="226"/>
      <c r="S113" s="226"/>
      <c r="T113" s="226"/>
      <c r="U113" s="288">
        <v>0.004709380462477389</v>
      </c>
      <c r="V113" s="226"/>
      <c r="W113" s="226"/>
      <c r="X113" s="226"/>
      <c r="Y113" s="226"/>
      <c r="Z113" s="226"/>
      <c r="AA113" s="226"/>
      <c r="AB113" s="227">
        <v>164</v>
      </c>
      <c r="AC113" s="226"/>
      <c r="AD113" s="226"/>
      <c r="AE113" s="226"/>
      <c r="AF113" s="288">
        <v>0.0039479068871717095</v>
      </c>
      <c r="AG113" s="226"/>
      <c r="AH113" s="226"/>
      <c r="AI113" s="226"/>
      <c r="AJ113" s="226"/>
    </row>
    <row r="114" spans="2:36" ht="10.5" customHeight="1">
      <c r="B114" s="225" t="s">
        <v>1206</v>
      </c>
      <c r="C114" s="226"/>
      <c r="D114" s="226"/>
      <c r="E114" s="226"/>
      <c r="F114" s="226"/>
      <c r="G114" s="226"/>
      <c r="H114" s="226"/>
      <c r="I114" s="309">
        <v>23250093.480000008</v>
      </c>
      <c r="J114" s="226"/>
      <c r="K114" s="226"/>
      <c r="L114" s="226"/>
      <c r="M114" s="226"/>
      <c r="N114" s="226"/>
      <c r="O114" s="226"/>
      <c r="P114" s="226"/>
      <c r="Q114" s="226"/>
      <c r="R114" s="226"/>
      <c r="S114" s="226"/>
      <c r="T114" s="226"/>
      <c r="U114" s="288">
        <v>0.00752093800850879</v>
      </c>
      <c r="V114" s="226"/>
      <c r="W114" s="226"/>
      <c r="X114" s="226"/>
      <c r="Y114" s="226"/>
      <c r="Z114" s="226"/>
      <c r="AA114" s="226"/>
      <c r="AB114" s="227">
        <v>268</v>
      </c>
      <c r="AC114" s="226"/>
      <c r="AD114" s="226"/>
      <c r="AE114" s="226"/>
      <c r="AF114" s="288">
        <v>0.006451457596109867</v>
      </c>
      <c r="AG114" s="226"/>
      <c r="AH114" s="226"/>
      <c r="AI114" s="226"/>
      <c r="AJ114" s="226"/>
    </row>
    <row r="115" spans="2:36" ht="10.5" customHeight="1">
      <c r="B115" s="225" t="s">
        <v>1207</v>
      </c>
      <c r="C115" s="226"/>
      <c r="D115" s="226"/>
      <c r="E115" s="226"/>
      <c r="F115" s="226"/>
      <c r="G115" s="226"/>
      <c r="H115" s="226"/>
      <c r="I115" s="309">
        <v>17907329.709999997</v>
      </c>
      <c r="J115" s="226"/>
      <c r="K115" s="226"/>
      <c r="L115" s="226"/>
      <c r="M115" s="226"/>
      <c r="N115" s="226"/>
      <c r="O115" s="226"/>
      <c r="P115" s="226"/>
      <c r="Q115" s="226"/>
      <c r="R115" s="226"/>
      <c r="S115" s="226"/>
      <c r="T115" s="226"/>
      <c r="U115" s="288">
        <v>0.005792661296725144</v>
      </c>
      <c r="V115" s="226"/>
      <c r="W115" s="226"/>
      <c r="X115" s="226"/>
      <c r="Y115" s="226"/>
      <c r="Z115" s="226"/>
      <c r="AA115" s="226"/>
      <c r="AB115" s="227">
        <v>208</v>
      </c>
      <c r="AC115" s="226"/>
      <c r="AD115" s="226"/>
      <c r="AE115" s="226"/>
      <c r="AF115" s="288">
        <v>0.005007101417876315</v>
      </c>
      <c r="AG115" s="226"/>
      <c r="AH115" s="226"/>
      <c r="AI115" s="226"/>
      <c r="AJ115" s="226"/>
    </row>
    <row r="116" spans="2:36" ht="10.5" customHeight="1">
      <c r="B116" s="225" t="s">
        <v>1208</v>
      </c>
      <c r="C116" s="226"/>
      <c r="D116" s="226"/>
      <c r="E116" s="226"/>
      <c r="F116" s="226"/>
      <c r="G116" s="226"/>
      <c r="H116" s="226"/>
      <c r="I116" s="309">
        <v>597733868.2000005</v>
      </c>
      <c r="J116" s="226"/>
      <c r="K116" s="226"/>
      <c r="L116" s="226"/>
      <c r="M116" s="226"/>
      <c r="N116" s="226"/>
      <c r="O116" s="226"/>
      <c r="P116" s="226"/>
      <c r="Q116" s="226"/>
      <c r="R116" s="226"/>
      <c r="S116" s="226"/>
      <c r="T116" s="226"/>
      <c r="U116" s="288">
        <v>0.19335489434420827</v>
      </c>
      <c r="V116" s="226"/>
      <c r="W116" s="226"/>
      <c r="X116" s="226"/>
      <c r="Y116" s="226"/>
      <c r="Z116" s="226"/>
      <c r="AA116" s="226"/>
      <c r="AB116" s="227">
        <v>5195</v>
      </c>
      <c r="AC116" s="226"/>
      <c r="AD116" s="226"/>
      <c r="AE116" s="226"/>
      <c r="AF116" s="288">
        <v>0.12505717243205508</v>
      </c>
      <c r="AG116" s="226"/>
      <c r="AH116" s="226"/>
      <c r="AI116" s="226"/>
      <c r="AJ116" s="226"/>
    </row>
    <row r="117" spans="2:36" ht="10.5" customHeight="1">
      <c r="B117" s="225" t="s">
        <v>1209</v>
      </c>
      <c r="C117" s="226"/>
      <c r="D117" s="226"/>
      <c r="E117" s="226"/>
      <c r="F117" s="226"/>
      <c r="G117" s="226"/>
      <c r="H117" s="226"/>
      <c r="I117" s="309">
        <v>10899710.649999997</v>
      </c>
      <c r="J117" s="226"/>
      <c r="K117" s="226"/>
      <c r="L117" s="226"/>
      <c r="M117" s="226"/>
      <c r="N117" s="226"/>
      <c r="O117" s="226"/>
      <c r="P117" s="226"/>
      <c r="Q117" s="226"/>
      <c r="R117" s="226"/>
      <c r="S117" s="226"/>
      <c r="T117" s="226"/>
      <c r="U117" s="288">
        <v>0.003525837355443312</v>
      </c>
      <c r="V117" s="226"/>
      <c r="W117" s="226"/>
      <c r="X117" s="226"/>
      <c r="Y117" s="226"/>
      <c r="Z117" s="226"/>
      <c r="AA117" s="226"/>
      <c r="AB117" s="227">
        <v>104</v>
      </c>
      <c r="AC117" s="226"/>
      <c r="AD117" s="226"/>
      <c r="AE117" s="226"/>
      <c r="AF117" s="288">
        <v>0.0025035507089381575</v>
      </c>
      <c r="AG117" s="226"/>
      <c r="AH117" s="226"/>
      <c r="AI117" s="226"/>
      <c r="AJ117" s="226"/>
    </row>
    <row r="118" spans="2:36" ht="10.5" customHeight="1">
      <c r="B118" s="225" t="s">
        <v>1210</v>
      </c>
      <c r="C118" s="226"/>
      <c r="D118" s="226"/>
      <c r="E118" s="226"/>
      <c r="F118" s="226"/>
      <c r="G118" s="226"/>
      <c r="H118" s="226"/>
      <c r="I118" s="309">
        <v>378740.52</v>
      </c>
      <c r="J118" s="226"/>
      <c r="K118" s="226"/>
      <c r="L118" s="226"/>
      <c r="M118" s="226"/>
      <c r="N118" s="226"/>
      <c r="O118" s="226"/>
      <c r="P118" s="226"/>
      <c r="Q118" s="226"/>
      <c r="R118" s="226"/>
      <c r="S118" s="226"/>
      <c r="T118" s="226"/>
      <c r="U118" s="288">
        <v>0.00012251494707669376</v>
      </c>
      <c r="V118" s="226"/>
      <c r="W118" s="226"/>
      <c r="X118" s="226"/>
      <c r="Y118" s="226"/>
      <c r="Z118" s="226"/>
      <c r="AA118" s="226"/>
      <c r="AB118" s="227">
        <v>3</v>
      </c>
      <c r="AC118" s="226"/>
      <c r="AD118" s="226"/>
      <c r="AE118" s="226"/>
      <c r="AF118" s="288">
        <v>7.221780891167762E-05</v>
      </c>
      <c r="AG118" s="226"/>
      <c r="AH118" s="226"/>
      <c r="AI118" s="226"/>
      <c r="AJ118" s="226"/>
    </row>
    <row r="119" spans="2:36" ht="10.5" customHeight="1">
      <c r="B119" s="225" t="s">
        <v>1211</v>
      </c>
      <c r="C119" s="226"/>
      <c r="D119" s="226"/>
      <c r="E119" s="226"/>
      <c r="F119" s="226"/>
      <c r="G119" s="226"/>
      <c r="H119" s="226"/>
      <c r="I119" s="309">
        <v>498440.92</v>
      </c>
      <c r="J119" s="226"/>
      <c r="K119" s="226"/>
      <c r="L119" s="226"/>
      <c r="M119" s="226"/>
      <c r="N119" s="226"/>
      <c r="O119" s="226"/>
      <c r="P119" s="226"/>
      <c r="Q119" s="226"/>
      <c r="R119" s="226"/>
      <c r="S119" s="226"/>
      <c r="T119" s="226"/>
      <c r="U119" s="288">
        <v>0.00016123562098573066</v>
      </c>
      <c r="V119" s="226"/>
      <c r="W119" s="226"/>
      <c r="X119" s="226"/>
      <c r="Y119" s="226"/>
      <c r="Z119" s="226"/>
      <c r="AA119" s="226"/>
      <c r="AB119" s="227">
        <v>5</v>
      </c>
      <c r="AC119" s="226"/>
      <c r="AD119" s="226"/>
      <c r="AE119" s="226"/>
      <c r="AF119" s="288">
        <v>0.00012036301485279604</v>
      </c>
      <c r="AG119" s="226"/>
      <c r="AH119" s="226"/>
      <c r="AI119" s="226"/>
      <c r="AJ119" s="226"/>
    </row>
    <row r="120" spans="2:36" ht="10.5" customHeight="1">
      <c r="B120" s="225" t="s">
        <v>1212</v>
      </c>
      <c r="C120" s="226"/>
      <c r="D120" s="226"/>
      <c r="E120" s="226"/>
      <c r="F120" s="226"/>
      <c r="G120" s="226"/>
      <c r="H120" s="226"/>
      <c r="I120" s="309">
        <v>1237262.3399999999</v>
      </c>
      <c r="J120" s="226"/>
      <c r="K120" s="226"/>
      <c r="L120" s="226"/>
      <c r="M120" s="226"/>
      <c r="N120" s="226"/>
      <c r="O120" s="226"/>
      <c r="P120" s="226"/>
      <c r="Q120" s="226"/>
      <c r="R120" s="226"/>
      <c r="S120" s="226"/>
      <c r="T120" s="226"/>
      <c r="U120" s="288">
        <v>0.00040022950305155163</v>
      </c>
      <c r="V120" s="226"/>
      <c r="W120" s="226"/>
      <c r="X120" s="226"/>
      <c r="Y120" s="226"/>
      <c r="Z120" s="226"/>
      <c r="AA120" s="226"/>
      <c r="AB120" s="227">
        <v>10</v>
      </c>
      <c r="AC120" s="226"/>
      <c r="AD120" s="226"/>
      <c r="AE120" s="226"/>
      <c r="AF120" s="288">
        <v>0.00024072602970559207</v>
      </c>
      <c r="AG120" s="226"/>
      <c r="AH120" s="226"/>
      <c r="AI120" s="226"/>
      <c r="AJ120" s="226"/>
    </row>
    <row r="121" spans="2:36" ht="10.5" customHeight="1">
      <c r="B121" s="225" t="s">
        <v>1213</v>
      </c>
      <c r="C121" s="226"/>
      <c r="D121" s="226"/>
      <c r="E121" s="226"/>
      <c r="F121" s="226"/>
      <c r="G121" s="226"/>
      <c r="H121" s="226"/>
      <c r="I121" s="309">
        <v>11615758.54</v>
      </c>
      <c r="J121" s="226"/>
      <c r="K121" s="226"/>
      <c r="L121" s="226"/>
      <c r="M121" s="226"/>
      <c r="N121" s="226"/>
      <c r="O121" s="226"/>
      <c r="P121" s="226"/>
      <c r="Q121" s="226"/>
      <c r="R121" s="226"/>
      <c r="S121" s="226"/>
      <c r="T121" s="226"/>
      <c r="U121" s="288">
        <v>0.003757464458209418</v>
      </c>
      <c r="V121" s="226"/>
      <c r="W121" s="226"/>
      <c r="X121" s="226"/>
      <c r="Y121" s="226"/>
      <c r="Z121" s="226"/>
      <c r="AA121" s="226"/>
      <c r="AB121" s="227">
        <v>149</v>
      </c>
      <c r="AC121" s="226"/>
      <c r="AD121" s="226"/>
      <c r="AE121" s="226"/>
      <c r="AF121" s="288">
        <v>0.003586817842613322</v>
      </c>
      <c r="AG121" s="226"/>
      <c r="AH121" s="226"/>
      <c r="AI121" s="226"/>
      <c r="AJ121" s="226"/>
    </row>
    <row r="122" spans="2:36" ht="10.5" customHeight="1">
      <c r="B122" s="225" t="s">
        <v>1214</v>
      </c>
      <c r="C122" s="226"/>
      <c r="D122" s="226"/>
      <c r="E122" s="226"/>
      <c r="F122" s="226"/>
      <c r="G122" s="226"/>
      <c r="H122" s="226"/>
      <c r="I122" s="309">
        <v>799675.6399999999</v>
      </c>
      <c r="J122" s="226"/>
      <c r="K122" s="226"/>
      <c r="L122" s="226"/>
      <c r="M122" s="226"/>
      <c r="N122" s="226"/>
      <c r="O122" s="226"/>
      <c r="P122" s="226"/>
      <c r="Q122" s="226"/>
      <c r="R122" s="226"/>
      <c r="S122" s="226"/>
      <c r="T122" s="226"/>
      <c r="U122" s="288">
        <v>0.00025867899931362293</v>
      </c>
      <c r="V122" s="226"/>
      <c r="W122" s="226"/>
      <c r="X122" s="226"/>
      <c r="Y122" s="226"/>
      <c r="Z122" s="226"/>
      <c r="AA122" s="226"/>
      <c r="AB122" s="227">
        <v>13</v>
      </c>
      <c r="AC122" s="226"/>
      <c r="AD122" s="226"/>
      <c r="AE122" s="226"/>
      <c r="AF122" s="288">
        <v>0.0003129438386172697</v>
      </c>
      <c r="AG122" s="226"/>
      <c r="AH122" s="226"/>
      <c r="AI122" s="226"/>
      <c r="AJ122" s="226"/>
    </row>
    <row r="123" spans="2:36" ht="10.5" customHeight="1">
      <c r="B123" s="225" t="s">
        <v>1215</v>
      </c>
      <c r="C123" s="226"/>
      <c r="D123" s="226"/>
      <c r="E123" s="226"/>
      <c r="F123" s="226"/>
      <c r="G123" s="226"/>
      <c r="H123" s="226"/>
      <c r="I123" s="309">
        <v>277739.62</v>
      </c>
      <c r="J123" s="226"/>
      <c r="K123" s="226"/>
      <c r="L123" s="226"/>
      <c r="M123" s="226"/>
      <c r="N123" s="226"/>
      <c r="O123" s="226"/>
      <c r="P123" s="226"/>
      <c r="Q123" s="226"/>
      <c r="R123" s="226"/>
      <c r="S123" s="226"/>
      <c r="T123" s="226"/>
      <c r="U123" s="288">
        <v>8.98431856337976E-05</v>
      </c>
      <c r="V123" s="226"/>
      <c r="W123" s="226"/>
      <c r="X123" s="226"/>
      <c r="Y123" s="226"/>
      <c r="Z123" s="226"/>
      <c r="AA123" s="226"/>
      <c r="AB123" s="227">
        <v>5</v>
      </c>
      <c r="AC123" s="226"/>
      <c r="AD123" s="226"/>
      <c r="AE123" s="226"/>
      <c r="AF123" s="288">
        <v>0.00012036301485279604</v>
      </c>
      <c r="AG123" s="226"/>
      <c r="AH123" s="226"/>
      <c r="AI123" s="226"/>
      <c r="AJ123" s="226"/>
    </row>
    <row r="124" spans="2:36" ht="12.75" customHeight="1">
      <c r="B124" s="310"/>
      <c r="C124" s="311"/>
      <c r="D124" s="311"/>
      <c r="E124" s="311"/>
      <c r="F124" s="311"/>
      <c r="G124" s="311"/>
      <c r="H124" s="311"/>
      <c r="I124" s="312">
        <v>3091382145.910003</v>
      </c>
      <c r="J124" s="311"/>
      <c r="K124" s="311"/>
      <c r="L124" s="311"/>
      <c r="M124" s="311"/>
      <c r="N124" s="311"/>
      <c r="O124" s="311"/>
      <c r="P124" s="311"/>
      <c r="Q124" s="311"/>
      <c r="R124" s="311"/>
      <c r="S124" s="311"/>
      <c r="T124" s="311"/>
      <c r="U124" s="313">
        <v>0.9999999999999964</v>
      </c>
      <c r="V124" s="311"/>
      <c r="W124" s="311"/>
      <c r="X124" s="311"/>
      <c r="Y124" s="311"/>
      <c r="Z124" s="311"/>
      <c r="AA124" s="311"/>
      <c r="AB124" s="314">
        <v>41541</v>
      </c>
      <c r="AC124" s="311"/>
      <c r="AD124" s="311"/>
      <c r="AE124" s="311"/>
      <c r="AF124" s="313">
        <v>1</v>
      </c>
      <c r="AG124" s="311"/>
      <c r="AH124" s="311"/>
      <c r="AI124" s="311"/>
      <c r="AJ124" s="311"/>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238" t="s">
        <v>1168</v>
      </c>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4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233" t="s">
        <v>1216</v>
      </c>
      <c r="C128" s="234"/>
      <c r="D128" s="234"/>
      <c r="E128" s="234"/>
      <c r="F128" s="234"/>
      <c r="G128" s="234"/>
      <c r="H128" s="234"/>
      <c r="I128" s="233" t="s">
        <v>1179</v>
      </c>
      <c r="J128" s="234"/>
      <c r="K128" s="234"/>
      <c r="L128" s="234"/>
      <c r="M128" s="234"/>
      <c r="N128" s="234"/>
      <c r="O128" s="234"/>
      <c r="P128" s="234"/>
      <c r="Q128" s="234"/>
      <c r="R128" s="234"/>
      <c r="S128" s="233" t="s">
        <v>1180</v>
      </c>
      <c r="T128" s="234"/>
      <c r="U128" s="234"/>
      <c r="V128" s="234"/>
      <c r="W128" s="234"/>
      <c r="X128" s="234"/>
      <c r="Y128" s="234"/>
      <c r="Z128" s="234"/>
      <c r="AA128" s="233" t="s">
        <v>1181</v>
      </c>
      <c r="AB128" s="234"/>
      <c r="AC128" s="234"/>
      <c r="AD128" s="234"/>
      <c r="AE128" s="233" t="s">
        <v>1180</v>
      </c>
      <c r="AF128" s="234"/>
      <c r="AG128" s="234"/>
      <c r="AH128" s="234"/>
      <c r="AI128" s="234"/>
      <c r="AJ128" s="1"/>
    </row>
    <row r="129" spans="2:36" ht="12" customHeight="1">
      <c r="B129" s="315">
        <v>1999</v>
      </c>
      <c r="C129" s="226"/>
      <c r="D129" s="226"/>
      <c r="E129" s="226"/>
      <c r="F129" s="226"/>
      <c r="G129" s="226"/>
      <c r="H129" s="226"/>
      <c r="I129" s="309">
        <v>19125.5</v>
      </c>
      <c r="J129" s="226"/>
      <c r="K129" s="226"/>
      <c r="L129" s="226"/>
      <c r="M129" s="226"/>
      <c r="N129" s="226"/>
      <c r="O129" s="226"/>
      <c r="P129" s="226"/>
      <c r="Q129" s="226"/>
      <c r="R129" s="226"/>
      <c r="S129" s="288">
        <v>6.186714905274211E-06</v>
      </c>
      <c r="T129" s="226"/>
      <c r="U129" s="226"/>
      <c r="V129" s="226"/>
      <c r="W129" s="226"/>
      <c r="X129" s="226"/>
      <c r="Y129" s="226"/>
      <c r="Z129" s="226"/>
      <c r="AA129" s="227">
        <v>2</v>
      </c>
      <c r="AB129" s="226"/>
      <c r="AC129" s="226"/>
      <c r="AD129" s="226"/>
      <c r="AE129" s="288">
        <v>4.8145205941118414E-05</v>
      </c>
      <c r="AF129" s="226"/>
      <c r="AG129" s="226"/>
      <c r="AH129" s="226"/>
      <c r="AI129" s="226"/>
      <c r="AJ129" s="1"/>
    </row>
    <row r="130" spans="2:36" ht="12" customHeight="1">
      <c r="B130" s="315">
        <v>2000</v>
      </c>
      <c r="C130" s="226"/>
      <c r="D130" s="226"/>
      <c r="E130" s="226"/>
      <c r="F130" s="226"/>
      <c r="G130" s="226"/>
      <c r="H130" s="226"/>
      <c r="I130" s="309">
        <v>55970.63</v>
      </c>
      <c r="J130" s="226"/>
      <c r="K130" s="226"/>
      <c r="L130" s="226"/>
      <c r="M130" s="226"/>
      <c r="N130" s="226"/>
      <c r="O130" s="226"/>
      <c r="P130" s="226"/>
      <c r="Q130" s="226"/>
      <c r="R130" s="226"/>
      <c r="S130" s="288">
        <v>1.8105374023088963E-05</v>
      </c>
      <c r="T130" s="226"/>
      <c r="U130" s="226"/>
      <c r="V130" s="226"/>
      <c r="W130" s="226"/>
      <c r="X130" s="226"/>
      <c r="Y130" s="226"/>
      <c r="Z130" s="226"/>
      <c r="AA130" s="227">
        <v>3</v>
      </c>
      <c r="AB130" s="226"/>
      <c r="AC130" s="226"/>
      <c r="AD130" s="226"/>
      <c r="AE130" s="288">
        <v>7.221780891167762E-05</v>
      </c>
      <c r="AF130" s="226"/>
      <c r="AG130" s="226"/>
      <c r="AH130" s="226"/>
      <c r="AI130" s="226"/>
      <c r="AJ130" s="1"/>
    </row>
    <row r="131" spans="2:36" ht="12" customHeight="1">
      <c r="B131" s="315">
        <v>2001</v>
      </c>
      <c r="C131" s="226"/>
      <c r="D131" s="226"/>
      <c r="E131" s="226"/>
      <c r="F131" s="226"/>
      <c r="G131" s="226"/>
      <c r="H131" s="226"/>
      <c r="I131" s="309">
        <v>6476.63</v>
      </c>
      <c r="J131" s="226"/>
      <c r="K131" s="226"/>
      <c r="L131" s="226"/>
      <c r="M131" s="226"/>
      <c r="N131" s="226"/>
      <c r="O131" s="226"/>
      <c r="P131" s="226"/>
      <c r="Q131" s="226"/>
      <c r="R131" s="226"/>
      <c r="S131" s="288">
        <v>2.0950596510912715E-06</v>
      </c>
      <c r="T131" s="226"/>
      <c r="U131" s="226"/>
      <c r="V131" s="226"/>
      <c r="W131" s="226"/>
      <c r="X131" s="226"/>
      <c r="Y131" s="226"/>
      <c r="Z131" s="226"/>
      <c r="AA131" s="227">
        <v>1</v>
      </c>
      <c r="AB131" s="226"/>
      <c r="AC131" s="226"/>
      <c r="AD131" s="226"/>
      <c r="AE131" s="288">
        <v>2.4072602970559207E-05</v>
      </c>
      <c r="AF131" s="226"/>
      <c r="AG131" s="226"/>
      <c r="AH131" s="226"/>
      <c r="AI131" s="226"/>
      <c r="AJ131" s="1"/>
    </row>
    <row r="132" spans="2:36" ht="12" customHeight="1">
      <c r="B132" s="315">
        <v>2002</v>
      </c>
      <c r="C132" s="226"/>
      <c r="D132" s="226"/>
      <c r="E132" s="226"/>
      <c r="F132" s="226"/>
      <c r="G132" s="226"/>
      <c r="H132" s="226"/>
      <c r="I132" s="309">
        <v>303744.02</v>
      </c>
      <c r="J132" s="226"/>
      <c r="K132" s="226"/>
      <c r="L132" s="226"/>
      <c r="M132" s="226"/>
      <c r="N132" s="226"/>
      <c r="O132" s="226"/>
      <c r="P132" s="226"/>
      <c r="Q132" s="226"/>
      <c r="R132" s="226"/>
      <c r="S132" s="288">
        <v>9.825508645117295E-05</v>
      </c>
      <c r="T132" s="226"/>
      <c r="U132" s="226"/>
      <c r="V132" s="226"/>
      <c r="W132" s="226"/>
      <c r="X132" s="226"/>
      <c r="Y132" s="226"/>
      <c r="Z132" s="226"/>
      <c r="AA132" s="227">
        <v>8</v>
      </c>
      <c r="AB132" s="226"/>
      <c r="AC132" s="226"/>
      <c r="AD132" s="226"/>
      <c r="AE132" s="288">
        <v>0.00019258082376447366</v>
      </c>
      <c r="AF132" s="226"/>
      <c r="AG132" s="226"/>
      <c r="AH132" s="226"/>
      <c r="AI132" s="226"/>
      <c r="AJ132" s="1"/>
    </row>
    <row r="133" spans="2:36" ht="12" customHeight="1">
      <c r="B133" s="315">
        <v>2003</v>
      </c>
      <c r="C133" s="226"/>
      <c r="D133" s="226"/>
      <c r="E133" s="226"/>
      <c r="F133" s="226"/>
      <c r="G133" s="226"/>
      <c r="H133" s="226"/>
      <c r="I133" s="309">
        <v>543296.4600000002</v>
      </c>
      <c r="J133" s="226"/>
      <c r="K133" s="226"/>
      <c r="L133" s="226"/>
      <c r="M133" s="226"/>
      <c r="N133" s="226"/>
      <c r="O133" s="226"/>
      <c r="P133" s="226"/>
      <c r="Q133" s="226"/>
      <c r="R133" s="226"/>
      <c r="S133" s="288">
        <v>0.00017574548676189985</v>
      </c>
      <c r="T133" s="226"/>
      <c r="U133" s="226"/>
      <c r="V133" s="226"/>
      <c r="W133" s="226"/>
      <c r="X133" s="226"/>
      <c r="Y133" s="226"/>
      <c r="Z133" s="226"/>
      <c r="AA133" s="227">
        <v>34</v>
      </c>
      <c r="AB133" s="226"/>
      <c r="AC133" s="226"/>
      <c r="AD133" s="226"/>
      <c r="AE133" s="288">
        <v>0.000818468500999013</v>
      </c>
      <c r="AF133" s="226"/>
      <c r="AG133" s="226"/>
      <c r="AH133" s="226"/>
      <c r="AI133" s="226"/>
      <c r="AJ133" s="1"/>
    </row>
    <row r="134" spans="2:36" ht="12" customHeight="1">
      <c r="B134" s="315">
        <v>2004</v>
      </c>
      <c r="C134" s="226"/>
      <c r="D134" s="226"/>
      <c r="E134" s="226"/>
      <c r="F134" s="226"/>
      <c r="G134" s="226"/>
      <c r="H134" s="226"/>
      <c r="I134" s="309">
        <v>1519702.3299999998</v>
      </c>
      <c r="J134" s="226"/>
      <c r="K134" s="226"/>
      <c r="L134" s="226"/>
      <c r="M134" s="226"/>
      <c r="N134" s="226"/>
      <c r="O134" s="226"/>
      <c r="P134" s="226"/>
      <c r="Q134" s="226"/>
      <c r="R134" s="226"/>
      <c r="S134" s="288">
        <v>0.0004915931639220385</v>
      </c>
      <c r="T134" s="226"/>
      <c r="U134" s="226"/>
      <c r="V134" s="226"/>
      <c r="W134" s="226"/>
      <c r="X134" s="226"/>
      <c r="Y134" s="226"/>
      <c r="Z134" s="226"/>
      <c r="AA134" s="227">
        <v>53</v>
      </c>
      <c r="AB134" s="226"/>
      <c r="AC134" s="226"/>
      <c r="AD134" s="226"/>
      <c r="AE134" s="288">
        <v>0.0012758479574396379</v>
      </c>
      <c r="AF134" s="226"/>
      <c r="AG134" s="226"/>
      <c r="AH134" s="226"/>
      <c r="AI134" s="226"/>
      <c r="AJ134" s="1"/>
    </row>
    <row r="135" spans="2:36" ht="12" customHeight="1">
      <c r="B135" s="315">
        <v>2005</v>
      </c>
      <c r="C135" s="226"/>
      <c r="D135" s="226"/>
      <c r="E135" s="226"/>
      <c r="F135" s="226"/>
      <c r="G135" s="226"/>
      <c r="H135" s="226"/>
      <c r="I135" s="309">
        <v>3738865.919999999</v>
      </c>
      <c r="J135" s="226"/>
      <c r="K135" s="226"/>
      <c r="L135" s="226"/>
      <c r="M135" s="226"/>
      <c r="N135" s="226"/>
      <c r="O135" s="226"/>
      <c r="P135" s="226"/>
      <c r="Q135" s="226"/>
      <c r="R135" s="226"/>
      <c r="S135" s="288">
        <v>0.001209447989128952</v>
      </c>
      <c r="T135" s="226"/>
      <c r="U135" s="226"/>
      <c r="V135" s="226"/>
      <c r="W135" s="226"/>
      <c r="X135" s="226"/>
      <c r="Y135" s="226"/>
      <c r="Z135" s="226"/>
      <c r="AA135" s="227">
        <v>154</v>
      </c>
      <c r="AB135" s="226"/>
      <c r="AC135" s="226"/>
      <c r="AD135" s="226"/>
      <c r="AE135" s="288">
        <v>0.0037071808574661177</v>
      </c>
      <c r="AF135" s="226"/>
      <c r="AG135" s="226"/>
      <c r="AH135" s="226"/>
      <c r="AI135" s="226"/>
      <c r="AJ135" s="1"/>
    </row>
    <row r="136" spans="2:36" ht="12" customHeight="1">
      <c r="B136" s="315">
        <v>2006</v>
      </c>
      <c r="C136" s="226"/>
      <c r="D136" s="226"/>
      <c r="E136" s="226"/>
      <c r="F136" s="226"/>
      <c r="G136" s="226"/>
      <c r="H136" s="226"/>
      <c r="I136" s="309">
        <v>2679471.94</v>
      </c>
      <c r="J136" s="226"/>
      <c r="K136" s="226"/>
      <c r="L136" s="226"/>
      <c r="M136" s="226"/>
      <c r="N136" s="226"/>
      <c r="O136" s="226"/>
      <c r="P136" s="226"/>
      <c r="Q136" s="226"/>
      <c r="R136" s="226"/>
      <c r="S136" s="288">
        <v>0.0008667553261071349</v>
      </c>
      <c r="T136" s="226"/>
      <c r="U136" s="226"/>
      <c r="V136" s="226"/>
      <c r="W136" s="226"/>
      <c r="X136" s="226"/>
      <c r="Y136" s="226"/>
      <c r="Z136" s="226"/>
      <c r="AA136" s="227">
        <v>55</v>
      </c>
      <c r="AB136" s="226"/>
      <c r="AC136" s="226"/>
      <c r="AD136" s="226"/>
      <c r="AE136" s="288">
        <v>0.0013239931633807563</v>
      </c>
      <c r="AF136" s="226"/>
      <c r="AG136" s="226"/>
      <c r="AH136" s="226"/>
      <c r="AI136" s="226"/>
      <c r="AJ136" s="1"/>
    </row>
    <row r="137" spans="2:36" ht="12" customHeight="1">
      <c r="B137" s="315">
        <v>2007</v>
      </c>
      <c r="C137" s="226"/>
      <c r="D137" s="226"/>
      <c r="E137" s="226"/>
      <c r="F137" s="226"/>
      <c r="G137" s="226"/>
      <c r="H137" s="226"/>
      <c r="I137" s="309">
        <v>5064982.799999999</v>
      </c>
      <c r="J137" s="226"/>
      <c r="K137" s="226"/>
      <c r="L137" s="226"/>
      <c r="M137" s="226"/>
      <c r="N137" s="226"/>
      <c r="O137" s="226"/>
      <c r="P137" s="226"/>
      <c r="Q137" s="226"/>
      <c r="R137" s="226"/>
      <c r="S137" s="288">
        <v>0.0016384201502558104</v>
      </c>
      <c r="T137" s="226"/>
      <c r="U137" s="226"/>
      <c r="V137" s="226"/>
      <c r="W137" s="226"/>
      <c r="X137" s="226"/>
      <c r="Y137" s="226"/>
      <c r="Z137" s="226"/>
      <c r="AA137" s="227">
        <v>21</v>
      </c>
      <c r="AB137" s="226"/>
      <c r="AC137" s="226"/>
      <c r="AD137" s="226"/>
      <c r="AE137" s="288">
        <v>0.0005055246623817433</v>
      </c>
      <c r="AF137" s="226"/>
      <c r="AG137" s="226"/>
      <c r="AH137" s="226"/>
      <c r="AI137" s="226"/>
      <c r="AJ137" s="1"/>
    </row>
    <row r="138" spans="2:36" ht="12" customHeight="1">
      <c r="B138" s="315">
        <v>2008</v>
      </c>
      <c r="C138" s="226"/>
      <c r="D138" s="226"/>
      <c r="E138" s="226"/>
      <c r="F138" s="226"/>
      <c r="G138" s="226"/>
      <c r="H138" s="226"/>
      <c r="I138" s="309">
        <v>2267921.19</v>
      </c>
      <c r="J138" s="226"/>
      <c r="K138" s="226"/>
      <c r="L138" s="226"/>
      <c r="M138" s="226"/>
      <c r="N138" s="226"/>
      <c r="O138" s="226"/>
      <c r="P138" s="226"/>
      <c r="Q138" s="226"/>
      <c r="R138" s="226"/>
      <c r="S138" s="288">
        <v>0.000733626928977555</v>
      </c>
      <c r="T138" s="226"/>
      <c r="U138" s="226"/>
      <c r="V138" s="226"/>
      <c r="W138" s="226"/>
      <c r="X138" s="226"/>
      <c r="Y138" s="226"/>
      <c r="Z138" s="226"/>
      <c r="AA138" s="227">
        <v>33</v>
      </c>
      <c r="AB138" s="226"/>
      <c r="AC138" s="226"/>
      <c r="AD138" s="226"/>
      <c r="AE138" s="288">
        <v>0.0007943958980284538</v>
      </c>
      <c r="AF138" s="226"/>
      <c r="AG138" s="226"/>
      <c r="AH138" s="226"/>
      <c r="AI138" s="226"/>
      <c r="AJ138" s="1"/>
    </row>
    <row r="139" spans="2:36" ht="12" customHeight="1">
      <c r="B139" s="315">
        <v>2009</v>
      </c>
      <c r="C139" s="226"/>
      <c r="D139" s="226"/>
      <c r="E139" s="226"/>
      <c r="F139" s="226"/>
      <c r="G139" s="226"/>
      <c r="H139" s="226"/>
      <c r="I139" s="309">
        <v>9179666.649999999</v>
      </c>
      <c r="J139" s="226"/>
      <c r="K139" s="226"/>
      <c r="L139" s="226"/>
      <c r="M139" s="226"/>
      <c r="N139" s="226"/>
      <c r="O139" s="226"/>
      <c r="P139" s="226"/>
      <c r="Q139" s="226"/>
      <c r="R139" s="226"/>
      <c r="S139" s="288">
        <v>0.002969437687328623</v>
      </c>
      <c r="T139" s="226"/>
      <c r="U139" s="226"/>
      <c r="V139" s="226"/>
      <c r="W139" s="226"/>
      <c r="X139" s="226"/>
      <c r="Y139" s="226"/>
      <c r="Z139" s="226"/>
      <c r="AA139" s="227">
        <v>182</v>
      </c>
      <c r="AB139" s="226"/>
      <c r="AC139" s="226"/>
      <c r="AD139" s="226"/>
      <c r="AE139" s="288">
        <v>0.0043812137406417755</v>
      </c>
      <c r="AF139" s="226"/>
      <c r="AG139" s="226"/>
      <c r="AH139" s="226"/>
      <c r="AI139" s="226"/>
      <c r="AJ139" s="1"/>
    </row>
    <row r="140" spans="2:36" ht="12" customHeight="1">
      <c r="B140" s="315">
        <v>2010</v>
      </c>
      <c r="C140" s="226"/>
      <c r="D140" s="226"/>
      <c r="E140" s="226"/>
      <c r="F140" s="226"/>
      <c r="G140" s="226"/>
      <c r="H140" s="226"/>
      <c r="I140" s="309">
        <v>16621982.139999982</v>
      </c>
      <c r="J140" s="226"/>
      <c r="K140" s="226"/>
      <c r="L140" s="226"/>
      <c r="M140" s="226"/>
      <c r="N140" s="226"/>
      <c r="O140" s="226"/>
      <c r="P140" s="226"/>
      <c r="Q140" s="226"/>
      <c r="R140" s="226"/>
      <c r="S140" s="288">
        <v>0.005376877188086044</v>
      </c>
      <c r="T140" s="226"/>
      <c r="U140" s="226"/>
      <c r="V140" s="226"/>
      <c r="W140" s="226"/>
      <c r="X140" s="226"/>
      <c r="Y140" s="226"/>
      <c r="Z140" s="226"/>
      <c r="AA140" s="227">
        <v>405</v>
      </c>
      <c r="AB140" s="226"/>
      <c r="AC140" s="226"/>
      <c r="AD140" s="226"/>
      <c r="AE140" s="288">
        <v>0.009749404203076479</v>
      </c>
      <c r="AF140" s="226"/>
      <c r="AG140" s="226"/>
      <c r="AH140" s="226"/>
      <c r="AI140" s="226"/>
      <c r="AJ140" s="1"/>
    </row>
    <row r="141" spans="2:36" ht="12" customHeight="1">
      <c r="B141" s="315">
        <v>2011</v>
      </c>
      <c r="C141" s="226"/>
      <c r="D141" s="226"/>
      <c r="E141" s="226"/>
      <c r="F141" s="226"/>
      <c r="G141" s="226"/>
      <c r="H141" s="226"/>
      <c r="I141" s="309">
        <v>7731832.190000005</v>
      </c>
      <c r="J141" s="226"/>
      <c r="K141" s="226"/>
      <c r="L141" s="226"/>
      <c r="M141" s="226"/>
      <c r="N141" s="226"/>
      <c r="O141" s="226"/>
      <c r="P141" s="226"/>
      <c r="Q141" s="226"/>
      <c r="R141" s="226"/>
      <c r="S141" s="288">
        <v>0.0025010923350998397</v>
      </c>
      <c r="T141" s="226"/>
      <c r="U141" s="226"/>
      <c r="V141" s="226"/>
      <c r="W141" s="226"/>
      <c r="X141" s="226"/>
      <c r="Y141" s="226"/>
      <c r="Z141" s="226"/>
      <c r="AA141" s="227">
        <v>435</v>
      </c>
      <c r="AB141" s="226"/>
      <c r="AC141" s="226"/>
      <c r="AD141" s="226"/>
      <c r="AE141" s="288">
        <v>0.010471582292193254</v>
      </c>
      <c r="AF141" s="226"/>
      <c r="AG141" s="226"/>
      <c r="AH141" s="226"/>
      <c r="AI141" s="226"/>
      <c r="AJ141" s="1"/>
    </row>
    <row r="142" spans="2:36" ht="12" customHeight="1">
      <c r="B142" s="315">
        <v>2012</v>
      </c>
      <c r="C142" s="226"/>
      <c r="D142" s="226"/>
      <c r="E142" s="226"/>
      <c r="F142" s="226"/>
      <c r="G142" s="226"/>
      <c r="H142" s="226"/>
      <c r="I142" s="309">
        <v>2820061.24</v>
      </c>
      <c r="J142" s="226"/>
      <c r="K142" s="226"/>
      <c r="L142" s="226"/>
      <c r="M142" s="226"/>
      <c r="N142" s="226"/>
      <c r="O142" s="226"/>
      <c r="P142" s="226"/>
      <c r="Q142" s="226"/>
      <c r="R142" s="226"/>
      <c r="S142" s="288">
        <v>0.0009122331393842816</v>
      </c>
      <c r="T142" s="226"/>
      <c r="U142" s="226"/>
      <c r="V142" s="226"/>
      <c r="W142" s="226"/>
      <c r="X142" s="226"/>
      <c r="Y142" s="226"/>
      <c r="Z142" s="226"/>
      <c r="AA142" s="227">
        <v>98</v>
      </c>
      <c r="AB142" s="226"/>
      <c r="AC142" s="226"/>
      <c r="AD142" s="226"/>
      <c r="AE142" s="288">
        <v>0.002359115091114802</v>
      </c>
      <c r="AF142" s="226"/>
      <c r="AG142" s="226"/>
      <c r="AH142" s="226"/>
      <c r="AI142" s="226"/>
      <c r="AJ142" s="1"/>
    </row>
    <row r="143" spans="2:36" ht="12" customHeight="1">
      <c r="B143" s="315">
        <v>2013</v>
      </c>
      <c r="C143" s="226"/>
      <c r="D143" s="226"/>
      <c r="E143" s="226"/>
      <c r="F143" s="226"/>
      <c r="G143" s="226"/>
      <c r="H143" s="226"/>
      <c r="I143" s="309">
        <v>9426563.009999994</v>
      </c>
      <c r="J143" s="226"/>
      <c r="K143" s="226"/>
      <c r="L143" s="226"/>
      <c r="M143" s="226"/>
      <c r="N143" s="226"/>
      <c r="O143" s="226"/>
      <c r="P143" s="226"/>
      <c r="Q143" s="226"/>
      <c r="R143" s="226"/>
      <c r="S143" s="288">
        <v>0.00304930369817644</v>
      </c>
      <c r="T143" s="226"/>
      <c r="U143" s="226"/>
      <c r="V143" s="226"/>
      <c r="W143" s="226"/>
      <c r="X143" s="226"/>
      <c r="Y143" s="226"/>
      <c r="Z143" s="226"/>
      <c r="AA143" s="227">
        <v>202</v>
      </c>
      <c r="AB143" s="226"/>
      <c r="AC143" s="226"/>
      <c r="AD143" s="226"/>
      <c r="AE143" s="288">
        <v>0.00486266580005296</v>
      </c>
      <c r="AF143" s="226"/>
      <c r="AG143" s="226"/>
      <c r="AH143" s="226"/>
      <c r="AI143" s="226"/>
      <c r="AJ143" s="1"/>
    </row>
    <row r="144" spans="2:36" ht="12" customHeight="1">
      <c r="B144" s="315">
        <v>2014</v>
      </c>
      <c r="C144" s="226"/>
      <c r="D144" s="226"/>
      <c r="E144" s="226"/>
      <c r="F144" s="226"/>
      <c r="G144" s="226"/>
      <c r="H144" s="226"/>
      <c r="I144" s="309">
        <v>67051575.0800001</v>
      </c>
      <c r="J144" s="226"/>
      <c r="K144" s="226"/>
      <c r="L144" s="226"/>
      <c r="M144" s="226"/>
      <c r="N144" s="226"/>
      <c r="O144" s="226"/>
      <c r="P144" s="226"/>
      <c r="Q144" s="226"/>
      <c r="R144" s="226"/>
      <c r="S144" s="288">
        <v>0.02168983707456273</v>
      </c>
      <c r="T144" s="226"/>
      <c r="U144" s="226"/>
      <c r="V144" s="226"/>
      <c r="W144" s="226"/>
      <c r="X144" s="226"/>
      <c r="Y144" s="226"/>
      <c r="Z144" s="226"/>
      <c r="AA144" s="227">
        <v>1283</v>
      </c>
      <c r="AB144" s="226"/>
      <c r="AC144" s="226"/>
      <c r="AD144" s="226"/>
      <c r="AE144" s="288">
        <v>0.03088514961122746</v>
      </c>
      <c r="AF144" s="226"/>
      <c r="AG144" s="226"/>
      <c r="AH144" s="226"/>
      <c r="AI144" s="226"/>
      <c r="AJ144" s="1"/>
    </row>
    <row r="145" spans="2:36" ht="12" customHeight="1">
      <c r="B145" s="315">
        <v>2015</v>
      </c>
      <c r="C145" s="226"/>
      <c r="D145" s="226"/>
      <c r="E145" s="226"/>
      <c r="F145" s="226"/>
      <c r="G145" s="226"/>
      <c r="H145" s="226"/>
      <c r="I145" s="309">
        <v>645606835.4700012</v>
      </c>
      <c r="J145" s="226"/>
      <c r="K145" s="226"/>
      <c r="L145" s="226"/>
      <c r="M145" s="226"/>
      <c r="N145" s="226"/>
      <c r="O145" s="226"/>
      <c r="P145" s="226"/>
      <c r="Q145" s="226"/>
      <c r="R145" s="226"/>
      <c r="S145" s="288">
        <v>0.20884083720421281</v>
      </c>
      <c r="T145" s="226"/>
      <c r="U145" s="226"/>
      <c r="V145" s="226"/>
      <c r="W145" s="226"/>
      <c r="X145" s="226"/>
      <c r="Y145" s="226"/>
      <c r="Z145" s="226"/>
      <c r="AA145" s="227">
        <v>9573</v>
      </c>
      <c r="AB145" s="226"/>
      <c r="AC145" s="226"/>
      <c r="AD145" s="226"/>
      <c r="AE145" s="288">
        <v>0.2304470282371633</v>
      </c>
      <c r="AF145" s="226"/>
      <c r="AG145" s="226"/>
      <c r="AH145" s="226"/>
      <c r="AI145" s="226"/>
      <c r="AJ145" s="1"/>
    </row>
    <row r="146" spans="2:36" ht="12" customHeight="1">
      <c r="B146" s="315">
        <v>2016</v>
      </c>
      <c r="C146" s="226"/>
      <c r="D146" s="226"/>
      <c r="E146" s="226"/>
      <c r="F146" s="226"/>
      <c r="G146" s="226"/>
      <c r="H146" s="226"/>
      <c r="I146" s="309">
        <v>922013497.7600005</v>
      </c>
      <c r="J146" s="226"/>
      <c r="K146" s="226"/>
      <c r="L146" s="226"/>
      <c r="M146" s="226"/>
      <c r="N146" s="226"/>
      <c r="O146" s="226"/>
      <c r="P146" s="226"/>
      <c r="Q146" s="226"/>
      <c r="R146" s="226"/>
      <c r="S146" s="288">
        <v>0.2982528378058511</v>
      </c>
      <c r="T146" s="226"/>
      <c r="U146" s="226"/>
      <c r="V146" s="226"/>
      <c r="W146" s="226"/>
      <c r="X146" s="226"/>
      <c r="Y146" s="226"/>
      <c r="Z146" s="226"/>
      <c r="AA146" s="227">
        <v>13291</v>
      </c>
      <c r="AB146" s="226"/>
      <c r="AC146" s="226"/>
      <c r="AD146" s="226"/>
      <c r="AE146" s="288">
        <v>0.3199489660817024</v>
      </c>
      <c r="AF146" s="226"/>
      <c r="AG146" s="226"/>
      <c r="AH146" s="226"/>
      <c r="AI146" s="226"/>
      <c r="AJ146" s="1"/>
    </row>
    <row r="147" spans="2:36" ht="12" customHeight="1">
      <c r="B147" s="315">
        <v>2017</v>
      </c>
      <c r="C147" s="226"/>
      <c r="D147" s="226"/>
      <c r="E147" s="226"/>
      <c r="F147" s="226"/>
      <c r="G147" s="226"/>
      <c r="H147" s="226"/>
      <c r="I147" s="309">
        <v>514423713.9600012</v>
      </c>
      <c r="J147" s="226"/>
      <c r="K147" s="226"/>
      <c r="L147" s="226"/>
      <c r="M147" s="226"/>
      <c r="N147" s="226"/>
      <c r="O147" s="226"/>
      <c r="P147" s="226"/>
      <c r="Q147" s="226"/>
      <c r="R147" s="226"/>
      <c r="S147" s="288">
        <v>0.16640573364266853</v>
      </c>
      <c r="T147" s="226"/>
      <c r="U147" s="226"/>
      <c r="V147" s="226"/>
      <c r="W147" s="226"/>
      <c r="X147" s="226"/>
      <c r="Y147" s="226"/>
      <c r="Z147" s="226"/>
      <c r="AA147" s="227">
        <v>6182</v>
      </c>
      <c r="AB147" s="226"/>
      <c r="AC147" s="226"/>
      <c r="AD147" s="226"/>
      <c r="AE147" s="288">
        <v>0.14881683156399703</v>
      </c>
      <c r="AF147" s="226"/>
      <c r="AG147" s="226"/>
      <c r="AH147" s="226"/>
      <c r="AI147" s="226"/>
      <c r="AJ147" s="1"/>
    </row>
    <row r="148" spans="2:36" ht="12" customHeight="1">
      <c r="B148" s="315">
        <v>2018</v>
      </c>
      <c r="C148" s="226"/>
      <c r="D148" s="226"/>
      <c r="E148" s="226"/>
      <c r="F148" s="226"/>
      <c r="G148" s="226"/>
      <c r="H148" s="226"/>
      <c r="I148" s="309">
        <v>399838146.5800007</v>
      </c>
      <c r="J148" s="226"/>
      <c r="K148" s="226"/>
      <c r="L148" s="226"/>
      <c r="M148" s="226"/>
      <c r="N148" s="226"/>
      <c r="O148" s="226"/>
      <c r="P148" s="226"/>
      <c r="Q148" s="226"/>
      <c r="R148" s="226"/>
      <c r="S148" s="288">
        <v>0.12933960529887875</v>
      </c>
      <c r="T148" s="226"/>
      <c r="U148" s="226"/>
      <c r="V148" s="226"/>
      <c r="W148" s="226"/>
      <c r="X148" s="226"/>
      <c r="Y148" s="226"/>
      <c r="Z148" s="226"/>
      <c r="AA148" s="227">
        <v>4338</v>
      </c>
      <c r="AB148" s="226"/>
      <c r="AC148" s="226"/>
      <c r="AD148" s="226"/>
      <c r="AE148" s="288">
        <v>0.10442695168628584</v>
      </c>
      <c r="AF148" s="226"/>
      <c r="AG148" s="226"/>
      <c r="AH148" s="226"/>
      <c r="AI148" s="226"/>
      <c r="AJ148" s="1"/>
    </row>
    <row r="149" spans="2:36" ht="12" customHeight="1">
      <c r="B149" s="315">
        <v>2019</v>
      </c>
      <c r="C149" s="226"/>
      <c r="D149" s="226"/>
      <c r="E149" s="226"/>
      <c r="F149" s="226"/>
      <c r="G149" s="226"/>
      <c r="H149" s="226"/>
      <c r="I149" s="309">
        <v>480468714.4100005</v>
      </c>
      <c r="J149" s="226"/>
      <c r="K149" s="226"/>
      <c r="L149" s="226"/>
      <c r="M149" s="226"/>
      <c r="N149" s="226"/>
      <c r="O149" s="226"/>
      <c r="P149" s="226"/>
      <c r="Q149" s="226"/>
      <c r="R149" s="226"/>
      <c r="S149" s="288">
        <v>0.15542197364556684</v>
      </c>
      <c r="T149" s="226"/>
      <c r="U149" s="226"/>
      <c r="V149" s="226"/>
      <c r="W149" s="226"/>
      <c r="X149" s="226"/>
      <c r="Y149" s="226"/>
      <c r="Z149" s="226"/>
      <c r="AA149" s="227">
        <v>5188</v>
      </c>
      <c r="AB149" s="226"/>
      <c r="AC149" s="226"/>
      <c r="AD149" s="226"/>
      <c r="AE149" s="288">
        <v>0.12488866421126116</v>
      </c>
      <c r="AF149" s="226"/>
      <c r="AG149" s="226"/>
      <c r="AH149" s="226"/>
      <c r="AI149" s="226"/>
      <c r="AJ149" s="1"/>
    </row>
    <row r="150" spans="2:36" ht="12" customHeight="1">
      <c r="B150" s="310"/>
      <c r="C150" s="311"/>
      <c r="D150" s="311"/>
      <c r="E150" s="311"/>
      <c r="F150" s="311"/>
      <c r="G150" s="311"/>
      <c r="H150" s="311"/>
      <c r="I150" s="312">
        <v>3091382145.910004</v>
      </c>
      <c r="J150" s="311"/>
      <c r="K150" s="311"/>
      <c r="L150" s="311"/>
      <c r="M150" s="311"/>
      <c r="N150" s="311"/>
      <c r="O150" s="311"/>
      <c r="P150" s="311"/>
      <c r="Q150" s="311"/>
      <c r="R150" s="311"/>
      <c r="S150" s="313">
        <v>0.9999999999999961</v>
      </c>
      <c r="T150" s="311"/>
      <c r="U150" s="311"/>
      <c r="V150" s="311"/>
      <c r="W150" s="311"/>
      <c r="X150" s="311"/>
      <c r="Y150" s="311"/>
      <c r="Z150" s="311"/>
      <c r="AA150" s="314">
        <v>41541</v>
      </c>
      <c r="AB150" s="311"/>
      <c r="AC150" s="311"/>
      <c r="AD150" s="311"/>
      <c r="AE150" s="313">
        <v>1</v>
      </c>
      <c r="AF150" s="311"/>
      <c r="AG150" s="311"/>
      <c r="AH150" s="311"/>
      <c r="AI150" s="311"/>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238" t="s">
        <v>1169</v>
      </c>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c r="AJ152" s="24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233" t="s">
        <v>1217</v>
      </c>
      <c r="C154" s="234"/>
      <c r="D154" s="234"/>
      <c r="E154" s="234"/>
      <c r="F154" s="234"/>
      <c r="G154" s="234"/>
      <c r="H154" s="233" t="s">
        <v>1179</v>
      </c>
      <c r="I154" s="234"/>
      <c r="J154" s="234"/>
      <c r="K154" s="234"/>
      <c r="L154" s="234"/>
      <c r="M154" s="234"/>
      <c r="N154" s="234"/>
      <c r="O154" s="234"/>
      <c r="P154" s="234"/>
      <c r="Q154" s="234"/>
      <c r="R154" s="234"/>
      <c r="S154" s="234"/>
      <c r="T154" s="233" t="s">
        <v>1180</v>
      </c>
      <c r="U154" s="234"/>
      <c r="V154" s="234"/>
      <c r="W154" s="234"/>
      <c r="X154" s="234"/>
      <c r="Y154" s="234"/>
      <c r="Z154" s="234"/>
      <c r="AA154" s="233" t="s">
        <v>1218</v>
      </c>
      <c r="AB154" s="234"/>
      <c r="AC154" s="234"/>
      <c r="AD154" s="234"/>
      <c r="AE154" s="234"/>
      <c r="AF154" s="233" t="s">
        <v>1180</v>
      </c>
      <c r="AG154" s="234"/>
      <c r="AH154" s="234"/>
      <c r="AI154" s="234"/>
      <c r="AJ154" s="1"/>
    </row>
    <row r="155" spans="2:36" ht="10.5" customHeight="1">
      <c r="B155" s="225" t="s">
        <v>1219</v>
      </c>
      <c r="C155" s="226"/>
      <c r="D155" s="226"/>
      <c r="E155" s="226"/>
      <c r="F155" s="226"/>
      <c r="G155" s="226"/>
      <c r="H155" s="309">
        <v>633941479.7100028</v>
      </c>
      <c r="I155" s="226"/>
      <c r="J155" s="226"/>
      <c r="K155" s="226"/>
      <c r="L155" s="226"/>
      <c r="M155" s="226"/>
      <c r="N155" s="226"/>
      <c r="O155" s="226"/>
      <c r="P155" s="226"/>
      <c r="Q155" s="226"/>
      <c r="R155" s="226"/>
      <c r="S155" s="226"/>
      <c r="T155" s="288">
        <v>0.20506732904203606</v>
      </c>
      <c r="U155" s="226"/>
      <c r="V155" s="226"/>
      <c r="W155" s="226"/>
      <c r="X155" s="226"/>
      <c r="Y155" s="226"/>
      <c r="Z155" s="226"/>
      <c r="AA155" s="227">
        <v>12217</v>
      </c>
      <c r="AB155" s="226"/>
      <c r="AC155" s="226"/>
      <c r="AD155" s="226"/>
      <c r="AE155" s="226"/>
      <c r="AF155" s="288">
        <v>0.5035861500412201</v>
      </c>
      <c r="AG155" s="226"/>
      <c r="AH155" s="226"/>
      <c r="AI155" s="226"/>
      <c r="AJ155" s="1"/>
    </row>
    <row r="156" spans="2:36" ht="10.5" customHeight="1">
      <c r="B156" s="225" t="s">
        <v>1220</v>
      </c>
      <c r="C156" s="226"/>
      <c r="D156" s="226"/>
      <c r="E156" s="226"/>
      <c r="F156" s="226"/>
      <c r="G156" s="226"/>
      <c r="H156" s="309">
        <v>1100118927.9000025</v>
      </c>
      <c r="I156" s="226"/>
      <c r="J156" s="226"/>
      <c r="K156" s="226"/>
      <c r="L156" s="226"/>
      <c r="M156" s="226"/>
      <c r="N156" s="226"/>
      <c r="O156" s="226"/>
      <c r="P156" s="226"/>
      <c r="Q156" s="226"/>
      <c r="R156" s="226"/>
      <c r="S156" s="226"/>
      <c r="T156" s="288">
        <v>0.3558663652617305</v>
      </c>
      <c r="U156" s="226"/>
      <c r="V156" s="226"/>
      <c r="W156" s="226"/>
      <c r="X156" s="226"/>
      <c r="Y156" s="226"/>
      <c r="Z156" s="226"/>
      <c r="AA156" s="227">
        <v>7647</v>
      </c>
      <c r="AB156" s="226"/>
      <c r="AC156" s="226"/>
      <c r="AD156" s="226"/>
      <c r="AE156" s="226"/>
      <c r="AF156" s="288">
        <v>0.31521022258862325</v>
      </c>
      <c r="AG156" s="226"/>
      <c r="AH156" s="226"/>
      <c r="AI156" s="226"/>
      <c r="AJ156" s="1"/>
    </row>
    <row r="157" spans="2:36" ht="10.5" customHeight="1">
      <c r="B157" s="225" t="s">
        <v>1221</v>
      </c>
      <c r="C157" s="226"/>
      <c r="D157" s="226"/>
      <c r="E157" s="226"/>
      <c r="F157" s="226"/>
      <c r="G157" s="226"/>
      <c r="H157" s="309">
        <v>735817645.6000005</v>
      </c>
      <c r="I157" s="226"/>
      <c r="J157" s="226"/>
      <c r="K157" s="226"/>
      <c r="L157" s="226"/>
      <c r="M157" s="226"/>
      <c r="N157" s="226"/>
      <c r="O157" s="226"/>
      <c r="P157" s="226"/>
      <c r="Q157" s="226"/>
      <c r="R157" s="226"/>
      <c r="S157" s="226"/>
      <c r="T157" s="288">
        <v>0.23802222141106363</v>
      </c>
      <c r="U157" s="226"/>
      <c r="V157" s="226"/>
      <c r="W157" s="226"/>
      <c r="X157" s="226"/>
      <c r="Y157" s="226"/>
      <c r="Z157" s="226"/>
      <c r="AA157" s="227">
        <v>3068</v>
      </c>
      <c r="AB157" s="226"/>
      <c r="AC157" s="226"/>
      <c r="AD157" s="226"/>
      <c r="AE157" s="226"/>
      <c r="AF157" s="288">
        <v>0.12646331409727948</v>
      </c>
      <c r="AG157" s="226"/>
      <c r="AH157" s="226"/>
      <c r="AI157" s="226"/>
      <c r="AJ157" s="1"/>
    </row>
    <row r="158" spans="2:36" ht="10.5" customHeight="1">
      <c r="B158" s="225" t="s">
        <v>1222</v>
      </c>
      <c r="C158" s="226"/>
      <c r="D158" s="226"/>
      <c r="E158" s="226"/>
      <c r="F158" s="226"/>
      <c r="G158" s="226"/>
      <c r="H158" s="309">
        <v>273265668.06</v>
      </c>
      <c r="I158" s="226"/>
      <c r="J158" s="226"/>
      <c r="K158" s="226"/>
      <c r="L158" s="226"/>
      <c r="M158" s="226"/>
      <c r="N158" s="226"/>
      <c r="O158" s="226"/>
      <c r="P158" s="226"/>
      <c r="Q158" s="226"/>
      <c r="R158" s="226"/>
      <c r="S158" s="226"/>
      <c r="T158" s="288">
        <v>0.0883959520894364</v>
      </c>
      <c r="U158" s="226"/>
      <c r="V158" s="226"/>
      <c r="W158" s="226"/>
      <c r="X158" s="226"/>
      <c r="Y158" s="226"/>
      <c r="Z158" s="226"/>
      <c r="AA158" s="227">
        <v>804</v>
      </c>
      <c r="AB158" s="226"/>
      <c r="AC158" s="226"/>
      <c r="AD158" s="226"/>
      <c r="AE158" s="226"/>
      <c r="AF158" s="288">
        <v>0.033140972794723826</v>
      </c>
      <c r="AG158" s="226"/>
      <c r="AH158" s="226"/>
      <c r="AI158" s="226"/>
      <c r="AJ158" s="1"/>
    </row>
    <row r="159" spans="2:36" ht="10.5" customHeight="1">
      <c r="B159" s="225" t="s">
        <v>1223</v>
      </c>
      <c r="C159" s="226"/>
      <c r="D159" s="226"/>
      <c r="E159" s="226"/>
      <c r="F159" s="226"/>
      <c r="G159" s="226"/>
      <c r="H159" s="309">
        <v>348238424.64000034</v>
      </c>
      <c r="I159" s="226"/>
      <c r="J159" s="226"/>
      <c r="K159" s="226"/>
      <c r="L159" s="226"/>
      <c r="M159" s="226"/>
      <c r="N159" s="226"/>
      <c r="O159" s="226"/>
      <c r="P159" s="226"/>
      <c r="Q159" s="226"/>
      <c r="R159" s="226"/>
      <c r="S159" s="226"/>
      <c r="T159" s="288">
        <v>0.1126481321957334</v>
      </c>
      <c r="U159" s="226"/>
      <c r="V159" s="226"/>
      <c r="W159" s="226"/>
      <c r="X159" s="226"/>
      <c r="Y159" s="226"/>
      <c r="Z159" s="226"/>
      <c r="AA159" s="227">
        <v>524</v>
      </c>
      <c r="AB159" s="226"/>
      <c r="AC159" s="226"/>
      <c r="AD159" s="226"/>
      <c r="AE159" s="226"/>
      <c r="AF159" s="288">
        <v>0.021599340478153338</v>
      </c>
      <c r="AG159" s="226"/>
      <c r="AH159" s="226"/>
      <c r="AI159" s="226"/>
      <c r="AJ159" s="1"/>
    </row>
    <row r="160" spans="2:36" ht="12" customHeight="1">
      <c r="B160" s="310"/>
      <c r="C160" s="311"/>
      <c r="D160" s="311"/>
      <c r="E160" s="311"/>
      <c r="F160" s="311"/>
      <c r="G160" s="311"/>
      <c r="H160" s="312">
        <v>3091382145.910006</v>
      </c>
      <c r="I160" s="311"/>
      <c r="J160" s="311"/>
      <c r="K160" s="311"/>
      <c r="L160" s="311"/>
      <c r="M160" s="311"/>
      <c r="N160" s="311"/>
      <c r="O160" s="311"/>
      <c r="P160" s="311"/>
      <c r="Q160" s="311"/>
      <c r="R160" s="311"/>
      <c r="S160" s="311"/>
      <c r="T160" s="313">
        <v>0.9999999999999971</v>
      </c>
      <c r="U160" s="311"/>
      <c r="V160" s="311"/>
      <c r="W160" s="311"/>
      <c r="X160" s="311"/>
      <c r="Y160" s="311"/>
      <c r="Z160" s="311"/>
      <c r="AA160" s="314">
        <v>24260</v>
      </c>
      <c r="AB160" s="311"/>
      <c r="AC160" s="311"/>
      <c r="AD160" s="311"/>
      <c r="AE160" s="311"/>
      <c r="AF160" s="313">
        <v>1</v>
      </c>
      <c r="AG160" s="311"/>
      <c r="AH160" s="311"/>
      <c r="AI160" s="311"/>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238" t="s">
        <v>1170</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4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233"/>
      <c r="C164" s="234"/>
      <c r="D164" s="234"/>
      <c r="E164" s="234"/>
      <c r="F164" s="234"/>
      <c r="G164" s="233" t="s">
        <v>1179</v>
      </c>
      <c r="H164" s="234"/>
      <c r="I164" s="234"/>
      <c r="J164" s="234"/>
      <c r="K164" s="234"/>
      <c r="L164" s="234"/>
      <c r="M164" s="234"/>
      <c r="N164" s="234"/>
      <c r="O164" s="234"/>
      <c r="P164" s="234"/>
      <c r="Q164" s="234"/>
      <c r="R164" s="234"/>
      <c r="S164" s="233" t="s">
        <v>1180</v>
      </c>
      <c r="T164" s="234"/>
      <c r="U164" s="234"/>
      <c r="V164" s="234"/>
      <c r="W164" s="234"/>
      <c r="X164" s="234"/>
      <c r="Y164" s="234"/>
      <c r="Z164" s="233" t="s">
        <v>1181</v>
      </c>
      <c r="AA164" s="234"/>
      <c r="AB164" s="234"/>
      <c r="AC164" s="234"/>
      <c r="AD164" s="234"/>
      <c r="AE164" s="234"/>
      <c r="AF164" s="233" t="s">
        <v>1180</v>
      </c>
      <c r="AG164" s="234"/>
      <c r="AH164" s="234"/>
      <c r="AI164" s="234"/>
      <c r="AJ164" s="1"/>
    </row>
    <row r="165" spans="2:36" ht="11.25" customHeight="1">
      <c r="B165" s="225" t="s">
        <v>1224</v>
      </c>
      <c r="C165" s="226"/>
      <c r="D165" s="226"/>
      <c r="E165" s="226"/>
      <c r="F165" s="226"/>
      <c r="G165" s="309">
        <v>3180340.61</v>
      </c>
      <c r="H165" s="226"/>
      <c r="I165" s="226"/>
      <c r="J165" s="226"/>
      <c r="K165" s="226"/>
      <c r="L165" s="226"/>
      <c r="M165" s="226"/>
      <c r="N165" s="226"/>
      <c r="O165" s="226"/>
      <c r="P165" s="226"/>
      <c r="Q165" s="226"/>
      <c r="R165" s="226"/>
      <c r="S165" s="288">
        <v>0.001028776275429971</v>
      </c>
      <c r="T165" s="226"/>
      <c r="U165" s="226"/>
      <c r="V165" s="226"/>
      <c r="W165" s="226"/>
      <c r="X165" s="226"/>
      <c r="Y165" s="226"/>
      <c r="Z165" s="227">
        <v>58</v>
      </c>
      <c r="AA165" s="226"/>
      <c r="AB165" s="226"/>
      <c r="AC165" s="226"/>
      <c r="AD165" s="226"/>
      <c r="AE165" s="226"/>
      <c r="AF165" s="288">
        <v>0.001396210972292434</v>
      </c>
      <c r="AG165" s="226"/>
      <c r="AH165" s="226"/>
      <c r="AI165" s="226"/>
      <c r="AJ165" s="1"/>
    </row>
    <row r="166" spans="2:36" ht="11.25" customHeight="1">
      <c r="B166" s="225" t="s">
        <v>1225</v>
      </c>
      <c r="C166" s="226"/>
      <c r="D166" s="226"/>
      <c r="E166" s="226"/>
      <c r="F166" s="226"/>
      <c r="G166" s="309">
        <v>53114219.08999998</v>
      </c>
      <c r="H166" s="226"/>
      <c r="I166" s="226"/>
      <c r="J166" s="226"/>
      <c r="K166" s="226"/>
      <c r="L166" s="226"/>
      <c r="M166" s="226"/>
      <c r="N166" s="226"/>
      <c r="O166" s="226"/>
      <c r="P166" s="226"/>
      <c r="Q166" s="226"/>
      <c r="R166" s="226"/>
      <c r="S166" s="288">
        <v>0.01718138249594016</v>
      </c>
      <c r="T166" s="226"/>
      <c r="U166" s="226"/>
      <c r="V166" s="226"/>
      <c r="W166" s="226"/>
      <c r="X166" s="226"/>
      <c r="Y166" s="226"/>
      <c r="Z166" s="227">
        <v>665</v>
      </c>
      <c r="AA166" s="226"/>
      <c r="AB166" s="226"/>
      <c r="AC166" s="226"/>
      <c r="AD166" s="226"/>
      <c r="AE166" s="226"/>
      <c r="AF166" s="288">
        <v>0.01600828097542187</v>
      </c>
      <c r="AG166" s="226"/>
      <c r="AH166" s="226"/>
      <c r="AI166" s="226"/>
      <c r="AJ166" s="1"/>
    </row>
    <row r="167" spans="2:36" ht="11.25" customHeight="1">
      <c r="B167" s="225" t="s">
        <v>1226</v>
      </c>
      <c r="C167" s="226"/>
      <c r="D167" s="226"/>
      <c r="E167" s="226"/>
      <c r="F167" s="226"/>
      <c r="G167" s="309">
        <v>504682209.8800005</v>
      </c>
      <c r="H167" s="226"/>
      <c r="I167" s="226"/>
      <c r="J167" s="226"/>
      <c r="K167" s="226"/>
      <c r="L167" s="226"/>
      <c r="M167" s="226"/>
      <c r="N167" s="226"/>
      <c r="O167" s="226"/>
      <c r="P167" s="226"/>
      <c r="Q167" s="226"/>
      <c r="R167" s="226"/>
      <c r="S167" s="288">
        <v>0.1632545528373811</v>
      </c>
      <c r="T167" s="226"/>
      <c r="U167" s="226"/>
      <c r="V167" s="226"/>
      <c r="W167" s="226"/>
      <c r="X167" s="226"/>
      <c r="Y167" s="226"/>
      <c r="Z167" s="227">
        <v>6908</v>
      </c>
      <c r="AA167" s="226"/>
      <c r="AB167" s="226"/>
      <c r="AC167" s="226"/>
      <c r="AD167" s="226"/>
      <c r="AE167" s="226"/>
      <c r="AF167" s="288">
        <v>0.166293541320623</v>
      </c>
      <c r="AG167" s="226"/>
      <c r="AH167" s="226"/>
      <c r="AI167" s="226"/>
      <c r="AJ167" s="1"/>
    </row>
    <row r="168" spans="2:36" ht="11.25" customHeight="1">
      <c r="B168" s="225" t="s">
        <v>1227</v>
      </c>
      <c r="C168" s="226"/>
      <c r="D168" s="226"/>
      <c r="E168" s="226"/>
      <c r="F168" s="226"/>
      <c r="G168" s="309">
        <v>2069342081.649998</v>
      </c>
      <c r="H168" s="226"/>
      <c r="I168" s="226"/>
      <c r="J168" s="226"/>
      <c r="K168" s="226"/>
      <c r="L168" s="226"/>
      <c r="M168" s="226"/>
      <c r="N168" s="226"/>
      <c r="O168" s="226"/>
      <c r="P168" s="226"/>
      <c r="Q168" s="226"/>
      <c r="R168" s="226"/>
      <c r="S168" s="288">
        <v>0.6693905780583633</v>
      </c>
      <c r="T168" s="226"/>
      <c r="U168" s="226"/>
      <c r="V168" s="226"/>
      <c r="W168" s="226"/>
      <c r="X168" s="226"/>
      <c r="Y168" s="226"/>
      <c r="Z168" s="227">
        <v>27197</v>
      </c>
      <c r="AA168" s="226"/>
      <c r="AB168" s="226"/>
      <c r="AC168" s="226"/>
      <c r="AD168" s="226"/>
      <c r="AE168" s="226"/>
      <c r="AF168" s="288">
        <v>0.6547025829902987</v>
      </c>
      <c r="AG168" s="226"/>
      <c r="AH168" s="226"/>
      <c r="AI168" s="226"/>
      <c r="AJ168" s="1"/>
    </row>
    <row r="169" spans="2:36" ht="11.25" customHeight="1">
      <c r="B169" s="225" t="s">
        <v>1228</v>
      </c>
      <c r="C169" s="226"/>
      <c r="D169" s="226"/>
      <c r="E169" s="226"/>
      <c r="F169" s="226"/>
      <c r="G169" s="309">
        <v>287536619.80999976</v>
      </c>
      <c r="H169" s="226"/>
      <c r="I169" s="226"/>
      <c r="J169" s="226"/>
      <c r="K169" s="226"/>
      <c r="L169" s="226"/>
      <c r="M169" s="226"/>
      <c r="N169" s="226"/>
      <c r="O169" s="226"/>
      <c r="P169" s="226"/>
      <c r="Q169" s="226"/>
      <c r="R169" s="226"/>
      <c r="S169" s="288">
        <v>0.09301231819250178</v>
      </c>
      <c r="T169" s="226"/>
      <c r="U169" s="226"/>
      <c r="V169" s="226"/>
      <c r="W169" s="226"/>
      <c r="X169" s="226"/>
      <c r="Y169" s="226"/>
      <c r="Z169" s="227">
        <v>3826</v>
      </c>
      <c r="AA169" s="226"/>
      <c r="AB169" s="226"/>
      <c r="AC169" s="226"/>
      <c r="AD169" s="226"/>
      <c r="AE169" s="226"/>
      <c r="AF169" s="288">
        <v>0.09210177896535952</v>
      </c>
      <c r="AG169" s="226"/>
      <c r="AH169" s="226"/>
      <c r="AI169" s="226"/>
      <c r="AJ169" s="1"/>
    </row>
    <row r="170" spans="2:36" ht="11.25" customHeight="1">
      <c r="B170" s="225" t="s">
        <v>1229</v>
      </c>
      <c r="C170" s="226"/>
      <c r="D170" s="226"/>
      <c r="E170" s="226"/>
      <c r="F170" s="226"/>
      <c r="G170" s="309">
        <v>133790743.17000026</v>
      </c>
      <c r="H170" s="226"/>
      <c r="I170" s="226"/>
      <c r="J170" s="226"/>
      <c r="K170" s="226"/>
      <c r="L170" s="226"/>
      <c r="M170" s="226"/>
      <c r="N170" s="226"/>
      <c r="O170" s="226"/>
      <c r="P170" s="226"/>
      <c r="Q170" s="226"/>
      <c r="R170" s="226"/>
      <c r="S170" s="288">
        <v>0.04327861676596983</v>
      </c>
      <c r="T170" s="226"/>
      <c r="U170" s="226"/>
      <c r="V170" s="226"/>
      <c r="W170" s="226"/>
      <c r="X170" s="226"/>
      <c r="Y170" s="226"/>
      <c r="Z170" s="227">
        <v>1943</v>
      </c>
      <c r="AA170" s="226"/>
      <c r="AB170" s="226"/>
      <c r="AC170" s="226"/>
      <c r="AD170" s="226"/>
      <c r="AE170" s="226"/>
      <c r="AF170" s="288">
        <v>0.046773067571796535</v>
      </c>
      <c r="AG170" s="226"/>
      <c r="AH170" s="226"/>
      <c r="AI170" s="226"/>
      <c r="AJ170" s="1"/>
    </row>
    <row r="171" spans="2:36" ht="11.25" customHeight="1">
      <c r="B171" s="225" t="s">
        <v>1230</v>
      </c>
      <c r="C171" s="226"/>
      <c r="D171" s="226"/>
      <c r="E171" s="226"/>
      <c r="F171" s="226"/>
      <c r="G171" s="309">
        <v>25204466.299999993</v>
      </c>
      <c r="H171" s="226"/>
      <c r="I171" s="226"/>
      <c r="J171" s="226"/>
      <c r="K171" s="226"/>
      <c r="L171" s="226"/>
      <c r="M171" s="226"/>
      <c r="N171" s="226"/>
      <c r="O171" s="226"/>
      <c r="P171" s="226"/>
      <c r="Q171" s="226"/>
      <c r="R171" s="226"/>
      <c r="S171" s="288">
        <v>0.008153138340837718</v>
      </c>
      <c r="T171" s="226"/>
      <c r="U171" s="226"/>
      <c r="V171" s="226"/>
      <c r="W171" s="226"/>
      <c r="X171" s="226"/>
      <c r="Y171" s="226"/>
      <c r="Z171" s="227">
        <v>477</v>
      </c>
      <c r="AA171" s="226"/>
      <c r="AB171" s="226"/>
      <c r="AC171" s="226"/>
      <c r="AD171" s="226"/>
      <c r="AE171" s="226"/>
      <c r="AF171" s="288">
        <v>0.011482631616956741</v>
      </c>
      <c r="AG171" s="226"/>
      <c r="AH171" s="226"/>
      <c r="AI171" s="226"/>
      <c r="AJ171" s="1"/>
    </row>
    <row r="172" spans="2:36" ht="11.25" customHeight="1">
      <c r="B172" s="225" t="s">
        <v>1231</v>
      </c>
      <c r="C172" s="226"/>
      <c r="D172" s="226"/>
      <c r="E172" s="226"/>
      <c r="F172" s="226"/>
      <c r="G172" s="309">
        <v>10014706.480000006</v>
      </c>
      <c r="H172" s="226"/>
      <c r="I172" s="226"/>
      <c r="J172" s="226"/>
      <c r="K172" s="226"/>
      <c r="L172" s="226"/>
      <c r="M172" s="226"/>
      <c r="N172" s="226"/>
      <c r="O172" s="226"/>
      <c r="P172" s="226"/>
      <c r="Q172" s="226"/>
      <c r="R172" s="226"/>
      <c r="S172" s="288">
        <v>0.0032395562914309364</v>
      </c>
      <c r="T172" s="226"/>
      <c r="U172" s="226"/>
      <c r="V172" s="226"/>
      <c r="W172" s="226"/>
      <c r="X172" s="226"/>
      <c r="Y172" s="226"/>
      <c r="Z172" s="227">
        <v>291</v>
      </c>
      <c r="AA172" s="226"/>
      <c r="AB172" s="226"/>
      <c r="AC172" s="226"/>
      <c r="AD172" s="226"/>
      <c r="AE172" s="226"/>
      <c r="AF172" s="288">
        <v>0.007005127464432729</v>
      </c>
      <c r="AG172" s="226"/>
      <c r="AH172" s="226"/>
      <c r="AI172" s="226"/>
      <c r="AJ172" s="1"/>
    </row>
    <row r="173" spans="2:36" ht="11.25" customHeight="1">
      <c r="B173" s="225" t="s">
        <v>1232</v>
      </c>
      <c r="C173" s="226"/>
      <c r="D173" s="226"/>
      <c r="E173" s="226"/>
      <c r="F173" s="226"/>
      <c r="G173" s="309">
        <v>3270957.52</v>
      </c>
      <c r="H173" s="226"/>
      <c r="I173" s="226"/>
      <c r="J173" s="226"/>
      <c r="K173" s="226"/>
      <c r="L173" s="226"/>
      <c r="M173" s="226"/>
      <c r="N173" s="226"/>
      <c r="O173" s="226"/>
      <c r="P173" s="226"/>
      <c r="Q173" s="226"/>
      <c r="R173" s="226"/>
      <c r="S173" s="288">
        <v>0.0010580890247838125</v>
      </c>
      <c r="T173" s="226"/>
      <c r="U173" s="226"/>
      <c r="V173" s="226"/>
      <c r="W173" s="226"/>
      <c r="X173" s="226"/>
      <c r="Y173" s="226"/>
      <c r="Z173" s="227">
        <v>104</v>
      </c>
      <c r="AA173" s="226"/>
      <c r="AB173" s="226"/>
      <c r="AC173" s="226"/>
      <c r="AD173" s="226"/>
      <c r="AE173" s="226"/>
      <c r="AF173" s="288">
        <v>0.0025035507089381575</v>
      </c>
      <c r="AG173" s="226"/>
      <c r="AH173" s="226"/>
      <c r="AI173" s="226"/>
      <c r="AJ173" s="1"/>
    </row>
    <row r="174" spans="2:36" ht="11.25" customHeight="1">
      <c r="B174" s="225" t="s">
        <v>1233</v>
      </c>
      <c r="C174" s="226"/>
      <c r="D174" s="226"/>
      <c r="E174" s="226"/>
      <c r="F174" s="226"/>
      <c r="G174" s="309">
        <v>952321.3000000003</v>
      </c>
      <c r="H174" s="226"/>
      <c r="I174" s="226"/>
      <c r="J174" s="226"/>
      <c r="K174" s="226"/>
      <c r="L174" s="226"/>
      <c r="M174" s="226"/>
      <c r="N174" s="226"/>
      <c r="O174" s="226"/>
      <c r="P174" s="226"/>
      <c r="Q174" s="226"/>
      <c r="R174" s="226"/>
      <c r="S174" s="288">
        <v>0.00030805680276699304</v>
      </c>
      <c r="T174" s="226"/>
      <c r="U174" s="226"/>
      <c r="V174" s="226"/>
      <c r="W174" s="226"/>
      <c r="X174" s="226"/>
      <c r="Y174" s="226"/>
      <c r="Z174" s="227">
        <v>48</v>
      </c>
      <c r="AA174" s="226"/>
      <c r="AB174" s="226"/>
      <c r="AC174" s="226"/>
      <c r="AD174" s="226"/>
      <c r="AE174" s="226"/>
      <c r="AF174" s="288">
        <v>0.001155484942586842</v>
      </c>
      <c r="AG174" s="226"/>
      <c r="AH174" s="226"/>
      <c r="AI174" s="226"/>
      <c r="AJ174" s="1"/>
    </row>
    <row r="175" spans="2:36" ht="11.25" customHeight="1">
      <c r="B175" s="225" t="s">
        <v>1234</v>
      </c>
      <c r="C175" s="226"/>
      <c r="D175" s="226"/>
      <c r="E175" s="226"/>
      <c r="F175" s="226"/>
      <c r="G175" s="309">
        <v>248771.34999999998</v>
      </c>
      <c r="H175" s="226"/>
      <c r="I175" s="226"/>
      <c r="J175" s="226"/>
      <c r="K175" s="226"/>
      <c r="L175" s="226"/>
      <c r="M175" s="226"/>
      <c r="N175" s="226"/>
      <c r="O175" s="226"/>
      <c r="P175" s="226"/>
      <c r="Q175" s="226"/>
      <c r="R175" s="226"/>
      <c r="S175" s="288">
        <v>8.047253243314895E-05</v>
      </c>
      <c r="T175" s="226"/>
      <c r="U175" s="226"/>
      <c r="V175" s="226"/>
      <c r="W175" s="226"/>
      <c r="X175" s="226"/>
      <c r="Y175" s="226"/>
      <c r="Z175" s="227">
        <v>16</v>
      </c>
      <c r="AA175" s="226"/>
      <c r="AB175" s="226"/>
      <c r="AC175" s="226"/>
      <c r="AD175" s="226"/>
      <c r="AE175" s="226"/>
      <c r="AF175" s="288">
        <v>0.0003851616475289473</v>
      </c>
      <c r="AG175" s="226"/>
      <c r="AH175" s="226"/>
      <c r="AI175" s="226"/>
      <c r="AJ175" s="1"/>
    </row>
    <row r="176" spans="2:36" ht="11.25" customHeight="1">
      <c r="B176" s="225" t="s">
        <v>1235</v>
      </c>
      <c r="C176" s="226"/>
      <c r="D176" s="226"/>
      <c r="E176" s="226"/>
      <c r="F176" s="226"/>
      <c r="G176" s="309">
        <v>41342.34</v>
      </c>
      <c r="H176" s="226"/>
      <c r="I176" s="226"/>
      <c r="J176" s="226"/>
      <c r="K176" s="226"/>
      <c r="L176" s="226"/>
      <c r="M176" s="226"/>
      <c r="N176" s="226"/>
      <c r="O176" s="226"/>
      <c r="P176" s="226"/>
      <c r="Q176" s="226"/>
      <c r="R176" s="226"/>
      <c r="S176" s="288">
        <v>1.337341617719352E-05</v>
      </c>
      <c r="T176" s="226"/>
      <c r="U176" s="226"/>
      <c r="V176" s="226"/>
      <c r="W176" s="226"/>
      <c r="X176" s="226"/>
      <c r="Y176" s="226"/>
      <c r="Z176" s="227">
        <v>7</v>
      </c>
      <c r="AA176" s="226"/>
      <c r="AB176" s="226"/>
      <c r="AC176" s="226"/>
      <c r="AD176" s="226"/>
      <c r="AE176" s="226"/>
      <c r="AF176" s="288">
        <v>0.00016850822079391445</v>
      </c>
      <c r="AG176" s="226"/>
      <c r="AH176" s="226"/>
      <c r="AI176" s="226"/>
      <c r="AJ176" s="1"/>
    </row>
    <row r="177" spans="2:36" ht="11.25" customHeight="1">
      <c r="B177" s="225" t="s">
        <v>1236</v>
      </c>
      <c r="C177" s="226"/>
      <c r="D177" s="226"/>
      <c r="E177" s="226"/>
      <c r="F177" s="226"/>
      <c r="G177" s="309">
        <v>3366.41</v>
      </c>
      <c r="H177" s="226"/>
      <c r="I177" s="226"/>
      <c r="J177" s="226"/>
      <c r="K177" s="226"/>
      <c r="L177" s="226"/>
      <c r="M177" s="226"/>
      <c r="N177" s="226"/>
      <c r="O177" s="226"/>
      <c r="P177" s="226"/>
      <c r="Q177" s="226"/>
      <c r="R177" s="226"/>
      <c r="S177" s="288">
        <v>1.0889659838573733E-06</v>
      </c>
      <c r="T177" s="226"/>
      <c r="U177" s="226"/>
      <c r="V177" s="226"/>
      <c r="W177" s="226"/>
      <c r="X177" s="226"/>
      <c r="Y177" s="226"/>
      <c r="Z177" s="227">
        <v>1</v>
      </c>
      <c r="AA177" s="226"/>
      <c r="AB177" s="226"/>
      <c r="AC177" s="226"/>
      <c r="AD177" s="226"/>
      <c r="AE177" s="226"/>
      <c r="AF177" s="288">
        <v>2.4072602970559207E-05</v>
      </c>
      <c r="AG177" s="226"/>
      <c r="AH177" s="226"/>
      <c r="AI177" s="226"/>
      <c r="AJ177" s="1"/>
    </row>
    <row r="178" spans="2:36" ht="11.25" customHeight="1">
      <c r="B178" s="310"/>
      <c r="C178" s="311"/>
      <c r="D178" s="311"/>
      <c r="E178" s="311"/>
      <c r="F178" s="311"/>
      <c r="G178" s="312">
        <v>3091382145.909999</v>
      </c>
      <c r="H178" s="311"/>
      <c r="I178" s="311"/>
      <c r="J178" s="311"/>
      <c r="K178" s="311"/>
      <c r="L178" s="311"/>
      <c r="M178" s="311"/>
      <c r="N178" s="311"/>
      <c r="O178" s="311"/>
      <c r="P178" s="311"/>
      <c r="Q178" s="311"/>
      <c r="R178" s="311"/>
      <c r="S178" s="313">
        <v>0.9999999999999979</v>
      </c>
      <c r="T178" s="311"/>
      <c r="U178" s="311"/>
      <c r="V178" s="311"/>
      <c r="W178" s="311"/>
      <c r="X178" s="311"/>
      <c r="Y178" s="311"/>
      <c r="Z178" s="314">
        <v>41541</v>
      </c>
      <c r="AA178" s="311"/>
      <c r="AB178" s="311"/>
      <c r="AC178" s="311"/>
      <c r="AD178" s="311"/>
      <c r="AE178" s="311"/>
      <c r="AF178" s="313">
        <v>1</v>
      </c>
      <c r="AG178" s="311"/>
      <c r="AH178" s="311"/>
      <c r="AI178" s="311"/>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238" t="s">
        <v>1171</v>
      </c>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c r="AJ180" s="24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233"/>
      <c r="C182" s="234"/>
      <c r="D182" s="234"/>
      <c r="E182" s="234"/>
      <c r="F182" s="233" t="s">
        <v>1179</v>
      </c>
      <c r="G182" s="234"/>
      <c r="H182" s="234"/>
      <c r="I182" s="234"/>
      <c r="J182" s="234"/>
      <c r="K182" s="234"/>
      <c r="L182" s="234"/>
      <c r="M182" s="234"/>
      <c r="N182" s="234"/>
      <c r="O182" s="234"/>
      <c r="P182" s="234"/>
      <c r="Q182" s="234"/>
      <c r="R182" s="233" t="s">
        <v>1180</v>
      </c>
      <c r="S182" s="234"/>
      <c r="T182" s="234"/>
      <c r="U182" s="234"/>
      <c r="V182" s="234"/>
      <c r="W182" s="234"/>
      <c r="X182" s="234"/>
      <c r="Y182" s="233" t="s">
        <v>1181</v>
      </c>
      <c r="Z182" s="234"/>
      <c r="AA182" s="234"/>
      <c r="AB182" s="234"/>
      <c r="AC182" s="234"/>
      <c r="AD182" s="234"/>
      <c r="AE182" s="234"/>
      <c r="AF182" s="233" t="s">
        <v>1180</v>
      </c>
      <c r="AG182" s="234"/>
      <c r="AH182" s="234"/>
      <c r="AI182" s="234"/>
      <c r="AJ182" s="1"/>
    </row>
    <row r="183" spans="2:36" ht="11.25" customHeight="1">
      <c r="B183" s="225" t="s">
        <v>1027</v>
      </c>
      <c r="C183" s="226"/>
      <c r="D183" s="226"/>
      <c r="E183" s="226"/>
      <c r="F183" s="309">
        <v>2911465973.8499894</v>
      </c>
      <c r="G183" s="226"/>
      <c r="H183" s="226"/>
      <c r="I183" s="226"/>
      <c r="J183" s="226"/>
      <c r="K183" s="226"/>
      <c r="L183" s="226"/>
      <c r="M183" s="226"/>
      <c r="N183" s="226"/>
      <c r="O183" s="226"/>
      <c r="P183" s="226"/>
      <c r="Q183" s="226"/>
      <c r="R183" s="288">
        <v>0.9418007339215451</v>
      </c>
      <c r="S183" s="226"/>
      <c r="T183" s="226"/>
      <c r="U183" s="226"/>
      <c r="V183" s="226"/>
      <c r="W183" s="226"/>
      <c r="X183" s="226"/>
      <c r="Y183" s="227">
        <v>39351</v>
      </c>
      <c r="Z183" s="226"/>
      <c r="AA183" s="226"/>
      <c r="AB183" s="226"/>
      <c r="AC183" s="226"/>
      <c r="AD183" s="226"/>
      <c r="AE183" s="226"/>
      <c r="AF183" s="288">
        <v>0.9472809994944753</v>
      </c>
      <c r="AG183" s="226"/>
      <c r="AH183" s="226"/>
      <c r="AI183" s="226"/>
      <c r="AJ183" s="1"/>
    </row>
    <row r="184" spans="2:36" ht="11.25" customHeight="1">
      <c r="B184" s="225" t="s">
        <v>1237</v>
      </c>
      <c r="C184" s="226"/>
      <c r="D184" s="226"/>
      <c r="E184" s="226"/>
      <c r="F184" s="309">
        <v>2488212.55</v>
      </c>
      <c r="G184" s="226"/>
      <c r="H184" s="226"/>
      <c r="I184" s="226"/>
      <c r="J184" s="226"/>
      <c r="K184" s="226"/>
      <c r="L184" s="226"/>
      <c r="M184" s="226"/>
      <c r="N184" s="226"/>
      <c r="O184" s="226"/>
      <c r="P184" s="226"/>
      <c r="Q184" s="226"/>
      <c r="R184" s="288">
        <v>0.0008048867569776175</v>
      </c>
      <c r="S184" s="226"/>
      <c r="T184" s="226"/>
      <c r="U184" s="226"/>
      <c r="V184" s="226"/>
      <c r="W184" s="226"/>
      <c r="X184" s="226"/>
      <c r="Y184" s="227">
        <v>49</v>
      </c>
      <c r="Z184" s="226"/>
      <c r="AA184" s="226"/>
      <c r="AB184" s="226"/>
      <c r="AC184" s="226"/>
      <c r="AD184" s="226"/>
      <c r="AE184" s="226"/>
      <c r="AF184" s="288">
        <v>0.001179557545557401</v>
      </c>
      <c r="AG184" s="226"/>
      <c r="AH184" s="226"/>
      <c r="AI184" s="226"/>
      <c r="AJ184" s="1"/>
    </row>
    <row r="185" spans="2:36" ht="11.25" customHeight="1">
      <c r="B185" s="225" t="s">
        <v>1238</v>
      </c>
      <c r="C185" s="226"/>
      <c r="D185" s="226"/>
      <c r="E185" s="226"/>
      <c r="F185" s="309">
        <v>177427959.51000014</v>
      </c>
      <c r="G185" s="226"/>
      <c r="H185" s="226"/>
      <c r="I185" s="226"/>
      <c r="J185" s="226"/>
      <c r="K185" s="226"/>
      <c r="L185" s="226"/>
      <c r="M185" s="226"/>
      <c r="N185" s="226"/>
      <c r="O185" s="226"/>
      <c r="P185" s="226"/>
      <c r="Q185" s="226"/>
      <c r="R185" s="288">
        <v>0.0573943793214772</v>
      </c>
      <c r="S185" s="226"/>
      <c r="T185" s="226"/>
      <c r="U185" s="226"/>
      <c r="V185" s="226"/>
      <c r="W185" s="226"/>
      <c r="X185" s="226"/>
      <c r="Y185" s="227">
        <v>2141</v>
      </c>
      <c r="Z185" s="226"/>
      <c r="AA185" s="226"/>
      <c r="AB185" s="226"/>
      <c r="AC185" s="226"/>
      <c r="AD185" s="226"/>
      <c r="AE185" s="226"/>
      <c r="AF185" s="288">
        <v>0.05153944295996726</v>
      </c>
      <c r="AG185" s="226"/>
      <c r="AH185" s="226"/>
      <c r="AI185" s="226"/>
      <c r="AJ185" s="1"/>
    </row>
    <row r="186" spans="2:36" ht="12.75" customHeight="1">
      <c r="B186" s="310"/>
      <c r="C186" s="311"/>
      <c r="D186" s="311"/>
      <c r="E186" s="311"/>
      <c r="F186" s="312">
        <v>3091382145.90999</v>
      </c>
      <c r="G186" s="311"/>
      <c r="H186" s="311"/>
      <c r="I186" s="311"/>
      <c r="J186" s="311"/>
      <c r="K186" s="311"/>
      <c r="L186" s="311"/>
      <c r="M186" s="311"/>
      <c r="N186" s="311"/>
      <c r="O186" s="311"/>
      <c r="P186" s="311"/>
      <c r="Q186" s="311"/>
      <c r="R186" s="313">
        <v>1.0000000000000007</v>
      </c>
      <c r="S186" s="311"/>
      <c r="T186" s="311"/>
      <c r="U186" s="311"/>
      <c r="V186" s="311"/>
      <c r="W186" s="311"/>
      <c r="X186" s="311"/>
      <c r="Y186" s="314">
        <v>41541</v>
      </c>
      <c r="Z186" s="311"/>
      <c r="AA186" s="311"/>
      <c r="AB186" s="311"/>
      <c r="AC186" s="311"/>
      <c r="AD186" s="311"/>
      <c r="AE186" s="311"/>
      <c r="AF186" s="313">
        <v>1</v>
      </c>
      <c r="AG186" s="311"/>
      <c r="AH186" s="311"/>
      <c r="AI186" s="311"/>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238" t="s">
        <v>1172</v>
      </c>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4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233"/>
      <c r="C190" s="234"/>
      <c r="D190" s="234"/>
      <c r="E190" s="234"/>
      <c r="F190" s="233" t="s">
        <v>1179</v>
      </c>
      <c r="G190" s="234"/>
      <c r="H190" s="234"/>
      <c r="I190" s="234"/>
      <c r="J190" s="234"/>
      <c r="K190" s="234"/>
      <c r="L190" s="234"/>
      <c r="M190" s="234"/>
      <c r="N190" s="234"/>
      <c r="O190" s="234"/>
      <c r="P190" s="234"/>
      <c r="Q190" s="234"/>
      <c r="R190" s="233" t="s">
        <v>1180</v>
      </c>
      <c r="S190" s="234"/>
      <c r="T190" s="234"/>
      <c r="U190" s="234"/>
      <c r="V190" s="234"/>
      <c r="W190" s="234"/>
      <c r="X190" s="234"/>
      <c r="Y190" s="233" t="s">
        <v>1181</v>
      </c>
      <c r="Z190" s="234"/>
      <c r="AA190" s="234"/>
      <c r="AB190" s="234"/>
      <c r="AC190" s="234"/>
      <c r="AD190" s="234"/>
      <c r="AE190" s="234"/>
      <c r="AF190" s="233" t="s">
        <v>1180</v>
      </c>
      <c r="AG190" s="234"/>
      <c r="AH190" s="234"/>
      <c r="AI190" s="234"/>
      <c r="AJ190" s="234"/>
    </row>
    <row r="191" spans="2:36" ht="12" customHeight="1">
      <c r="B191" s="225" t="s">
        <v>1239</v>
      </c>
      <c r="C191" s="226"/>
      <c r="D191" s="226"/>
      <c r="E191" s="226"/>
      <c r="F191" s="309">
        <v>47051211.41999998</v>
      </c>
      <c r="G191" s="226"/>
      <c r="H191" s="226"/>
      <c r="I191" s="226"/>
      <c r="J191" s="226"/>
      <c r="K191" s="226"/>
      <c r="L191" s="226"/>
      <c r="M191" s="226"/>
      <c r="N191" s="226"/>
      <c r="O191" s="226"/>
      <c r="P191" s="226"/>
      <c r="Q191" s="226"/>
      <c r="R191" s="288">
        <v>0.015220121356478182</v>
      </c>
      <c r="S191" s="226"/>
      <c r="T191" s="226"/>
      <c r="U191" s="226"/>
      <c r="V191" s="226"/>
      <c r="W191" s="226"/>
      <c r="X191" s="226"/>
      <c r="Y191" s="227">
        <v>827</v>
      </c>
      <c r="Z191" s="226"/>
      <c r="AA191" s="226"/>
      <c r="AB191" s="226"/>
      <c r="AC191" s="226"/>
      <c r="AD191" s="226"/>
      <c r="AE191" s="226"/>
      <c r="AF191" s="288">
        <v>0.019908042656652462</v>
      </c>
      <c r="AG191" s="226"/>
      <c r="AH191" s="226"/>
      <c r="AI191" s="226"/>
      <c r="AJ191" s="226"/>
    </row>
    <row r="192" spans="2:36" ht="12" customHeight="1">
      <c r="B192" s="225" t="s">
        <v>1240</v>
      </c>
      <c r="C192" s="226"/>
      <c r="D192" s="226"/>
      <c r="E192" s="226"/>
      <c r="F192" s="309">
        <v>13874059.07</v>
      </c>
      <c r="G192" s="226"/>
      <c r="H192" s="226"/>
      <c r="I192" s="226"/>
      <c r="J192" s="226"/>
      <c r="K192" s="226"/>
      <c r="L192" s="226"/>
      <c r="M192" s="226"/>
      <c r="N192" s="226"/>
      <c r="O192" s="226"/>
      <c r="P192" s="226"/>
      <c r="Q192" s="226"/>
      <c r="R192" s="288">
        <v>0.0044879792970131125</v>
      </c>
      <c r="S192" s="226"/>
      <c r="T192" s="226"/>
      <c r="U192" s="226"/>
      <c r="V192" s="226"/>
      <c r="W192" s="226"/>
      <c r="X192" s="226"/>
      <c r="Y192" s="227">
        <v>192</v>
      </c>
      <c r="Z192" s="226"/>
      <c r="AA192" s="226"/>
      <c r="AB192" s="226"/>
      <c r="AC192" s="226"/>
      <c r="AD192" s="226"/>
      <c r="AE192" s="226"/>
      <c r="AF192" s="288">
        <v>0.004621939770347368</v>
      </c>
      <c r="AG192" s="226"/>
      <c r="AH192" s="226"/>
      <c r="AI192" s="226"/>
      <c r="AJ192" s="226"/>
    </row>
    <row r="193" spans="2:36" ht="12" customHeight="1">
      <c r="B193" s="225" t="s">
        <v>1241</v>
      </c>
      <c r="C193" s="226"/>
      <c r="D193" s="226"/>
      <c r="E193" s="226"/>
      <c r="F193" s="309">
        <v>12260551.82999999</v>
      </c>
      <c r="G193" s="226"/>
      <c r="H193" s="226"/>
      <c r="I193" s="226"/>
      <c r="J193" s="226"/>
      <c r="K193" s="226"/>
      <c r="L193" s="226"/>
      <c r="M193" s="226"/>
      <c r="N193" s="226"/>
      <c r="O193" s="226"/>
      <c r="P193" s="226"/>
      <c r="Q193" s="226"/>
      <c r="R193" s="288">
        <v>0.003966042129803054</v>
      </c>
      <c r="S193" s="226"/>
      <c r="T193" s="226"/>
      <c r="U193" s="226"/>
      <c r="V193" s="226"/>
      <c r="W193" s="226"/>
      <c r="X193" s="226"/>
      <c r="Y193" s="227">
        <v>86</v>
      </c>
      <c r="Z193" s="226"/>
      <c r="AA193" s="226"/>
      <c r="AB193" s="226"/>
      <c r="AC193" s="226"/>
      <c r="AD193" s="226"/>
      <c r="AE193" s="226"/>
      <c r="AF193" s="288">
        <v>0.0020702438554680916</v>
      </c>
      <c r="AG193" s="226"/>
      <c r="AH193" s="226"/>
      <c r="AI193" s="226"/>
      <c r="AJ193" s="226"/>
    </row>
    <row r="194" spans="2:36" ht="12" customHeight="1">
      <c r="B194" s="225" t="s">
        <v>1242</v>
      </c>
      <c r="C194" s="226"/>
      <c r="D194" s="226"/>
      <c r="E194" s="226"/>
      <c r="F194" s="309">
        <v>18696069.46</v>
      </c>
      <c r="G194" s="226"/>
      <c r="H194" s="226"/>
      <c r="I194" s="226"/>
      <c r="J194" s="226"/>
      <c r="K194" s="226"/>
      <c r="L194" s="226"/>
      <c r="M194" s="226"/>
      <c r="N194" s="226"/>
      <c r="O194" s="226"/>
      <c r="P194" s="226"/>
      <c r="Q194" s="226"/>
      <c r="R194" s="288">
        <v>0.006047802755390685</v>
      </c>
      <c r="S194" s="226"/>
      <c r="T194" s="226"/>
      <c r="U194" s="226"/>
      <c r="V194" s="226"/>
      <c r="W194" s="226"/>
      <c r="X194" s="226"/>
      <c r="Y194" s="227">
        <v>178</v>
      </c>
      <c r="Z194" s="226"/>
      <c r="AA194" s="226"/>
      <c r="AB194" s="226"/>
      <c r="AC194" s="226"/>
      <c r="AD194" s="226"/>
      <c r="AE194" s="226"/>
      <c r="AF194" s="288">
        <v>0.004284923328759539</v>
      </c>
      <c r="AG194" s="226"/>
      <c r="AH194" s="226"/>
      <c r="AI194" s="226"/>
      <c r="AJ194" s="226"/>
    </row>
    <row r="195" spans="2:36" ht="12" customHeight="1">
      <c r="B195" s="225" t="s">
        <v>1243</v>
      </c>
      <c r="C195" s="226"/>
      <c r="D195" s="226"/>
      <c r="E195" s="226"/>
      <c r="F195" s="309">
        <v>32197883.64000001</v>
      </c>
      <c r="G195" s="226"/>
      <c r="H195" s="226"/>
      <c r="I195" s="226"/>
      <c r="J195" s="226"/>
      <c r="K195" s="226"/>
      <c r="L195" s="226"/>
      <c r="M195" s="226"/>
      <c r="N195" s="226"/>
      <c r="O195" s="226"/>
      <c r="P195" s="226"/>
      <c r="Q195" s="226"/>
      <c r="R195" s="288">
        <v>0.010415368311096374</v>
      </c>
      <c r="S195" s="226"/>
      <c r="T195" s="226"/>
      <c r="U195" s="226"/>
      <c r="V195" s="226"/>
      <c r="W195" s="226"/>
      <c r="X195" s="226"/>
      <c r="Y195" s="227">
        <v>305</v>
      </c>
      <c r="Z195" s="226"/>
      <c r="AA195" s="226"/>
      <c r="AB195" s="226"/>
      <c r="AC195" s="226"/>
      <c r="AD195" s="226"/>
      <c r="AE195" s="226"/>
      <c r="AF195" s="288">
        <v>0.007342143906020558</v>
      </c>
      <c r="AG195" s="226"/>
      <c r="AH195" s="226"/>
      <c r="AI195" s="226"/>
      <c r="AJ195" s="226"/>
    </row>
    <row r="196" spans="2:36" ht="12" customHeight="1">
      <c r="B196" s="225" t="s">
        <v>1244</v>
      </c>
      <c r="C196" s="226"/>
      <c r="D196" s="226"/>
      <c r="E196" s="226"/>
      <c r="F196" s="309">
        <v>5364788.86</v>
      </c>
      <c r="G196" s="226"/>
      <c r="H196" s="226"/>
      <c r="I196" s="226"/>
      <c r="J196" s="226"/>
      <c r="K196" s="226"/>
      <c r="L196" s="226"/>
      <c r="M196" s="226"/>
      <c r="N196" s="226"/>
      <c r="O196" s="226"/>
      <c r="P196" s="226"/>
      <c r="Q196" s="226"/>
      <c r="R196" s="288">
        <v>0.0017354013857839641</v>
      </c>
      <c r="S196" s="226"/>
      <c r="T196" s="226"/>
      <c r="U196" s="226"/>
      <c r="V196" s="226"/>
      <c r="W196" s="226"/>
      <c r="X196" s="226"/>
      <c r="Y196" s="227">
        <v>56</v>
      </c>
      <c r="Z196" s="226"/>
      <c r="AA196" s="226"/>
      <c r="AB196" s="226"/>
      <c r="AC196" s="226"/>
      <c r="AD196" s="226"/>
      <c r="AE196" s="226"/>
      <c r="AF196" s="288">
        <v>0.0013480657663513156</v>
      </c>
      <c r="AG196" s="226"/>
      <c r="AH196" s="226"/>
      <c r="AI196" s="226"/>
      <c r="AJ196" s="226"/>
    </row>
    <row r="197" spans="2:36" ht="12" customHeight="1">
      <c r="B197" s="225" t="s">
        <v>1245</v>
      </c>
      <c r="C197" s="226"/>
      <c r="D197" s="226"/>
      <c r="E197" s="226"/>
      <c r="F197" s="309">
        <v>8201448.4</v>
      </c>
      <c r="G197" s="226"/>
      <c r="H197" s="226"/>
      <c r="I197" s="226"/>
      <c r="J197" s="226"/>
      <c r="K197" s="226"/>
      <c r="L197" s="226"/>
      <c r="M197" s="226"/>
      <c r="N197" s="226"/>
      <c r="O197" s="226"/>
      <c r="P197" s="226"/>
      <c r="Q197" s="226"/>
      <c r="R197" s="288">
        <v>0.0026530037416599606</v>
      </c>
      <c r="S197" s="226"/>
      <c r="T197" s="226"/>
      <c r="U197" s="226"/>
      <c r="V197" s="226"/>
      <c r="W197" s="226"/>
      <c r="X197" s="226"/>
      <c r="Y197" s="227">
        <v>73</v>
      </c>
      <c r="Z197" s="226"/>
      <c r="AA197" s="226"/>
      <c r="AB197" s="226"/>
      <c r="AC197" s="226"/>
      <c r="AD197" s="226"/>
      <c r="AE197" s="226"/>
      <c r="AF197" s="288">
        <v>0.001757300016850822</v>
      </c>
      <c r="AG197" s="226"/>
      <c r="AH197" s="226"/>
      <c r="AI197" s="226"/>
      <c r="AJ197" s="226"/>
    </row>
    <row r="198" spans="2:36" ht="12" customHeight="1">
      <c r="B198" s="225" t="s">
        <v>1246</v>
      </c>
      <c r="C198" s="226"/>
      <c r="D198" s="226"/>
      <c r="E198" s="226"/>
      <c r="F198" s="309">
        <v>4605405.99</v>
      </c>
      <c r="G198" s="226"/>
      <c r="H198" s="226"/>
      <c r="I198" s="226"/>
      <c r="J198" s="226"/>
      <c r="K198" s="226"/>
      <c r="L198" s="226"/>
      <c r="M198" s="226"/>
      <c r="N198" s="226"/>
      <c r="O198" s="226"/>
      <c r="P198" s="226"/>
      <c r="Q198" s="226"/>
      <c r="R198" s="288">
        <v>0.0014897562878446197</v>
      </c>
      <c r="S198" s="226"/>
      <c r="T198" s="226"/>
      <c r="U198" s="226"/>
      <c r="V198" s="226"/>
      <c r="W198" s="226"/>
      <c r="X198" s="226"/>
      <c r="Y198" s="227">
        <v>43</v>
      </c>
      <c r="Z198" s="226"/>
      <c r="AA198" s="226"/>
      <c r="AB198" s="226"/>
      <c r="AC198" s="226"/>
      <c r="AD198" s="226"/>
      <c r="AE198" s="226"/>
      <c r="AF198" s="288">
        <v>0.0010351219277340458</v>
      </c>
      <c r="AG198" s="226"/>
      <c r="AH198" s="226"/>
      <c r="AI198" s="226"/>
      <c r="AJ198" s="226"/>
    </row>
    <row r="199" spans="2:36" ht="12" customHeight="1">
      <c r="B199" s="225" t="s">
        <v>1247</v>
      </c>
      <c r="C199" s="226"/>
      <c r="D199" s="226"/>
      <c r="E199" s="226"/>
      <c r="F199" s="309">
        <v>3615790.8099999996</v>
      </c>
      <c r="G199" s="226"/>
      <c r="H199" s="226"/>
      <c r="I199" s="226"/>
      <c r="J199" s="226"/>
      <c r="K199" s="226"/>
      <c r="L199" s="226"/>
      <c r="M199" s="226"/>
      <c r="N199" s="226"/>
      <c r="O199" s="226"/>
      <c r="P199" s="226"/>
      <c r="Q199" s="226"/>
      <c r="R199" s="288">
        <v>0.0011696356643528596</v>
      </c>
      <c r="S199" s="226"/>
      <c r="T199" s="226"/>
      <c r="U199" s="226"/>
      <c r="V199" s="226"/>
      <c r="W199" s="226"/>
      <c r="X199" s="226"/>
      <c r="Y199" s="227">
        <v>40</v>
      </c>
      <c r="Z199" s="226"/>
      <c r="AA199" s="226"/>
      <c r="AB199" s="226"/>
      <c r="AC199" s="226"/>
      <c r="AD199" s="226"/>
      <c r="AE199" s="226"/>
      <c r="AF199" s="288">
        <v>0.0009629041188223683</v>
      </c>
      <c r="AG199" s="226"/>
      <c r="AH199" s="226"/>
      <c r="AI199" s="226"/>
      <c r="AJ199" s="226"/>
    </row>
    <row r="200" spans="2:36" ht="12" customHeight="1">
      <c r="B200" s="225" t="s">
        <v>1248</v>
      </c>
      <c r="C200" s="226"/>
      <c r="D200" s="226"/>
      <c r="E200" s="226"/>
      <c r="F200" s="309">
        <v>5163058.850000001</v>
      </c>
      <c r="G200" s="226"/>
      <c r="H200" s="226"/>
      <c r="I200" s="226"/>
      <c r="J200" s="226"/>
      <c r="K200" s="226"/>
      <c r="L200" s="226"/>
      <c r="M200" s="226"/>
      <c r="N200" s="226"/>
      <c r="O200" s="226"/>
      <c r="P200" s="226"/>
      <c r="Q200" s="226"/>
      <c r="R200" s="288">
        <v>0.0016701457815012986</v>
      </c>
      <c r="S200" s="226"/>
      <c r="T200" s="226"/>
      <c r="U200" s="226"/>
      <c r="V200" s="226"/>
      <c r="W200" s="226"/>
      <c r="X200" s="226"/>
      <c r="Y200" s="227">
        <v>46</v>
      </c>
      <c r="Z200" s="226"/>
      <c r="AA200" s="226"/>
      <c r="AB200" s="226"/>
      <c r="AC200" s="226"/>
      <c r="AD200" s="226"/>
      <c r="AE200" s="226"/>
      <c r="AF200" s="288">
        <v>0.0011073397366457235</v>
      </c>
      <c r="AG200" s="226"/>
      <c r="AH200" s="226"/>
      <c r="AI200" s="226"/>
      <c r="AJ200" s="226"/>
    </row>
    <row r="201" spans="2:36" ht="12" customHeight="1">
      <c r="B201" s="225" t="s">
        <v>1249</v>
      </c>
      <c r="C201" s="226"/>
      <c r="D201" s="226"/>
      <c r="E201" s="226"/>
      <c r="F201" s="309">
        <v>4241360.970000001</v>
      </c>
      <c r="G201" s="226"/>
      <c r="H201" s="226"/>
      <c r="I201" s="226"/>
      <c r="J201" s="226"/>
      <c r="K201" s="226"/>
      <c r="L201" s="226"/>
      <c r="M201" s="226"/>
      <c r="N201" s="226"/>
      <c r="O201" s="226"/>
      <c r="P201" s="226"/>
      <c r="Q201" s="226"/>
      <c r="R201" s="288">
        <v>0.0013719950396981736</v>
      </c>
      <c r="S201" s="226"/>
      <c r="T201" s="226"/>
      <c r="U201" s="226"/>
      <c r="V201" s="226"/>
      <c r="W201" s="226"/>
      <c r="X201" s="226"/>
      <c r="Y201" s="227">
        <v>46</v>
      </c>
      <c r="Z201" s="226"/>
      <c r="AA201" s="226"/>
      <c r="AB201" s="226"/>
      <c r="AC201" s="226"/>
      <c r="AD201" s="226"/>
      <c r="AE201" s="226"/>
      <c r="AF201" s="288">
        <v>0.0011073397366457235</v>
      </c>
      <c r="AG201" s="226"/>
      <c r="AH201" s="226"/>
      <c r="AI201" s="226"/>
      <c r="AJ201" s="226"/>
    </row>
    <row r="202" spans="2:36" ht="12" customHeight="1">
      <c r="B202" s="225" t="s">
        <v>1250</v>
      </c>
      <c r="C202" s="226"/>
      <c r="D202" s="226"/>
      <c r="E202" s="226"/>
      <c r="F202" s="309">
        <v>18033027.559999995</v>
      </c>
      <c r="G202" s="226"/>
      <c r="H202" s="226"/>
      <c r="I202" s="226"/>
      <c r="J202" s="226"/>
      <c r="K202" s="226"/>
      <c r="L202" s="226"/>
      <c r="M202" s="226"/>
      <c r="N202" s="226"/>
      <c r="O202" s="226"/>
      <c r="P202" s="226"/>
      <c r="Q202" s="226"/>
      <c r="R202" s="288">
        <v>0.005833322025184866</v>
      </c>
      <c r="S202" s="226"/>
      <c r="T202" s="226"/>
      <c r="U202" s="226"/>
      <c r="V202" s="226"/>
      <c r="W202" s="226"/>
      <c r="X202" s="226"/>
      <c r="Y202" s="227">
        <v>196</v>
      </c>
      <c r="Z202" s="226"/>
      <c r="AA202" s="226"/>
      <c r="AB202" s="226"/>
      <c r="AC202" s="226"/>
      <c r="AD202" s="226"/>
      <c r="AE202" s="226"/>
      <c r="AF202" s="288">
        <v>0.004718230182229604</v>
      </c>
      <c r="AG202" s="226"/>
      <c r="AH202" s="226"/>
      <c r="AI202" s="226"/>
      <c r="AJ202" s="226"/>
    </row>
    <row r="203" spans="2:36" ht="12" customHeight="1">
      <c r="B203" s="225" t="s">
        <v>1251</v>
      </c>
      <c r="C203" s="226"/>
      <c r="D203" s="226"/>
      <c r="E203" s="226"/>
      <c r="F203" s="309">
        <v>2918077489.049989</v>
      </c>
      <c r="G203" s="226"/>
      <c r="H203" s="226"/>
      <c r="I203" s="226"/>
      <c r="J203" s="226"/>
      <c r="K203" s="226"/>
      <c r="L203" s="226"/>
      <c r="M203" s="226"/>
      <c r="N203" s="226"/>
      <c r="O203" s="226"/>
      <c r="P203" s="226"/>
      <c r="Q203" s="226"/>
      <c r="R203" s="288">
        <v>0.9439394262241928</v>
      </c>
      <c r="S203" s="226"/>
      <c r="T203" s="226"/>
      <c r="U203" s="226"/>
      <c r="V203" s="226"/>
      <c r="W203" s="226"/>
      <c r="X203" s="226"/>
      <c r="Y203" s="227">
        <v>39453</v>
      </c>
      <c r="Z203" s="226"/>
      <c r="AA203" s="226"/>
      <c r="AB203" s="226"/>
      <c r="AC203" s="226"/>
      <c r="AD203" s="226"/>
      <c r="AE203" s="226"/>
      <c r="AF203" s="288">
        <v>0.9497364049974724</v>
      </c>
      <c r="AG203" s="226"/>
      <c r="AH203" s="226"/>
      <c r="AI203" s="226"/>
      <c r="AJ203" s="226"/>
    </row>
    <row r="204" spans="2:36" ht="12.75" customHeight="1">
      <c r="B204" s="310"/>
      <c r="C204" s="311"/>
      <c r="D204" s="311"/>
      <c r="E204" s="311"/>
      <c r="F204" s="312">
        <v>3091382145.9099894</v>
      </c>
      <c r="G204" s="311"/>
      <c r="H204" s="311"/>
      <c r="I204" s="311"/>
      <c r="J204" s="311"/>
      <c r="K204" s="311"/>
      <c r="L204" s="311"/>
      <c r="M204" s="311"/>
      <c r="N204" s="311"/>
      <c r="O204" s="311"/>
      <c r="P204" s="311"/>
      <c r="Q204" s="311"/>
      <c r="R204" s="313">
        <v>1.0000000000000009</v>
      </c>
      <c r="S204" s="311"/>
      <c r="T204" s="311"/>
      <c r="U204" s="311"/>
      <c r="V204" s="311"/>
      <c r="W204" s="311"/>
      <c r="X204" s="311"/>
      <c r="Y204" s="314">
        <v>41541</v>
      </c>
      <c r="Z204" s="311"/>
      <c r="AA204" s="311"/>
      <c r="AB204" s="311"/>
      <c r="AC204" s="311"/>
      <c r="AD204" s="311"/>
      <c r="AE204" s="311"/>
      <c r="AF204" s="313">
        <v>1</v>
      </c>
      <c r="AG204" s="311"/>
      <c r="AH204" s="311"/>
      <c r="AI204" s="311"/>
      <c r="AJ204" s="311"/>
    </row>
    <row r="205" spans="2:36" ht="9"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8.75" customHeight="1">
      <c r="B206" s="238" t="s">
        <v>1173</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c r="AJ206" s="240"/>
    </row>
    <row r="207" spans="2:36" ht="8.2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2" customHeight="1">
      <c r="B208" s="233"/>
      <c r="C208" s="234"/>
      <c r="D208" s="234"/>
      <c r="E208" s="233" t="s">
        <v>1179</v>
      </c>
      <c r="F208" s="234"/>
      <c r="G208" s="234"/>
      <c r="H208" s="234"/>
      <c r="I208" s="234"/>
      <c r="J208" s="234"/>
      <c r="K208" s="234"/>
      <c r="L208" s="234"/>
      <c r="M208" s="234"/>
      <c r="N208" s="234"/>
      <c r="O208" s="234"/>
      <c r="P208" s="234"/>
      <c r="Q208" s="233" t="s">
        <v>1180</v>
      </c>
      <c r="R208" s="234"/>
      <c r="S208" s="234"/>
      <c r="T208" s="234"/>
      <c r="U208" s="234"/>
      <c r="V208" s="234"/>
      <c r="W208" s="234"/>
      <c r="X208" s="233" t="s">
        <v>1181</v>
      </c>
      <c r="Y208" s="234"/>
      <c r="Z208" s="234"/>
      <c r="AA208" s="234"/>
      <c r="AB208" s="234"/>
      <c r="AC208" s="234"/>
      <c r="AD208" s="234"/>
      <c r="AE208" s="233" t="s">
        <v>1180</v>
      </c>
      <c r="AF208" s="234"/>
      <c r="AG208" s="234"/>
      <c r="AH208" s="234"/>
      <c r="AI208" s="234"/>
      <c r="AJ208" s="1"/>
    </row>
    <row r="209" spans="2:36" ht="12" customHeight="1">
      <c r="B209" s="225" t="s">
        <v>1252</v>
      </c>
      <c r="C209" s="226"/>
      <c r="D209" s="226"/>
      <c r="E209" s="309">
        <v>3091382145.9099817</v>
      </c>
      <c r="F209" s="226"/>
      <c r="G209" s="226"/>
      <c r="H209" s="226"/>
      <c r="I209" s="226"/>
      <c r="J209" s="226"/>
      <c r="K209" s="226"/>
      <c r="L209" s="226"/>
      <c r="M209" s="226"/>
      <c r="N209" s="226"/>
      <c r="O209" s="226"/>
      <c r="P209" s="226"/>
      <c r="Q209" s="288">
        <v>1</v>
      </c>
      <c r="R209" s="226"/>
      <c r="S209" s="226"/>
      <c r="T209" s="226"/>
      <c r="U209" s="226"/>
      <c r="V209" s="226"/>
      <c r="W209" s="226"/>
      <c r="X209" s="227">
        <v>41541</v>
      </c>
      <c r="Y209" s="226"/>
      <c r="Z209" s="226"/>
      <c r="AA209" s="226"/>
      <c r="AB209" s="226"/>
      <c r="AC209" s="226"/>
      <c r="AD209" s="226"/>
      <c r="AE209" s="288">
        <v>1</v>
      </c>
      <c r="AF209" s="226"/>
      <c r="AG209" s="226"/>
      <c r="AH209" s="226"/>
      <c r="AI209" s="226"/>
      <c r="AJ209" s="1"/>
    </row>
    <row r="210" spans="2:36" ht="12" customHeight="1">
      <c r="B210" s="310"/>
      <c r="C210" s="311"/>
      <c r="D210" s="311"/>
      <c r="E210" s="312">
        <v>3091382145.9099817</v>
      </c>
      <c r="F210" s="311"/>
      <c r="G210" s="311"/>
      <c r="H210" s="311"/>
      <c r="I210" s="311"/>
      <c r="J210" s="311"/>
      <c r="K210" s="311"/>
      <c r="L210" s="311"/>
      <c r="M210" s="311"/>
      <c r="N210" s="311"/>
      <c r="O210" s="311"/>
      <c r="P210" s="311"/>
      <c r="Q210" s="313">
        <v>1.0000000000000033</v>
      </c>
      <c r="R210" s="311"/>
      <c r="S210" s="311"/>
      <c r="T210" s="311"/>
      <c r="U210" s="311"/>
      <c r="V210" s="311"/>
      <c r="W210" s="311"/>
      <c r="X210" s="314">
        <v>41541</v>
      </c>
      <c r="Y210" s="311"/>
      <c r="Z210" s="311"/>
      <c r="AA210" s="311"/>
      <c r="AB210" s="311"/>
      <c r="AC210" s="311"/>
      <c r="AD210" s="311"/>
      <c r="AE210" s="313">
        <v>1</v>
      </c>
      <c r="AF210" s="311"/>
      <c r="AG210" s="311"/>
      <c r="AH210" s="311"/>
      <c r="AI210" s="311"/>
      <c r="AJ210" s="1"/>
    </row>
    <row r="211" spans="2:36" ht="16.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8.75" customHeight="1">
      <c r="B212" s="238" t="s">
        <v>1174</v>
      </c>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40"/>
    </row>
    <row r="213" spans="2:36" ht="6.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3.5" customHeight="1">
      <c r="B214" s="233"/>
      <c r="C214" s="234"/>
      <c r="D214" s="233" t="s">
        <v>1179</v>
      </c>
      <c r="E214" s="234"/>
      <c r="F214" s="234"/>
      <c r="G214" s="234"/>
      <c r="H214" s="234"/>
      <c r="I214" s="234"/>
      <c r="J214" s="234"/>
      <c r="K214" s="234"/>
      <c r="L214" s="234"/>
      <c r="M214" s="234"/>
      <c r="N214" s="234"/>
      <c r="O214" s="234"/>
      <c r="P214" s="233" t="s">
        <v>1180</v>
      </c>
      <c r="Q214" s="234"/>
      <c r="R214" s="234"/>
      <c r="S214" s="234"/>
      <c r="T214" s="234"/>
      <c r="U214" s="234"/>
      <c r="V214" s="234"/>
      <c r="W214" s="233" t="s">
        <v>1181</v>
      </c>
      <c r="X214" s="234"/>
      <c r="Y214" s="234"/>
      <c r="Z214" s="234"/>
      <c r="AA214" s="234"/>
      <c r="AB214" s="234"/>
      <c r="AC214" s="234"/>
      <c r="AD214" s="233" t="s">
        <v>1180</v>
      </c>
      <c r="AE214" s="234"/>
      <c r="AF214" s="234"/>
      <c r="AG214" s="234"/>
      <c r="AH214" s="234"/>
      <c r="AI214" s="234"/>
      <c r="AJ214" s="1"/>
    </row>
    <row r="215" spans="2:36" ht="12" customHeight="1">
      <c r="B215" s="225" t="s">
        <v>1253</v>
      </c>
      <c r="C215" s="226"/>
      <c r="D215" s="309">
        <v>2939835331.3099885</v>
      </c>
      <c r="E215" s="226"/>
      <c r="F215" s="226"/>
      <c r="G215" s="226"/>
      <c r="H215" s="226"/>
      <c r="I215" s="226"/>
      <c r="J215" s="226"/>
      <c r="K215" s="226"/>
      <c r="L215" s="226"/>
      <c r="M215" s="226"/>
      <c r="N215" s="226"/>
      <c r="O215" s="226"/>
      <c r="P215" s="288">
        <v>0.950977650951209</v>
      </c>
      <c r="Q215" s="226"/>
      <c r="R215" s="226"/>
      <c r="S215" s="226"/>
      <c r="T215" s="226"/>
      <c r="U215" s="226"/>
      <c r="V215" s="226"/>
      <c r="W215" s="227">
        <v>39913</v>
      </c>
      <c r="X215" s="226"/>
      <c r="Y215" s="226"/>
      <c r="Z215" s="226"/>
      <c r="AA215" s="226"/>
      <c r="AB215" s="226"/>
      <c r="AC215" s="226"/>
      <c r="AD215" s="288">
        <v>0.9608098023639297</v>
      </c>
      <c r="AE215" s="226"/>
      <c r="AF215" s="226"/>
      <c r="AG215" s="226"/>
      <c r="AH215" s="226"/>
      <c r="AI215" s="226"/>
      <c r="AJ215" s="1"/>
    </row>
    <row r="216" spans="2:36" ht="12" customHeight="1">
      <c r="B216" s="225" t="s">
        <v>1254</v>
      </c>
      <c r="C216" s="226"/>
      <c r="D216" s="309">
        <v>96320908.31</v>
      </c>
      <c r="E216" s="226"/>
      <c r="F216" s="226"/>
      <c r="G216" s="226"/>
      <c r="H216" s="226"/>
      <c r="I216" s="226"/>
      <c r="J216" s="226"/>
      <c r="K216" s="226"/>
      <c r="L216" s="226"/>
      <c r="M216" s="226"/>
      <c r="N216" s="226"/>
      <c r="O216" s="226"/>
      <c r="P216" s="288">
        <v>0.031157878179970757</v>
      </c>
      <c r="Q216" s="226"/>
      <c r="R216" s="226"/>
      <c r="S216" s="226"/>
      <c r="T216" s="226"/>
      <c r="U216" s="226"/>
      <c r="V216" s="226"/>
      <c r="W216" s="227">
        <v>569</v>
      </c>
      <c r="X216" s="226"/>
      <c r="Y216" s="226"/>
      <c r="Z216" s="226"/>
      <c r="AA216" s="226"/>
      <c r="AB216" s="226"/>
      <c r="AC216" s="226"/>
      <c r="AD216" s="288">
        <v>0.01369731109024819</v>
      </c>
      <c r="AE216" s="226"/>
      <c r="AF216" s="226"/>
      <c r="AG216" s="226"/>
      <c r="AH216" s="226"/>
      <c r="AI216" s="226"/>
      <c r="AJ216" s="1"/>
    </row>
    <row r="217" spans="2:36" ht="12" customHeight="1">
      <c r="B217" s="225" t="s">
        <v>1255</v>
      </c>
      <c r="C217" s="226"/>
      <c r="D217" s="309">
        <v>55225906.289999954</v>
      </c>
      <c r="E217" s="226"/>
      <c r="F217" s="226"/>
      <c r="G217" s="226"/>
      <c r="H217" s="226"/>
      <c r="I217" s="226"/>
      <c r="J217" s="226"/>
      <c r="K217" s="226"/>
      <c r="L217" s="226"/>
      <c r="M217" s="226"/>
      <c r="N217" s="226"/>
      <c r="O217" s="226"/>
      <c r="P217" s="288">
        <v>0.017864470868820228</v>
      </c>
      <c r="Q217" s="226"/>
      <c r="R217" s="226"/>
      <c r="S217" s="226"/>
      <c r="T217" s="226"/>
      <c r="U217" s="226"/>
      <c r="V217" s="226"/>
      <c r="W217" s="227">
        <v>1059</v>
      </c>
      <c r="X217" s="226"/>
      <c r="Y217" s="226"/>
      <c r="Z217" s="226"/>
      <c r="AA217" s="226"/>
      <c r="AB217" s="226"/>
      <c r="AC217" s="226"/>
      <c r="AD217" s="288">
        <v>0.0254928865458222</v>
      </c>
      <c r="AE217" s="226"/>
      <c r="AF217" s="226"/>
      <c r="AG217" s="226"/>
      <c r="AH217" s="226"/>
      <c r="AI217" s="226"/>
      <c r="AJ217" s="1"/>
    </row>
    <row r="218" spans="2:36" ht="12" customHeight="1">
      <c r="B218" s="310"/>
      <c r="C218" s="311"/>
      <c r="D218" s="312">
        <v>3091382145.9099884</v>
      </c>
      <c r="E218" s="311"/>
      <c r="F218" s="311"/>
      <c r="G218" s="311"/>
      <c r="H218" s="311"/>
      <c r="I218" s="311"/>
      <c r="J218" s="311"/>
      <c r="K218" s="311"/>
      <c r="L218" s="311"/>
      <c r="M218" s="311"/>
      <c r="N218" s="311"/>
      <c r="O218" s="311"/>
      <c r="P218" s="313">
        <v>1.0000000000000013</v>
      </c>
      <c r="Q218" s="311"/>
      <c r="R218" s="311"/>
      <c r="S218" s="311"/>
      <c r="T218" s="311"/>
      <c r="U218" s="311"/>
      <c r="V218" s="311"/>
      <c r="W218" s="314">
        <v>41541</v>
      </c>
      <c r="X218" s="311"/>
      <c r="Y218" s="311"/>
      <c r="Z218" s="311"/>
      <c r="AA218" s="311"/>
      <c r="AB218" s="311"/>
      <c r="AC218" s="311"/>
      <c r="AD218" s="313">
        <v>1</v>
      </c>
      <c r="AE218" s="311"/>
      <c r="AF218" s="311"/>
      <c r="AG218" s="311"/>
      <c r="AH218" s="311"/>
      <c r="AI218" s="311"/>
      <c r="AJ218" s="1"/>
    </row>
    <row r="219" spans="2:36"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8.75" customHeight="1">
      <c r="B220" s="238" t="s">
        <v>1175</v>
      </c>
      <c r="C220" s="239"/>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40"/>
    </row>
    <row r="221" spans="2:36"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2.75" customHeight="1">
      <c r="B222" s="6"/>
      <c r="C222" s="233" t="s">
        <v>1179</v>
      </c>
      <c r="D222" s="234"/>
      <c r="E222" s="234"/>
      <c r="F222" s="234"/>
      <c r="G222" s="234"/>
      <c r="H222" s="234"/>
      <c r="I222" s="234"/>
      <c r="J222" s="234"/>
      <c r="K222" s="234"/>
      <c r="L222" s="234"/>
      <c r="M222" s="234"/>
      <c r="N222" s="234"/>
      <c r="O222" s="233" t="s">
        <v>1180</v>
      </c>
      <c r="P222" s="234"/>
      <c r="Q222" s="234"/>
      <c r="R222" s="234"/>
      <c r="S222" s="234"/>
      <c r="T222" s="234"/>
      <c r="U222" s="234"/>
      <c r="V222" s="233" t="s">
        <v>1181</v>
      </c>
      <c r="W222" s="234"/>
      <c r="X222" s="234"/>
      <c r="Y222" s="234"/>
      <c r="Z222" s="234"/>
      <c r="AA222" s="234"/>
      <c r="AB222" s="234"/>
      <c r="AC222" s="233" t="s">
        <v>1180</v>
      </c>
      <c r="AD222" s="234"/>
      <c r="AE222" s="234"/>
      <c r="AF222" s="234"/>
      <c r="AG222" s="234"/>
      <c r="AH222" s="234"/>
      <c r="AI222" s="1"/>
      <c r="AJ222" s="1"/>
    </row>
    <row r="223" spans="2:36" ht="12" customHeight="1">
      <c r="B223" s="9" t="s">
        <v>86</v>
      </c>
      <c r="C223" s="309">
        <v>302633.45999999996</v>
      </c>
      <c r="D223" s="226"/>
      <c r="E223" s="226"/>
      <c r="F223" s="226"/>
      <c r="G223" s="226"/>
      <c r="H223" s="226"/>
      <c r="I223" s="226"/>
      <c r="J223" s="226"/>
      <c r="K223" s="226"/>
      <c r="L223" s="226"/>
      <c r="M223" s="226"/>
      <c r="N223" s="226"/>
      <c r="O223" s="288">
        <v>9.789584260890993E-05</v>
      </c>
      <c r="P223" s="226"/>
      <c r="Q223" s="226"/>
      <c r="R223" s="226"/>
      <c r="S223" s="226"/>
      <c r="T223" s="226"/>
      <c r="U223" s="226"/>
      <c r="V223" s="227">
        <v>136</v>
      </c>
      <c r="W223" s="226"/>
      <c r="X223" s="226"/>
      <c r="Y223" s="226"/>
      <c r="Z223" s="226"/>
      <c r="AA223" s="226"/>
      <c r="AB223" s="226"/>
      <c r="AC223" s="288">
        <v>0.003273874003996052</v>
      </c>
      <c r="AD223" s="226"/>
      <c r="AE223" s="226"/>
      <c r="AF223" s="226"/>
      <c r="AG223" s="226"/>
      <c r="AH223" s="226"/>
      <c r="AI223" s="1"/>
      <c r="AJ223" s="1"/>
    </row>
    <row r="224" spans="2:36" ht="12" customHeight="1">
      <c r="B224" s="9" t="s">
        <v>1256</v>
      </c>
      <c r="C224" s="309">
        <v>40205430.17000001</v>
      </c>
      <c r="D224" s="226"/>
      <c r="E224" s="226"/>
      <c r="F224" s="226"/>
      <c r="G224" s="226"/>
      <c r="H224" s="226"/>
      <c r="I224" s="226"/>
      <c r="J224" s="226"/>
      <c r="K224" s="226"/>
      <c r="L224" s="226"/>
      <c r="M224" s="226"/>
      <c r="N224" s="226"/>
      <c r="O224" s="288">
        <v>0.013005648694449848</v>
      </c>
      <c r="P224" s="226"/>
      <c r="Q224" s="226"/>
      <c r="R224" s="226"/>
      <c r="S224" s="226"/>
      <c r="T224" s="226"/>
      <c r="U224" s="226"/>
      <c r="V224" s="227">
        <v>1812</v>
      </c>
      <c r="W224" s="226"/>
      <c r="X224" s="226"/>
      <c r="Y224" s="226"/>
      <c r="Z224" s="226"/>
      <c r="AA224" s="226"/>
      <c r="AB224" s="226"/>
      <c r="AC224" s="288">
        <v>0.043619556582653284</v>
      </c>
      <c r="AD224" s="226"/>
      <c r="AE224" s="226"/>
      <c r="AF224" s="226"/>
      <c r="AG224" s="226"/>
      <c r="AH224" s="226"/>
      <c r="AI224" s="1"/>
      <c r="AJ224" s="1"/>
    </row>
    <row r="225" spans="2:36" ht="12" customHeight="1">
      <c r="B225" s="9" t="s">
        <v>1257</v>
      </c>
      <c r="C225" s="309">
        <v>155532405.38000003</v>
      </c>
      <c r="D225" s="226"/>
      <c r="E225" s="226"/>
      <c r="F225" s="226"/>
      <c r="G225" s="226"/>
      <c r="H225" s="226"/>
      <c r="I225" s="226"/>
      <c r="J225" s="226"/>
      <c r="K225" s="226"/>
      <c r="L225" s="226"/>
      <c r="M225" s="226"/>
      <c r="N225" s="226"/>
      <c r="O225" s="288">
        <v>0.05031160757196399</v>
      </c>
      <c r="P225" s="226"/>
      <c r="Q225" s="226"/>
      <c r="R225" s="226"/>
      <c r="S225" s="226"/>
      <c r="T225" s="226"/>
      <c r="U225" s="226"/>
      <c r="V225" s="227">
        <v>4189</v>
      </c>
      <c r="W225" s="226"/>
      <c r="X225" s="226"/>
      <c r="Y225" s="226"/>
      <c r="Z225" s="226"/>
      <c r="AA225" s="226"/>
      <c r="AB225" s="226"/>
      <c r="AC225" s="288">
        <v>0.10084013384367252</v>
      </c>
      <c r="AD225" s="226"/>
      <c r="AE225" s="226"/>
      <c r="AF225" s="226"/>
      <c r="AG225" s="226"/>
      <c r="AH225" s="226"/>
      <c r="AI225" s="1"/>
      <c r="AJ225" s="1"/>
    </row>
    <row r="226" spans="2:36" ht="12" customHeight="1">
      <c r="B226" s="9" t="s">
        <v>1258</v>
      </c>
      <c r="C226" s="309">
        <v>266393451.74000046</v>
      </c>
      <c r="D226" s="226"/>
      <c r="E226" s="226"/>
      <c r="F226" s="226"/>
      <c r="G226" s="226"/>
      <c r="H226" s="226"/>
      <c r="I226" s="226"/>
      <c r="J226" s="226"/>
      <c r="K226" s="226"/>
      <c r="L226" s="226"/>
      <c r="M226" s="226"/>
      <c r="N226" s="226"/>
      <c r="O226" s="288">
        <v>0.08617292821350069</v>
      </c>
      <c r="P226" s="226"/>
      <c r="Q226" s="226"/>
      <c r="R226" s="226"/>
      <c r="S226" s="226"/>
      <c r="T226" s="226"/>
      <c r="U226" s="226"/>
      <c r="V226" s="227">
        <v>5149</v>
      </c>
      <c r="W226" s="226"/>
      <c r="X226" s="226"/>
      <c r="Y226" s="226"/>
      <c r="Z226" s="226"/>
      <c r="AA226" s="226"/>
      <c r="AB226" s="226"/>
      <c r="AC226" s="288">
        <v>0.12394983269540935</v>
      </c>
      <c r="AD226" s="226"/>
      <c r="AE226" s="226"/>
      <c r="AF226" s="226"/>
      <c r="AG226" s="226"/>
      <c r="AH226" s="226"/>
      <c r="AI226" s="1"/>
      <c r="AJ226" s="1"/>
    </row>
    <row r="227" spans="2:36" ht="12" customHeight="1">
      <c r="B227" s="9" t="s">
        <v>1259</v>
      </c>
      <c r="C227" s="309">
        <v>321600609.8299998</v>
      </c>
      <c r="D227" s="226"/>
      <c r="E227" s="226"/>
      <c r="F227" s="226"/>
      <c r="G227" s="226"/>
      <c r="H227" s="226"/>
      <c r="I227" s="226"/>
      <c r="J227" s="226"/>
      <c r="K227" s="226"/>
      <c r="L227" s="226"/>
      <c r="M227" s="226"/>
      <c r="N227" s="226"/>
      <c r="O227" s="288">
        <v>0.10403133441638317</v>
      </c>
      <c r="P227" s="226"/>
      <c r="Q227" s="226"/>
      <c r="R227" s="226"/>
      <c r="S227" s="226"/>
      <c r="T227" s="226"/>
      <c r="U227" s="226"/>
      <c r="V227" s="227">
        <v>5206</v>
      </c>
      <c r="W227" s="226"/>
      <c r="X227" s="226"/>
      <c r="Y227" s="226"/>
      <c r="Z227" s="226"/>
      <c r="AA227" s="226"/>
      <c r="AB227" s="226"/>
      <c r="AC227" s="288">
        <v>0.12532197106473122</v>
      </c>
      <c r="AD227" s="226"/>
      <c r="AE227" s="226"/>
      <c r="AF227" s="226"/>
      <c r="AG227" s="226"/>
      <c r="AH227" s="226"/>
      <c r="AI227" s="1"/>
      <c r="AJ227" s="1"/>
    </row>
    <row r="228" spans="2:36" ht="12" customHeight="1">
      <c r="B228" s="9" t="s">
        <v>1260</v>
      </c>
      <c r="C228" s="309">
        <v>365306199.49000084</v>
      </c>
      <c r="D228" s="226"/>
      <c r="E228" s="226"/>
      <c r="F228" s="226"/>
      <c r="G228" s="226"/>
      <c r="H228" s="226"/>
      <c r="I228" s="226"/>
      <c r="J228" s="226"/>
      <c r="K228" s="226"/>
      <c r="L228" s="226"/>
      <c r="M228" s="226"/>
      <c r="N228" s="226"/>
      <c r="O228" s="288">
        <v>0.11816921436688521</v>
      </c>
      <c r="P228" s="226"/>
      <c r="Q228" s="226"/>
      <c r="R228" s="226"/>
      <c r="S228" s="226"/>
      <c r="T228" s="226"/>
      <c r="U228" s="226"/>
      <c r="V228" s="227">
        <v>5119</v>
      </c>
      <c r="W228" s="226"/>
      <c r="X228" s="226"/>
      <c r="Y228" s="226"/>
      <c r="Z228" s="226"/>
      <c r="AA228" s="226"/>
      <c r="AB228" s="226"/>
      <c r="AC228" s="288">
        <v>0.12322765460629258</v>
      </c>
      <c r="AD228" s="226"/>
      <c r="AE228" s="226"/>
      <c r="AF228" s="226"/>
      <c r="AG228" s="226"/>
      <c r="AH228" s="226"/>
      <c r="AI228" s="1"/>
      <c r="AJ228" s="1"/>
    </row>
    <row r="229" spans="2:36" ht="12" customHeight="1">
      <c r="B229" s="9" t="s">
        <v>1261</v>
      </c>
      <c r="C229" s="309">
        <v>402012872.0600012</v>
      </c>
      <c r="D229" s="226"/>
      <c r="E229" s="226"/>
      <c r="F229" s="226"/>
      <c r="G229" s="226"/>
      <c r="H229" s="226"/>
      <c r="I229" s="226"/>
      <c r="J229" s="226"/>
      <c r="K229" s="226"/>
      <c r="L229" s="226"/>
      <c r="M229" s="226"/>
      <c r="N229" s="226"/>
      <c r="O229" s="288">
        <v>0.130043085288526</v>
      </c>
      <c r="P229" s="226"/>
      <c r="Q229" s="226"/>
      <c r="R229" s="226"/>
      <c r="S229" s="226"/>
      <c r="T229" s="226"/>
      <c r="U229" s="226"/>
      <c r="V229" s="227">
        <v>4881</v>
      </c>
      <c r="W229" s="226"/>
      <c r="X229" s="226"/>
      <c r="Y229" s="226"/>
      <c r="Z229" s="226"/>
      <c r="AA229" s="226"/>
      <c r="AB229" s="226"/>
      <c r="AC229" s="288">
        <v>0.11749837509929949</v>
      </c>
      <c r="AD229" s="226"/>
      <c r="AE229" s="226"/>
      <c r="AF229" s="226"/>
      <c r="AG229" s="226"/>
      <c r="AH229" s="226"/>
      <c r="AI229" s="1"/>
      <c r="AJ229" s="1"/>
    </row>
    <row r="230" spans="2:36" ht="12" customHeight="1">
      <c r="B230" s="9" t="s">
        <v>1262</v>
      </c>
      <c r="C230" s="309">
        <v>405247443.1399999</v>
      </c>
      <c r="D230" s="226"/>
      <c r="E230" s="226"/>
      <c r="F230" s="226"/>
      <c r="G230" s="226"/>
      <c r="H230" s="226"/>
      <c r="I230" s="226"/>
      <c r="J230" s="226"/>
      <c r="K230" s="226"/>
      <c r="L230" s="226"/>
      <c r="M230" s="226"/>
      <c r="N230" s="226"/>
      <c r="O230" s="288">
        <v>0.1310894040311888</v>
      </c>
      <c r="P230" s="226"/>
      <c r="Q230" s="226"/>
      <c r="R230" s="226"/>
      <c r="S230" s="226"/>
      <c r="T230" s="226"/>
      <c r="U230" s="226"/>
      <c r="V230" s="227">
        <v>4552</v>
      </c>
      <c r="W230" s="226"/>
      <c r="X230" s="226"/>
      <c r="Y230" s="226"/>
      <c r="Z230" s="226"/>
      <c r="AA230" s="226"/>
      <c r="AB230" s="226"/>
      <c r="AC230" s="288">
        <v>0.10957848872198551</v>
      </c>
      <c r="AD230" s="226"/>
      <c r="AE230" s="226"/>
      <c r="AF230" s="226"/>
      <c r="AG230" s="226"/>
      <c r="AH230" s="226"/>
      <c r="AI230" s="1"/>
      <c r="AJ230" s="1"/>
    </row>
    <row r="231" spans="2:36" ht="12" customHeight="1">
      <c r="B231" s="9" t="s">
        <v>1263</v>
      </c>
      <c r="C231" s="309">
        <v>413785331.9000011</v>
      </c>
      <c r="D231" s="226"/>
      <c r="E231" s="226"/>
      <c r="F231" s="226"/>
      <c r="G231" s="226"/>
      <c r="H231" s="226"/>
      <c r="I231" s="226"/>
      <c r="J231" s="226"/>
      <c r="K231" s="226"/>
      <c r="L231" s="226"/>
      <c r="M231" s="226"/>
      <c r="N231" s="226"/>
      <c r="O231" s="288">
        <v>0.1338512394682269</v>
      </c>
      <c r="P231" s="226"/>
      <c r="Q231" s="226"/>
      <c r="R231" s="226"/>
      <c r="S231" s="226"/>
      <c r="T231" s="226"/>
      <c r="U231" s="226"/>
      <c r="V231" s="227">
        <v>4027</v>
      </c>
      <c r="W231" s="226"/>
      <c r="X231" s="226"/>
      <c r="Y231" s="226"/>
      <c r="Z231" s="226"/>
      <c r="AA231" s="226"/>
      <c r="AB231" s="226"/>
      <c r="AC231" s="288">
        <v>0.09694037216244193</v>
      </c>
      <c r="AD231" s="226"/>
      <c r="AE231" s="226"/>
      <c r="AF231" s="226"/>
      <c r="AG231" s="226"/>
      <c r="AH231" s="226"/>
      <c r="AI231" s="1"/>
      <c r="AJ231" s="1"/>
    </row>
    <row r="232" spans="2:36" ht="12" customHeight="1">
      <c r="B232" s="9" t="s">
        <v>1264</v>
      </c>
      <c r="C232" s="309">
        <v>451858374.3900005</v>
      </c>
      <c r="D232" s="226"/>
      <c r="E232" s="226"/>
      <c r="F232" s="226"/>
      <c r="G232" s="226"/>
      <c r="H232" s="226"/>
      <c r="I232" s="226"/>
      <c r="J232" s="226"/>
      <c r="K232" s="226"/>
      <c r="L232" s="226"/>
      <c r="M232" s="226"/>
      <c r="N232" s="226"/>
      <c r="O232" s="288">
        <v>0.14616710360051197</v>
      </c>
      <c r="P232" s="226"/>
      <c r="Q232" s="226"/>
      <c r="R232" s="226"/>
      <c r="S232" s="226"/>
      <c r="T232" s="226"/>
      <c r="U232" s="226"/>
      <c r="V232" s="227">
        <v>4187</v>
      </c>
      <c r="W232" s="226"/>
      <c r="X232" s="226"/>
      <c r="Y232" s="226"/>
      <c r="Z232" s="226"/>
      <c r="AA232" s="226"/>
      <c r="AB232" s="226"/>
      <c r="AC232" s="288">
        <v>0.1007919886377314</v>
      </c>
      <c r="AD232" s="226"/>
      <c r="AE232" s="226"/>
      <c r="AF232" s="226"/>
      <c r="AG232" s="226"/>
      <c r="AH232" s="226"/>
      <c r="AI232" s="1"/>
      <c r="AJ232" s="1"/>
    </row>
    <row r="233" spans="2:36" ht="12" customHeight="1">
      <c r="B233" s="9" t="s">
        <v>1265</v>
      </c>
      <c r="C233" s="309">
        <v>217366263.0600001</v>
      </c>
      <c r="D233" s="226"/>
      <c r="E233" s="226"/>
      <c r="F233" s="226"/>
      <c r="G233" s="226"/>
      <c r="H233" s="226"/>
      <c r="I233" s="226"/>
      <c r="J233" s="226"/>
      <c r="K233" s="226"/>
      <c r="L233" s="226"/>
      <c r="M233" s="226"/>
      <c r="N233" s="226"/>
      <c r="O233" s="288">
        <v>0.07031361792251486</v>
      </c>
      <c r="P233" s="226"/>
      <c r="Q233" s="226"/>
      <c r="R233" s="226"/>
      <c r="S233" s="226"/>
      <c r="T233" s="226"/>
      <c r="U233" s="226"/>
      <c r="V233" s="227">
        <v>1743</v>
      </c>
      <c r="W233" s="226"/>
      <c r="X233" s="226"/>
      <c r="Y233" s="226"/>
      <c r="Z233" s="226"/>
      <c r="AA233" s="226"/>
      <c r="AB233" s="226"/>
      <c r="AC233" s="288">
        <v>0.041958546977684696</v>
      </c>
      <c r="AD233" s="226"/>
      <c r="AE233" s="226"/>
      <c r="AF233" s="226"/>
      <c r="AG233" s="226"/>
      <c r="AH233" s="226"/>
      <c r="AI233" s="1"/>
      <c r="AJ233" s="1"/>
    </row>
    <row r="234" spans="2:36" ht="12" customHeight="1">
      <c r="B234" s="9" t="s">
        <v>1266</v>
      </c>
      <c r="C234" s="309">
        <v>20793555.720000003</v>
      </c>
      <c r="D234" s="226"/>
      <c r="E234" s="226"/>
      <c r="F234" s="226"/>
      <c r="G234" s="226"/>
      <c r="H234" s="226"/>
      <c r="I234" s="226"/>
      <c r="J234" s="226"/>
      <c r="K234" s="226"/>
      <c r="L234" s="226"/>
      <c r="M234" s="226"/>
      <c r="N234" s="226"/>
      <c r="O234" s="288">
        <v>0.006726297409561783</v>
      </c>
      <c r="P234" s="226"/>
      <c r="Q234" s="226"/>
      <c r="R234" s="226"/>
      <c r="S234" s="226"/>
      <c r="T234" s="226"/>
      <c r="U234" s="226"/>
      <c r="V234" s="227">
        <v>205</v>
      </c>
      <c r="W234" s="226"/>
      <c r="X234" s="226"/>
      <c r="Y234" s="226"/>
      <c r="Z234" s="226"/>
      <c r="AA234" s="226"/>
      <c r="AB234" s="226"/>
      <c r="AC234" s="288">
        <v>0.0049348836089646375</v>
      </c>
      <c r="AD234" s="226"/>
      <c r="AE234" s="226"/>
      <c r="AF234" s="226"/>
      <c r="AG234" s="226"/>
      <c r="AH234" s="226"/>
      <c r="AI234" s="1"/>
      <c r="AJ234" s="1"/>
    </row>
    <row r="235" spans="2:36" ht="12" customHeight="1">
      <c r="B235" s="9" t="s">
        <v>1267</v>
      </c>
      <c r="C235" s="309">
        <v>4359970.810000001</v>
      </c>
      <c r="D235" s="226"/>
      <c r="E235" s="226"/>
      <c r="F235" s="226"/>
      <c r="G235" s="226"/>
      <c r="H235" s="226"/>
      <c r="I235" s="226"/>
      <c r="J235" s="226"/>
      <c r="K235" s="226"/>
      <c r="L235" s="226"/>
      <c r="M235" s="226"/>
      <c r="N235" s="226"/>
      <c r="O235" s="288">
        <v>0.0014103629393630228</v>
      </c>
      <c r="P235" s="226"/>
      <c r="Q235" s="226"/>
      <c r="R235" s="226"/>
      <c r="S235" s="226"/>
      <c r="T235" s="226"/>
      <c r="U235" s="226"/>
      <c r="V235" s="227">
        <v>70</v>
      </c>
      <c r="W235" s="226"/>
      <c r="X235" s="226"/>
      <c r="Y235" s="226"/>
      <c r="Z235" s="226"/>
      <c r="AA235" s="226"/>
      <c r="AB235" s="226"/>
      <c r="AC235" s="288">
        <v>0.0016850822079391445</v>
      </c>
      <c r="AD235" s="226"/>
      <c r="AE235" s="226"/>
      <c r="AF235" s="226"/>
      <c r="AG235" s="226"/>
      <c r="AH235" s="226"/>
      <c r="AI235" s="1"/>
      <c r="AJ235" s="1"/>
    </row>
    <row r="236" spans="2:36" ht="12" customHeight="1">
      <c r="B236" s="9" t="s">
        <v>1268</v>
      </c>
      <c r="C236" s="309">
        <v>26617604.75999999</v>
      </c>
      <c r="D236" s="226"/>
      <c r="E236" s="226"/>
      <c r="F236" s="226"/>
      <c r="G236" s="226"/>
      <c r="H236" s="226"/>
      <c r="I236" s="226"/>
      <c r="J236" s="226"/>
      <c r="K236" s="226"/>
      <c r="L236" s="226"/>
      <c r="M236" s="226"/>
      <c r="N236" s="226"/>
      <c r="O236" s="288">
        <v>0.008610260234314908</v>
      </c>
      <c r="P236" s="226"/>
      <c r="Q236" s="226"/>
      <c r="R236" s="226"/>
      <c r="S236" s="226"/>
      <c r="T236" s="226"/>
      <c r="U236" s="226"/>
      <c r="V236" s="227">
        <v>265</v>
      </c>
      <c r="W236" s="226"/>
      <c r="X236" s="226"/>
      <c r="Y236" s="226"/>
      <c r="Z236" s="226"/>
      <c r="AA236" s="226"/>
      <c r="AB236" s="226"/>
      <c r="AC236" s="288">
        <v>0.0063792397871981895</v>
      </c>
      <c r="AD236" s="226"/>
      <c r="AE236" s="226"/>
      <c r="AF236" s="226"/>
      <c r="AG236" s="226"/>
      <c r="AH236" s="226"/>
      <c r="AI236" s="1"/>
      <c r="AJ236" s="1"/>
    </row>
    <row r="237" spans="2:36" ht="12.75" customHeight="1">
      <c r="B237" s="20"/>
      <c r="C237" s="312">
        <v>3091382145.9100037</v>
      </c>
      <c r="D237" s="311"/>
      <c r="E237" s="311"/>
      <c r="F237" s="311"/>
      <c r="G237" s="311"/>
      <c r="H237" s="311"/>
      <c r="I237" s="311"/>
      <c r="J237" s="311"/>
      <c r="K237" s="311"/>
      <c r="L237" s="311"/>
      <c r="M237" s="311"/>
      <c r="N237" s="311"/>
      <c r="O237" s="313">
        <v>0.9999999999999963</v>
      </c>
      <c r="P237" s="311"/>
      <c r="Q237" s="311"/>
      <c r="R237" s="311"/>
      <c r="S237" s="311"/>
      <c r="T237" s="311"/>
      <c r="U237" s="311"/>
      <c r="V237" s="314">
        <v>41541</v>
      </c>
      <c r="W237" s="311"/>
      <c r="X237" s="311"/>
      <c r="Y237" s="311"/>
      <c r="Z237" s="311"/>
      <c r="AA237" s="311"/>
      <c r="AB237" s="311"/>
      <c r="AC237" s="313">
        <v>1</v>
      </c>
      <c r="AD237" s="311"/>
      <c r="AE237" s="311"/>
      <c r="AF237" s="311"/>
      <c r="AG237" s="311"/>
      <c r="AH237" s="311"/>
      <c r="AI237" s="1"/>
      <c r="AJ237" s="1"/>
    </row>
    <row r="238" spans="2:36"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8.75" customHeight="1">
      <c r="B239" s="238" t="s">
        <v>1176</v>
      </c>
      <c r="C239" s="239"/>
      <c r="D239" s="239"/>
      <c r="E239" s="239"/>
      <c r="F239" s="239"/>
      <c r="G239" s="239"/>
      <c r="H239" s="239"/>
      <c r="I239" s="239"/>
      <c r="J239" s="239"/>
      <c r="K239" s="239"/>
      <c r="L239" s="239"/>
      <c r="M239" s="239"/>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39"/>
      <c r="AJ239" s="240"/>
    </row>
    <row r="240" spans="2:36"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3.5" customHeight="1">
      <c r="B241" s="233"/>
      <c r="C241" s="234"/>
      <c r="D241" s="233" t="s">
        <v>1179</v>
      </c>
      <c r="E241" s="234"/>
      <c r="F241" s="234"/>
      <c r="G241" s="234"/>
      <c r="H241" s="234"/>
      <c r="I241" s="234"/>
      <c r="J241" s="234"/>
      <c r="K241" s="234"/>
      <c r="L241" s="234"/>
      <c r="M241" s="234"/>
      <c r="N241" s="234"/>
      <c r="O241" s="234"/>
      <c r="P241" s="233" t="s">
        <v>1180</v>
      </c>
      <c r="Q241" s="234"/>
      <c r="R241" s="234"/>
      <c r="S241" s="234"/>
      <c r="T241" s="234"/>
      <c r="U241" s="234"/>
      <c r="V241" s="234"/>
      <c r="W241" s="233" t="s">
        <v>1181</v>
      </c>
      <c r="X241" s="234"/>
      <c r="Y241" s="234"/>
      <c r="Z241" s="234"/>
      <c r="AA241" s="234"/>
      <c r="AB241" s="234"/>
      <c r="AC241" s="234"/>
      <c r="AD241" s="233" t="s">
        <v>1180</v>
      </c>
      <c r="AE241" s="234"/>
      <c r="AF241" s="234"/>
      <c r="AG241" s="234"/>
      <c r="AH241" s="234"/>
      <c r="AI241" s="234"/>
      <c r="AJ241" s="1"/>
    </row>
    <row r="242" spans="2:36" ht="11.25" customHeight="1">
      <c r="B242" s="225" t="s">
        <v>1269</v>
      </c>
      <c r="C242" s="226"/>
      <c r="D242" s="309">
        <v>10383582.859999996</v>
      </c>
      <c r="E242" s="226"/>
      <c r="F242" s="226"/>
      <c r="G242" s="226"/>
      <c r="H242" s="226"/>
      <c r="I242" s="226"/>
      <c r="J242" s="226"/>
      <c r="K242" s="226"/>
      <c r="L242" s="226"/>
      <c r="M242" s="226"/>
      <c r="N242" s="226"/>
      <c r="O242" s="226"/>
      <c r="P242" s="288">
        <v>0.0033588803874466987</v>
      </c>
      <c r="Q242" s="226"/>
      <c r="R242" s="226"/>
      <c r="S242" s="226"/>
      <c r="T242" s="226"/>
      <c r="U242" s="226"/>
      <c r="V242" s="226"/>
      <c r="W242" s="227">
        <v>987</v>
      </c>
      <c r="X242" s="226"/>
      <c r="Y242" s="226"/>
      <c r="Z242" s="226"/>
      <c r="AA242" s="226"/>
      <c r="AB242" s="226"/>
      <c r="AC242" s="226"/>
      <c r="AD242" s="288">
        <v>0.023759659131941935</v>
      </c>
      <c r="AE242" s="226"/>
      <c r="AF242" s="226"/>
      <c r="AG242" s="226"/>
      <c r="AH242" s="226"/>
      <c r="AI242" s="226"/>
      <c r="AJ242" s="1"/>
    </row>
    <row r="243" spans="2:36" ht="11.25" customHeight="1">
      <c r="B243" s="225" t="s">
        <v>1270</v>
      </c>
      <c r="C243" s="226"/>
      <c r="D243" s="309">
        <v>59858910.249999985</v>
      </c>
      <c r="E243" s="226"/>
      <c r="F243" s="226"/>
      <c r="G243" s="226"/>
      <c r="H243" s="226"/>
      <c r="I243" s="226"/>
      <c r="J243" s="226"/>
      <c r="K243" s="226"/>
      <c r="L243" s="226"/>
      <c r="M243" s="226"/>
      <c r="N243" s="226"/>
      <c r="O243" s="226"/>
      <c r="P243" s="288">
        <v>0.019363154545352874</v>
      </c>
      <c r="Q243" s="226"/>
      <c r="R243" s="226"/>
      <c r="S243" s="226"/>
      <c r="T243" s="226"/>
      <c r="U243" s="226"/>
      <c r="V243" s="226"/>
      <c r="W243" s="227">
        <v>2086</v>
      </c>
      <c r="X243" s="226"/>
      <c r="Y243" s="226"/>
      <c r="Z243" s="226"/>
      <c r="AA243" s="226"/>
      <c r="AB243" s="226"/>
      <c r="AC243" s="226"/>
      <c r="AD243" s="288">
        <v>0.05021544979658651</v>
      </c>
      <c r="AE243" s="226"/>
      <c r="AF243" s="226"/>
      <c r="AG243" s="226"/>
      <c r="AH243" s="226"/>
      <c r="AI243" s="226"/>
      <c r="AJ243" s="1"/>
    </row>
    <row r="244" spans="2:36" ht="11.25" customHeight="1">
      <c r="B244" s="225" t="s">
        <v>1271</v>
      </c>
      <c r="C244" s="226"/>
      <c r="D244" s="309">
        <v>169586337.9200004</v>
      </c>
      <c r="E244" s="226"/>
      <c r="F244" s="226"/>
      <c r="G244" s="226"/>
      <c r="H244" s="226"/>
      <c r="I244" s="226"/>
      <c r="J244" s="226"/>
      <c r="K244" s="226"/>
      <c r="L244" s="226"/>
      <c r="M244" s="226"/>
      <c r="N244" s="226"/>
      <c r="O244" s="226"/>
      <c r="P244" s="288">
        <v>0.05485777232179741</v>
      </c>
      <c r="Q244" s="226"/>
      <c r="R244" s="226"/>
      <c r="S244" s="226"/>
      <c r="T244" s="226"/>
      <c r="U244" s="226"/>
      <c r="V244" s="226"/>
      <c r="W244" s="227">
        <v>4060</v>
      </c>
      <c r="X244" s="226"/>
      <c r="Y244" s="226"/>
      <c r="Z244" s="226"/>
      <c r="AA244" s="226"/>
      <c r="AB244" s="226"/>
      <c r="AC244" s="226"/>
      <c r="AD244" s="288">
        <v>0.09773476806047038</v>
      </c>
      <c r="AE244" s="226"/>
      <c r="AF244" s="226"/>
      <c r="AG244" s="226"/>
      <c r="AH244" s="226"/>
      <c r="AI244" s="226"/>
      <c r="AJ244" s="1"/>
    </row>
    <row r="245" spans="2:36" ht="11.25" customHeight="1">
      <c r="B245" s="225" t="s">
        <v>1272</v>
      </c>
      <c r="C245" s="226"/>
      <c r="D245" s="309">
        <v>408034861.6300003</v>
      </c>
      <c r="E245" s="226"/>
      <c r="F245" s="226"/>
      <c r="G245" s="226"/>
      <c r="H245" s="226"/>
      <c r="I245" s="226"/>
      <c r="J245" s="226"/>
      <c r="K245" s="226"/>
      <c r="L245" s="226"/>
      <c r="M245" s="226"/>
      <c r="N245" s="226"/>
      <c r="O245" s="226"/>
      <c r="P245" s="288">
        <v>0.1319910778969347</v>
      </c>
      <c r="Q245" s="226"/>
      <c r="R245" s="226"/>
      <c r="S245" s="226"/>
      <c r="T245" s="226"/>
      <c r="U245" s="226"/>
      <c r="V245" s="226"/>
      <c r="W245" s="227">
        <v>7137</v>
      </c>
      <c r="X245" s="226"/>
      <c r="Y245" s="226"/>
      <c r="Z245" s="226"/>
      <c r="AA245" s="226"/>
      <c r="AB245" s="226"/>
      <c r="AC245" s="226"/>
      <c r="AD245" s="288">
        <v>0.17180616740088106</v>
      </c>
      <c r="AE245" s="226"/>
      <c r="AF245" s="226"/>
      <c r="AG245" s="226"/>
      <c r="AH245" s="226"/>
      <c r="AI245" s="226"/>
      <c r="AJ245" s="1"/>
    </row>
    <row r="246" spans="2:36" ht="11.25" customHeight="1">
      <c r="B246" s="225" t="s">
        <v>1273</v>
      </c>
      <c r="C246" s="226"/>
      <c r="D246" s="309">
        <v>712218428.2200011</v>
      </c>
      <c r="E246" s="226"/>
      <c r="F246" s="226"/>
      <c r="G246" s="226"/>
      <c r="H246" s="226"/>
      <c r="I246" s="226"/>
      <c r="J246" s="226"/>
      <c r="K246" s="226"/>
      <c r="L246" s="226"/>
      <c r="M246" s="226"/>
      <c r="N246" s="226"/>
      <c r="O246" s="226"/>
      <c r="P246" s="288">
        <v>0.2303883488368751</v>
      </c>
      <c r="Q246" s="226"/>
      <c r="R246" s="226"/>
      <c r="S246" s="226"/>
      <c r="T246" s="226"/>
      <c r="U246" s="226"/>
      <c r="V246" s="226"/>
      <c r="W246" s="227">
        <v>7815</v>
      </c>
      <c r="X246" s="226"/>
      <c r="Y246" s="226"/>
      <c r="Z246" s="226"/>
      <c r="AA246" s="226"/>
      <c r="AB246" s="226"/>
      <c r="AC246" s="226"/>
      <c r="AD246" s="288">
        <v>0.1881273922149202</v>
      </c>
      <c r="AE246" s="226"/>
      <c r="AF246" s="226"/>
      <c r="AG246" s="226"/>
      <c r="AH246" s="226"/>
      <c r="AI246" s="226"/>
      <c r="AJ246" s="1"/>
    </row>
    <row r="247" spans="2:36" ht="11.25" customHeight="1">
      <c r="B247" s="225" t="s">
        <v>1274</v>
      </c>
      <c r="C247" s="226"/>
      <c r="D247" s="309">
        <v>80699200.9000001</v>
      </c>
      <c r="E247" s="226"/>
      <c r="F247" s="226"/>
      <c r="G247" s="226"/>
      <c r="H247" s="226"/>
      <c r="I247" s="226"/>
      <c r="J247" s="226"/>
      <c r="K247" s="226"/>
      <c r="L247" s="226"/>
      <c r="M247" s="226"/>
      <c r="N247" s="226"/>
      <c r="O247" s="226"/>
      <c r="P247" s="288">
        <v>0.026104569765587775</v>
      </c>
      <c r="Q247" s="226"/>
      <c r="R247" s="226"/>
      <c r="S247" s="226"/>
      <c r="T247" s="226"/>
      <c r="U247" s="226"/>
      <c r="V247" s="226"/>
      <c r="W247" s="227">
        <v>1512</v>
      </c>
      <c r="X247" s="226"/>
      <c r="Y247" s="226"/>
      <c r="Z247" s="226"/>
      <c r="AA247" s="226"/>
      <c r="AB247" s="226"/>
      <c r="AC247" s="226"/>
      <c r="AD247" s="288">
        <v>0.03639777569148552</v>
      </c>
      <c r="AE247" s="226"/>
      <c r="AF247" s="226"/>
      <c r="AG247" s="226"/>
      <c r="AH247" s="226"/>
      <c r="AI247" s="226"/>
      <c r="AJ247" s="1"/>
    </row>
    <row r="248" spans="2:36" ht="11.25" customHeight="1">
      <c r="B248" s="225" t="s">
        <v>1275</v>
      </c>
      <c r="C248" s="226"/>
      <c r="D248" s="309">
        <v>118120702.41999999</v>
      </c>
      <c r="E248" s="226"/>
      <c r="F248" s="226"/>
      <c r="G248" s="226"/>
      <c r="H248" s="226"/>
      <c r="I248" s="226"/>
      <c r="J248" s="226"/>
      <c r="K248" s="226"/>
      <c r="L248" s="226"/>
      <c r="M248" s="226"/>
      <c r="N248" s="226"/>
      <c r="O248" s="226"/>
      <c r="P248" s="288">
        <v>0.03820967348740028</v>
      </c>
      <c r="Q248" s="226"/>
      <c r="R248" s="226"/>
      <c r="S248" s="226"/>
      <c r="T248" s="226"/>
      <c r="U248" s="226"/>
      <c r="V248" s="226"/>
      <c r="W248" s="227">
        <v>1820</v>
      </c>
      <c r="X248" s="226"/>
      <c r="Y248" s="226"/>
      <c r="Z248" s="226"/>
      <c r="AA248" s="226"/>
      <c r="AB248" s="226"/>
      <c r="AC248" s="226"/>
      <c r="AD248" s="288">
        <v>0.043812137406417755</v>
      </c>
      <c r="AE248" s="226"/>
      <c r="AF248" s="226"/>
      <c r="AG248" s="226"/>
      <c r="AH248" s="226"/>
      <c r="AI248" s="226"/>
      <c r="AJ248" s="1"/>
    </row>
    <row r="249" spans="2:36" ht="11.25" customHeight="1">
      <c r="B249" s="225" t="s">
        <v>1276</v>
      </c>
      <c r="C249" s="226"/>
      <c r="D249" s="309">
        <v>142431054.12000003</v>
      </c>
      <c r="E249" s="226"/>
      <c r="F249" s="226"/>
      <c r="G249" s="226"/>
      <c r="H249" s="226"/>
      <c r="I249" s="226"/>
      <c r="J249" s="226"/>
      <c r="K249" s="226"/>
      <c r="L249" s="226"/>
      <c r="M249" s="226"/>
      <c r="N249" s="226"/>
      <c r="O249" s="226"/>
      <c r="P249" s="288">
        <v>0.04607358372320319</v>
      </c>
      <c r="Q249" s="226"/>
      <c r="R249" s="226"/>
      <c r="S249" s="226"/>
      <c r="T249" s="226"/>
      <c r="U249" s="226"/>
      <c r="V249" s="226"/>
      <c r="W249" s="227">
        <v>2085</v>
      </c>
      <c r="X249" s="226"/>
      <c r="Y249" s="226"/>
      <c r="Z249" s="226"/>
      <c r="AA249" s="226"/>
      <c r="AB249" s="226"/>
      <c r="AC249" s="226"/>
      <c r="AD249" s="288">
        <v>0.050191377193615945</v>
      </c>
      <c r="AE249" s="226"/>
      <c r="AF249" s="226"/>
      <c r="AG249" s="226"/>
      <c r="AH249" s="226"/>
      <c r="AI249" s="226"/>
      <c r="AJ249" s="1"/>
    </row>
    <row r="250" spans="2:36" ht="11.25" customHeight="1">
      <c r="B250" s="225" t="s">
        <v>1277</v>
      </c>
      <c r="C250" s="226"/>
      <c r="D250" s="309">
        <v>193348506.29000026</v>
      </c>
      <c r="E250" s="226"/>
      <c r="F250" s="226"/>
      <c r="G250" s="226"/>
      <c r="H250" s="226"/>
      <c r="I250" s="226"/>
      <c r="J250" s="226"/>
      <c r="K250" s="226"/>
      <c r="L250" s="226"/>
      <c r="M250" s="226"/>
      <c r="N250" s="226"/>
      <c r="O250" s="226"/>
      <c r="P250" s="288">
        <v>0.06254435626659957</v>
      </c>
      <c r="Q250" s="226"/>
      <c r="R250" s="226"/>
      <c r="S250" s="226"/>
      <c r="T250" s="226"/>
      <c r="U250" s="226"/>
      <c r="V250" s="226"/>
      <c r="W250" s="227">
        <v>2443</v>
      </c>
      <c r="X250" s="226"/>
      <c r="Y250" s="226"/>
      <c r="Z250" s="226"/>
      <c r="AA250" s="226"/>
      <c r="AB250" s="226"/>
      <c r="AC250" s="226"/>
      <c r="AD250" s="288">
        <v>0.05880936905707614</v>
      </c>
      <c r="AE250" s="226"/>
      <c r="AF250" s="226"/>
      <c r="AG250" s="226"/>
      <c r="AH250" s="226"/>
      <c r="AI250" s="226"/>
      <c r="AJ250" s="1"/>
    </row>
    <row r="251" spans="2:36" ht="11.25" customHeight="1">
      <c r="B251" s="225" t="s">
        <v>1278</v>
      </c>
      <c r="C251" s="226"/>
      <c r="D251" s="309">
        <v>150465330.23999995</v>
      </c>
      <c r="E251" s="226"/>
      <c r="F251" s="226"/>
      <c r="G251" s="226"/>
      <c r="H251" s="226"/>
      <c r="I251" s="226"/>
      <c r="J251" s="226"/>
      <c r="K251" s="226"/>
      <c r="L251" s="226"/>
      <c r="M251" s="226"/>
      <c r="N251" s="226"/>
      <c r="O251" s="226"/>
      <c r="P251" s="288">
        <v>0.048672510591765694</v>
      </c>
      <c r="Q251" s="226"/>
      <c r="R251" s="226"/>
      <c r="S251" s="226"/>
      <c r="T251" s="226"/>
      <c r="U251" s="226"/>
      <c r="V251" s="226"/>
      <c r="W251" s="227">
        <v>1808</v>
      </c>
      <c r="X251" s="226"/>
      <c r="Y251" s="226"/>
      <c r="Z251" s="226"/>
      <c r="AA251" s="226"/>
      <c r="AB251" s="226"/>
      <c r="AC251" s="226"/>
      <c r="AD251" s="288">
        <v>0.04352326617077105</v>
      </c>
      <c r="AE251" s="226"/>
      <c r="AF251" s="226"/>
      <c r="AG251" s="226"/>
      <c r="AH251" s="226"/>
      <c r="AI251" s="226"/>
      <c r="AJ251" s="1"/>
    </row>
    <row r="252" spans="2:36" ht="11.25" customHeight="1">
      <c r="B252" s="225" t="s">
        <v>1279</v>
      </c>
      <c r="C252" s="226"/>
      <c r="D252" s="309">
        <v>494332604.97</v>
      </c>
      <c r="E252" s="226"/>
      <c r="F252" s="226"/>
      <c r="G252" s="226"/>
      <c r="H252" s="226"/>
      <c r="I252" s="226"/>
      <c r="J252" s="226"/>
      <c r="K252" s="226"/>
      <c r="L252" s="226"/>
      <c r="M252" s="226"/>
      <c r="N252" s="226"/>
      <c r="O252" s="226"/>
      <c r="P252" s="288">
        <v>0.15990666363394054</v>
      </c>
      <c r="Q252" s="226"/>
      <c r="R252" s="226"/>
      <c r="S252" s="226"/>
      <c r="T252" s="226"/>
      <c r="U252" s="226"/>
      <c r="V252" s="226"/>
      <c r="W252" s="227">
        <v>5301</v>
      </c>
      <c r="X252" s="226"/>
      <c r="Y252" s="226"/>
      <c r="Z252" s="226"/>
      <c r="AA252" s="226"/>
      <c r="AB252" s="226"/>
      <c r="AC252" s="226"/>
      <c r="AD252" s="288">
        <v>0.12760886834693436</v>
      </c>
      <c r="AE252" s="226"/>
      <c r="AF252" s="226"/>
      <c r="AG252" s="226"/>
      <c r="AH252" s="226"/>
      <c r="AI252" s="226"/>
      <c r="AJ252" s="1"/>
    </row>
    <row r="253" spans="2:36" ht="11.25" customHeight="1">
      <c r="B253" s="225" t="s">
        <v>1280</v>
      </c>
      <c r="C253" s="226"/>
      <c r="D253" s="309">
        <v>210568577.97999978</v>
      </c>
      <c r="E253" s="226"/>
      <c r="F253" s="226"/>
      <c r="G253" s="226"/>
      <c r="H253" s="226"/>
      <c r="I253" s="226"/>
      <c r="J253" s="226"/>
      <c r="K253" s="226"/>
      <c r="L253" s="226"/>
      <c r="M253" s="226"/>
      <c r="N253" s="226"/>
      <c r="O253" s="226"/>
      <c r="P253" s="288">
        <v>0.06811470340494422</v>
      </c>
      <c r="Q253" s="226"/>
      <c r="R253" s="226"/>
      <c r="S253" s="226"/>
      <c r="T253" s="226"/>
      <c r="U253" s="226"/>
      <c r="V253" s="226"/>
      <c r="W253" s="227">
        <v>1985</v>
      </c>
      <c r="X253" s="226"/>
      <c r="Y253" s="226"/>
      <c r="Z253" s="226"/>
      <c r="AA253" s="226"/>
      <c r="AB253" s="226"/>
      <c r="AC253" s="226"/>
      <c r="AD253" s="288">
        <v>0.04778411689656002</v>
      </c>
      <c r="AE253" s="226"/>
      <c r="AF253" s="226"/>
      <c r="AG253" s="226"/>
      <c r="AH253" s="226"/>
      <c r="AI253" s="226"/>
      <c r="AJ253" s="1"/>
    </row>
    <row r="254" spans="2:36" ht="11.25" customHeight="1">
      <c r="B254" s="225" t="s">
        <v>1281</v>
      </c>
      <c r="C254" s="226"/>
      <c r="D254" s="309">
        <v>88246720.27</v>
      </c>
      <c r="E254" s="226"/>
      <c r="F254" s="226"/>
      <c r="G254" s="226"/>
      <c r="H254" s="226"/>
      <c r="I254" s="226"/>
      <c r="J254" s="226"/>
      <c r="K254" s="226"/>
      <c r="L254" s="226"/>
      <c r="M254" s="226"/>
      <c r="N254" s="226"/>
      <c r="O254" s="226"/>
      <c r="P254" s="288">
        <v>0.02854604060735527</v>
      </c>
      <c r="Q254" s="226"/>
      <c r="R254" s="226"/>
      <c r="S254" s="226"/>
      <c r="T254" s="226"/>
      <c r="U254" s="226"/>
      <c r="V254" s="226"/>
      <c r="W254" s="227">
        <v>793</v>
      </c>
      <c r="X254" s="226"/>
      <c r="Y254" s="226"/>
      <c r="Z254" s="226"/>
      <c r="AA254" s="226"/>
      <c r="AB254" s="226"/>
      <c r="AC254" s="226"/>
      <c r="AD254" s="288">
        <v>0.01908957415565345</v>
      </c>
      <c r="AE254" s="226"/>
      <c r="AF254" s="226"/>
      <c r="AG254" s="226"/>
      <c r="AH254" s="226"/>
      <c r="AI254" s="226"/>
      <c r="AJ254" s="1"/>
    </row>
    <row r="255" spans="2:36" ht="11.25" customHeight="1">
      <c r="B255" s="225" t="s">
        <v>1282</v>
      </c>
      <c r="C255" s="226"/>
      <c r="D255" s="309">
        <v>253087327.8400002</v>
      </c>
      <c r="E255" s="226"/>
      <c r="F255" s="226"/>
      <c r="G255" s="226"/>
      <c r="H255" s="226"/>
      <c r="I255" s="226"/>
      <c r="J255" s="226"/>
      <c r="K255" s="226"/>
      <c r="L255" s="226"/>
      <c r="M255" s="226"/>
      <c r="N255" s="226"/>
      <c r="O255" s="226"/>
      <c r="P255" s="288">
        <v>0.08186866453079664</v>
      </c>
      <c r="Q255" s="226"/>
      <c r="R255" s="226"/>
      <c r="S255" s="226"/>
      <c r="T255" s="226"/>
      <c r="U255" s="226"/>
      <c r="V255" s="226"/>
      <c r="W255" s="227">
        <v>1709</v>
      </c>
      <c r="X255" s="226"/>
      <c r="Y255" s="226"/>
      <c r="Z255" s="226"/>
      <c r="AA255" s="226"/>
      <c r="AB255" s="226"/>
      <c r="AC255" s="226"/>
      <c r="AD255" s="288">
        <v>0.04114007847668568</v>
      </c>
      <c r="AE255" s="226"/>
      <c r="AF255" s="226"/>
      <c r="AG255" s="226"/>
      <c r="AH255" s="226"/>
      <c r="AI255" s="226"/>
      <c r="AJ255" s="1"/>
    </row>
    <row r="256" spans="2:36" ht="11.25" customHeight="1">
      <c r="B256" s="310"/>
      <c r="C256" s="311"/>
      <c r="D256" s="312">
        <v>3091382145.910002</v>
      </c>
      <c r="E256" s="311"/>
      <c r="F256" s="311"/>
      <c r="G256" s="311"/>
      <c r="H256" s="311"/>
      <c r="I256" s="311"/>
      <c r="J256" s="311"/>
      <c r="K256" s="311"/>
      <c r="L256" s="311"/>
      <c r="M256" s="311"/>
      <c r="N256" s="311"/>
      <c r="O256" s="311"/>
      <c r="P256" s="313">
        <v>0.9999999999999983</v>
      </c>
      <c r="Q256" s="311"/>
      <c r="R256" s="311"/>
      <c r="S256" s="311"/>
      <c r="T256" s="311"/>
      <c r="U256" s="311"/>
      <c r="V256" s="311"/>
      <c r="W256" s="314">
        <v>41541</v>
      </c>
      <c r="X256" s="311"/>
      <c r="Y256" s="311"/>
      <c r="Z256" s="311"/>
      <c r="AA256" s="311"/>
      <c r="AB256" s="311"/>
      <c r="AC256" s="311"/>
      <c r="AD256" s="313">
        <v>1</v>
      </c>
      <c r="AE256" s="311"/>
      <c r="AF256" s="311"/>
      <c r="AG256" s="311"/>
      <c r="AH256" s="311"/>
      <c r="AI256" s="311"/>
      <c r="AJ256" s="1"/>
    </row>
    <row r="257" spans="2:36" ht="9"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8.75" customHeight="1">
      <c r="B258" s="238" t="s">
        <v>1177</v>
      </c>
      <c r="C258" s="239"/>
      <c r="D258" s="239"/>
      <c r="E258" s="239"/>
      <c r="F258" s="239"/>
      <c r="G258" s="239"/>
      <c r="H258" s="239"/>
      <c r="I258" s="239"/>
      <c r="J258" s="239"/>
      <c r="K258" s="239"/>
      <c r="L258" s="239"/>
      <c r="M258" s="239"/>
      <c r="N258" s="239"/>
      <c r="O258" s="239"/>
      <c r="P258" s="239"/>
      <c r="Q258" s="239"/>
      <c r="R258" s="239"/>
      <c r="S258" s="239"/>
      <c r="T258" s="239"/>
      <c r="U258" s="239"/>
      <c r="V258" s="239"/>
      <c r="W258" s="239"/>
      <c r="X258" s="239"/>
      <c r="Y258" s="239"/>
      <c r="Z258" s="239"/>
      <c r="AA258" s="239"/>
      <c r="AB258" s="239"/>
      <c r="AC258" s="239"/>
      <c r="AD258" s="239"/>
      <c r="AE258" s="239"/>
      <c r="AF258" s="239"/>
      <c r="AG258" s="239"/>
      <c r="AH258" s="239"/>
      <c r="AI258" s="239"/>
      <c r="AJ258" s="240"/>
    </row>
    <row r="259" spans="2:36" ht="8.2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0.5" customHeight="1">
      <c r="B260" s="233" t="s">
        <v>1182</v>
      </c>
      <c r="C260" s="234"/>
      <c r="D260" s="233" t="s">
        <v>1179</v>
      </c>
      <c r="E260" s="234"/>
      <c r="F260" s="234"/>
      <c r="G260" s="234"/>
      <c r="H260" s="234"/>
      <c r="I260" s="234"/>
      <c r="J260" s="234"/>
      <c r="K260" s="234"/>
      <c r="L260" s="234"/>
      <c r="M260" s="234"/>
      <c r="N260" s="234"/>
      <c r="O260" s="234"/>
      <c r="P260" s="233" t="s">
        <v>1180</v>
      </c>
      <c r="Q260" s="234"/>
      <c r="R260" s="234"/>
      <c r="S260" s="234"/>
      <c r="T260" s="234"/>
      <c r="U260" s="234"/>
      <c r="V260" s="234"/>
      <c r="W260" s="233" t="s">
        <v>1181</v>
      </c>
      <c r="X260" s="234"/>
      <c r="Y260" s="234"/>
      <c r="Z260" s="234"/>
      <c r="AA260" s="234"/>
      <c r="AB260" s="234"/>
      <c r="AC260" s="234"/>
      <c r="AD260" s="233" t="s">
        <v>1180</v>
      </c>
      <c r="AE260" s="234"/>
      <c r="AF260" s="234"/>
      <c r="AG260" s="234"/>
      <c r="AH260" s="234"/>
      <c r="AI260" s="234"/>
      <c r="AJ260" s="1"/>
    </row>
    <row r="261" spans="2:36" ht="10.5" customHeight="1">
      <c r="B261" s="225" t="s">
        <v>1283</v>
      </c>
      <c r="C261" s="226"/>
      <c r="D261" s="309">
        <v>33425963.840000004</v>
      </c>
      <c r="E261" s="226"/>
      <c r="F261" s="226"/>
      <c r="G261" s="226"/>
      <c r="H261" s="226"/>
      <c r="I261" s="226"/>
      <c r="J261" s="226"/>
      <c r="K261" s="226"/>
      <c r="L261" s="226"/>
      <c r="M261" s="226"/>
      <c r="N261" s="226"/>
      <c r="O261" s="226"/>
      <c r="P261" s="288">
        <v>0.010812627576381522</v>
      </c>
      <c r="Q261" s="226"/>
      <c r="R261" s="226"/>
      <c r="S261" s="226"/>
      <c r="T261" s="226"/>
      <c r="U261" s="226"/>
      <c r="V261" s="226"/>
      <c r="W261" s="227">
        <v>1304</v>
      </c>
      <c r="X261" s="226"/>
      <c r="Y261" s="226"/>
      <c r="Z261" s="226"/>
      <c r="AA261" s="226"/>
      <c r="AB261" s="226"/>
      <c r="AC261" s="226"/>
      <c r="AD261" s="288">
        <v>0.031390674273609205</v>
      </c>
      <c r="AE261" s="226"/>
      <c r="AF261" s="226"/>
      <c r="AG261" s="226"/>
      <c r="AH261" s="226"/>
      <c r="AI261" s="226"/>
      <c r="AJ261" s="1"/>
    </row>
    <row r="262" spans="2:36" ht="10.5" customHeight="1">
      <c r="B262" s="225" t="s">
        <v>1184</v>
      </c>
      <c r="C262" s="226"/>
      <c r="D262" s="309">
        <v>49854145.86999999</v>
      </c>
      <c r="E262" s="226"/>
      <c r="F262" s="226"/>
      <c r="G262" s="226"/>
      <c r="H262" s="226"/>
      <c r="I262" s="226"/>
      <c r="J262" s="226"/>
      <c r="K262" s="226"/>
      <c r="L262" s="226"/>
      <c r="M262" s="226"/>
      <c r="N262" s="226"/>
      <c r="O262" s="226"/>
      <c r="P262" s="288">
        <v>0.01612681432347618</v>
      </c>
      <c r="Q262" s="226"/>
      <c r="R262" s="226"/>
      <c r="S262" s="226"/>
      <c r="T262" s="226"/>
      <c r="U262" s="226"/>
      <c r="V262" s="226"/>
      <c r="W262" s="227">
        <v>1381</v>
      </c>
      <c r="X262" s="226"/>
      <c r="Y262" s="226"/>
      <c r="Z262" s="226"/>
      <c r="AA262" s="226"/>
      <c r="AB262" s="226"/>
      <c r="AC262" s="226"/>
      <c r="AD262" s="288">
        <v>0.03324426470234226</v>
      </c>
      <c r="AE262" s="226"/>
      <c r="AF262" s="226"/>
      <c r="AG262" s="226"/>
      <c r="AH262" s="226"/>
      <c r="AI262" s="226"/>
      <c r="AJ262" s="1"/>
    </row>
    <row r="263" spans="2:36" ht="10.5" customHeight="1">
      <c r="B263" s="225" t="s">
        <v>1185</v>
      </c>
      <c r="C263" s="226"/>
      <c r="D263" s="309">
        <v>191223122.4300003</v>
      </c>
      <c r="E263" s="226"/>
      <c r="F263" s="226"/>
      <c r="G263" s="226"/>
      <c r="H263" s="226"/>
      <c r="I263" s="226"/>
      <c r="J263" s="226"/>
      <c r="K263" s="226"/>
      <c r="L263" s="226"/>
      <c r="M263" s="226"/>
      <c r="N263" s="226"/>
      <c r="O263" s="226"/>
      <c r="P263" s="288">
        <v>0.061856837299456645</v>
      </c>
      <c r="Q263" s="226"/>
      <c r="R263" s="226"/>
      <c r="S263" s="226"/>
      <c r="T263" s="226"/>
      <c r="U263" s="226"/>
      <c r="V263" s="226"/>
      <c r="W263" s="227">
        <v>4859</v>
      </c>
      <c r="X263" s="226"/>
      <c r="Y263" s="226"/>
      <c r="Z263" s="226"/>
      <c r="AA263" s="226"/>
      <c r="AB263" s="226"/>
      <c r="AC263" s="226"/>
      <c r="AD263" s="288">
        <v>0.11696877783394719</v>
      </c>
      <c r="AE263" s="226"/>
      <c r="AF263" s="226"/>
      <c r="AG263" s="226"/>
      <c r="AH263" s="226"/>
      <c r="AI263" s="226"/>
      <c r="AJ263" s="1"/>
    </row>
    <row r="264" spans="2:36" ht="10.5" customHeight="1">
      <c r="B264" s="225" t="s">
        <v>1186</v>
      </c>
      <c r="C264" s="226"/>
      <c r="D264" s="309">
        <v>278194181.9500006</v>
      </c>
      <c r="E264" s="226"/>
      <c r="F264" s="226"/>
      <c r="G264" s="226"/>
      <c r="H264" s="226"/>
      <c r="I264" s="226"/>
      <c r="J264" s="226"/>
      <c r="K264" s="226"/>
      <c r="L264" s="226"/>
      <c r="M264" s="226"/>
      <c r="N264" s="226"/>
      <c r="O264" s="226"/>
      <c r="P264" s="288">
        <v>0.08999022728977722</v>
      </c>
      <c r="Q264" s="226"/>
      <c r="R264" s="226"/>
      <c r="S264" s="226"/>
      <c r="T264" s="226"/>
      <c r="U264" s="226"/>
      <c r="V264" s="226"/>
      <c r="W264" s="227">
        <v>5906</v>
      </c>
      <c r="X264" s="226"/>
      <c r="Y264" s="226"/>
      <c r="Z264" s="226"/>
      <c r="AA264" s="226"/>
      <c r="AB264" s="226"/>
      <c r="AC264" s="226"/>
      <c r="AD264" s="288">
        <v>0.14217279314412268</v>
      </c>
      <c r="AE264" s="226"/>
      <c r="AF264" s="226"/>
      <c r="AG264" s="226"/>
      <c r="AH264" s="226"/>
      <c r="AI264" s="226"/>
      <c r="AJ264" s="1"/>
    </row>
    <row r="265" spans="2:36" ht="10.5" customHeight="1">
      <c r="B265" s="225" t="s">
        <v>1187</v>
      </c>
      <c r="C265" s="226"/>
      <c r="D265" s="309">
        <v>298468843.04000014</v>
      </c>
      <c r="E265" s="226"/>
      <c r="F265" s="226"/>
      <c r="G265" s="226"/>
      <c r="H265" s="226"/>
      <c r="I265" s="226"/>
      <c r="J265" s="226"/>
      <c r="K265" s="226"/>
      <c r="L265" s="226"/>
      <c r="M265" s="226"/>
      <c r="N265" s="226"/>
      <c r="O265" s="226"/>
      <c r="P265" s="288">
        <v>0.09654867271420448</v>
      </c>
      <c r="Q265" s="226"/>
      <c r="R265" s="226"/>
      <c r="S265" s="226"/>
      <c r="T265" s="226"/>
      <c r="U265" s="226"/>
      <c r="V265" s="226"/>
      <c r="W265" s="227">
        <v>4889</v>
      </c>
      <c r="X265" s="226"/>
      <c r="Y265" s="226"/>
      <c r="Z265" s="226"/>
      <c r="AA265" s="226"/>
      <c r="AB265" s="226"/>
      <c r="AC265" s="226"/>
      <c r="AD265" s="288">
        <v>0.11769095592306396</v>
      </c>
      <c r="AE265" s="226"/>
      <c r="AF265" s="226"/>
      <c r="AG265" s="226"/>
      <c r="AH265" s="226"/>
      <c r="AI265" s="226"/>
      <c r="AJ265" s="1"/>
    </row>
    <row r="266" spans="2:36" ht="10.5" customHeight="1">
      <c r="B266" s="225" t="s">
        <v>1188</v>
      </c>
      <c r="C266" s="226"/>
      <c r="D266" s="309">
        <v>298346569.68000054</v>
      </c>
      <c r="E266" s="226"/>
      <c r="F266" s="226"/>
      <c r="G266" s="226"/>
      <c r="H266" s="226"/>
      <c r="I266" s="226"/>
      <c r="J266" s="226"/>
      <c r="K266" s="226"/>
      <c r="L266" s="226"/>
      <c r="M266" s="226"/>
      <c r="N266" s="226"/>
      <c r="O266" s="226"/>
      <c r="P266" s="288">
        <v>0.0965091197394416</v>
      </c>
      <c r="Q266" s="226"/>
      <c r="R266" s="226"/>
      <c r="S266" s="226"/>
      <c r="T266" s="226"/>
      <c r="U266" s="226"/>
      <c r="V266" s="226"/>
      <c r="W266" s="227">
        <v>4043</v>
      </c>
      <c r="X266" s="226"/>
      <c r="Y266" s="226"/>
      <c r="Z266" s="226"/>
      <c r="AA266" s="226"/>
      <c r="AB266" s="226"/>
      <c r="AC266" s="226"/>
      <c r="AD266" s="288">
        <v>0.09732553380997087</v>
      </c>
      <c r="AE266" s="226"/>
      <c r="AF266" s="226"/>
      <c r="AG266" s="226"/>
      <c r="AH266" s="226"/>
      <c r="AI266" s="226"/>
      <c r="AJ266" s="1"/>
    </row>
    <row r="267" spans="2:36" ht="10.5" customHeight="1">
      <c r="B267" s="225" t="s">
        <v>1189</v>
      </c>
      <c r="C267" s="226"/>
      <c r="D267" s="309">
        <v>254538590.31999975</v>
      </c>
      <c r="E267" s="226"/>
      <c r="F267" s="226"/>
      <c r="G267" s="226"/>
      <c r="H267" s="226"/>
      <c r="I267" s="226"/>
      <c r="J267" s="226"/>
      <c r="K267" s="226"/>
      <c r="L267" s="226"/>
      <c r="M267" s="226"/>
      <c r="N267" s="226"/>
      <c r="O267" s="226"/>
      <c r="P267" s="288">
        <v>0.08233811877860596</v>
      </c>
      <c r="Q267" s="226"/>
      <c r="R267" s="226"/>
      <c r="S267" s="226"/>
      <c r="T267" s="226"/>
      <c r="U267" s="226"/>
      <c r="V267" s="226"/>
      <c r="W267" s="227">
        <v>3092</v>
      </c>
      <c r="X267" s="226"/>
      <c r="Y267" s="226"/>
      <c r="Z267" s="226"/>
      <c r="AA267" s="226"/>
      <c r="AB267" s="226"/>
      <c r="AC267" s="226"/>
      <c r="AD267" s="288">
        <v>0.07443248838496906</v>
      </c>
      <c r="AE267" s="226"/>
      <c r="AF267" s="226"/>
      <c r="AG267" s="226"/>
      <c r="AH267" s="226"/>
      <c r="AI267" s="226"/>
      <c r="AJ267" s="1"/>
    </row>
    <row r="268" spans="2:36" ht="10.5" customHeight="1">
      <c r="B268" s="225" t="s">
        <v>1190</v>
      </c>
      <c r="C268" s="226"/>
      <c r="D268" s="309">
        <v>298923267.79</v>
      </c>
      <c r="E268" s="226"/>
      <c r="F268" s="226"/>
      <c r="G268" s="226"/>
      <c r="H268" s="226"/>
      <c r="I268" s="226"/>
      <c r="J268" s="226"/>
      <c r="K268" s="226"/>
      <c r="L268" s="226"/>
      <c r="M268" s="226"/>
      <c r="N268" s="226"/>
      <c r="O268" s="226"/>
      <c r="P268" s="288">
        <v>0.09669566998874107</v>
      </c>
      <c r="Q268" s="226"/>
      <c r="R268" s="226"/>
      <c r="S268" s="226"/>
      <c r="T268" s="226"/>
      <c r="U268" s="226"/>
      <c r="V268" s="226"/>
      <c r="W268" s="227">
        <v>3317</v>
      </c>
      <c r="X268" s="226"/>
      <c r="Y268" s="226"/>
      <c r="Z268" s="226"/>
      <c r="AA268" s="226"/>
      <c r="AB268" s="226"/>
      <c r="AC268" s="226"/>
      <c r="AD268" s="288">
        <v>0.07984882405334488</v>
      </c>
      <c r="AE268" s="226"/>
      <c r="AF268" s="226"/>
      <c r="AG268" s="226"/>
      <c r="AH268" s="226"/>
      <c r="AI268" s="226"/>
      <c r="AJ268" s="1"/>
    </row>
    <row r="269" spans="2:36" ht="10.5" customHeight="1">
      <c r="B269" s="225" t="s">
        <v>1191</v>
      </c>
      <c r="C269" s="226"/>
      <c r="D269" s="309">
        <v>381764858.4500019</v>
      </c>
      <c r="E269" s="226"/>
      <c r="F269" s="226"/>
      <c r="G269" s="226"/>
      <c r="H269" s="226"/>
      <c r="I269" s="226"/>
      <c r="J269" s="226"/>
      <c r="K269" s="226"/>
      <c r="L269" s="226"/>
      <c r="M269" s="226"/>
      <c r="N269" s="226"/>
      <c r="O269" s="226"/>
      <c r="P269" s="288">
        <v>0.1234932597883729</v>
      </c>
      <c r="Q269" s="226"/>
      <c r="R269" s="226"/>
      <c r="S269" s="226"/>
      <c r="T269" s="226"/>
      <c r="U269" s="226"/>
      <c r="V269" s="226"/>
      <c r="W269" s="227">
        <v>3771</v>
      </c>
      <c r="X269" s="226"/>
      <c r="Y269" s="226"/>
      <c r="Z269" s="226"/>
      <c r="AA269" s="226"/>
      <c r="AB269" s="226"/>
      <c r="AC269" s="226"/>
      <c r="AD269" s="288">
        <v>0.09077778580197877</v>
      </c>
      <c r="AE269" s="226"/>
      <c r="AF269" s="226"/>
      <c r="AG269" s="226"/>
      <c r="AH269" s="226"/>
      <c r="AI269" s="226"/>
      <c r="AJ269" s="1"/>
    </row>
    <row r="270" spans="2:36" ht="10.5" customHeight="1">
      <c r="B270" s="225" t="s">
        <v>1192</v>
      </c>
      <c r="C270" s="226"/>
      <c r="D270" s="309">
        <v>265768537.62999997</v>
      </c>
      <c r="E270" s="226"/>
      <c r="F270" s="226"/>
      <c r="G270" s="226"/>
      <c r="H270" s="226"/>
      <c r="I270" s="226"/>
      <c r="J270" s="226"/>
      <c r="K270" s="226"/>
      <c r="L270" s="226"/>
      <c r="M270" s="226"/>
      <c r="N270" s="226"/>
      <c r="O270" s="226"/>
      <c r="P270" s="288">
        <v>0.08597078105714626</v>
      </c>
      <c r="Q270" s="226"/>
      <c r="R270" s="226"/>
      <c r="S270" s="226"/>
      <c r="T270" s="226"/>
      <c r="U270" s="226"/>
      <c r="V270" s="226"/>
      <c r="W270" s="227">
        <v>2444</v>
      </c>
      <c r="X270" s="226"/>
      <c r="Y270" s="226"/>
      <c r="Z270" s="226"/>
      <c r="AA270" s="226"/>
      <c r="AB270" s="226"/>
      <c r="AC270" s="226"/>
      <c r="AD270" s="288">
        <v>0.0588334416600467</v>
      </c>
      <c r="AE270" s="226"/>
      <c r="AF270" s="226"/>
      <c r="AG270" s="226"/>
      <c r="AH270" s="226"/>
      <c r="AI270" s="226"/>
      <c r="AJ270" s="1"/>
    </row>
    <row r="271" spans="2:36" ht="10.5" customHeight="1">
      <c r="B271" s="225" t="s">
        <v>1193</v>
      </c>
      <c r="C271" s="226"/>
      <c r="D271" s="309">
        <v>244968718.41999996</v>
      </c>
      <c r="E271" s="226"/>
      <c r="F271" s="226"/>
      <c r="G271" s="226"/>
      <c r="H271" s="226"/>
      <c r="I271" s="226"/>
      <c r="J271" s="226"/>
      <c r="K271" s="226"/>
      <c r="L271" s="226"/>
      <c r="M271" s="226"/>
      <c r="N271" s="226"/>
      <c r="O271" s="226"/>
      <c r="P271" s="288">
        <v>0.07924245753444013</v>
      </c>
      <c r="Q271" s="226"/>
      <c r="R271" s="226"/>
      <c r="S271" s="226"/>
      <c r="T271" s="226"/>
      <c r="U271" s="226"/>
      <c r="V271" s="226"/>
      <c r="W271" s="227">
        <v>2392</v>
      </c>
      <c r="X271" s="226"/>
      <c r="Y271" s="226"/>
      <c r="Z271" s="226"/>
      <c r="AA271" s="226"/>
      <c r="AB271" s="226"/>
      <c r="AC271" s="226"/>
      <c r="AD271" s="288">
        <v>0.05758166630557762</v>
      </c>
      <c r="AE271" s="226"/>
      <c r="AF271" s="226"/>
      <c r="AG271" s="226"/>
      <c r="AH271" s="226"/>
      <c r="AI271" s="226"/>
      <c r="AJ271" s="1"/>
    </row>
    <row r="272" spans="2:36" ht="10.5" customHeight="1">
      <c r="B272" s="225" t="s">
        <v>1194</v>
      </c>
      <c r="C272" s="226"/>
      <c r="D272" s="309">
        <v>287783119.9200003</v>
      </c>
      <c r="E272" s="226"/>
      <c r="F272" s="226"/>
      <c r="G272" s="226"/>
      <c r="H272" s="226"/>
      <c r="I272" s="226"/>
      <c r="J272" s="226"/>
      <c r="K272" s="226"/>
      <c r="L272" s="226"/>
      <c r="M272" s="226"/>
      <c r="N272" s="226"/>
      <c r="O272" s="226"/>
      <c r="P272" s="288">
        <v>0.09309205602443761</v>
      </c>
      <c r="Q272" s="226"/>
      <c r="R272" s="226"/>
      <c r="S272" s="226"/>
      <c r="T272" s="226"/>
      <c r="U272" s="226"/>
      <c r="V272" s="226"/>
      <c r="W272" s="227">
        <v>2448</v>
      </c>
      <c r="X272" s="226"/>
      <c r="Y272" s="226"/>
      <c r="Z272" s="226"/>
      <c r="AA272" s="226"/>
      <c r="AB272" s="226"/>
      <c r="AC272" s="226"/>
      <c r="AD272" s="288">
        <v>0.05892973207192894</v>
      </c>
      <c r="AE272" s="226"/>
      <c r="AF272" s="226"/>
      <c r="AG272" s="226"/>
      <c r="AH272" s="226"/>
      <c r="AI272" s="226"/>
      <c r="AJ272" s="1"/>
    </row>
    <row r="273" spans="2:36" ht="10.5" customHeight="1">
      <c r="B273" s="225" t="s">
        <v>1195</v>
      </c>
      <c r="C273" s="226"/>
      <c r="D273" s="309">
        <v>160182981.67000005</v>
      </c>
      <c r="E273" s="226"/>
      <c r="F273" s="226"/>
      <c r="G273" s="226"/>
      <c r="H273" s="226"/>
      <c r="I273" s="226"/>
      <c r="J273" s="226"/>
      <c r="K273" s="226"/>
      <c r="L273" s="226"/>
      <c r="M273" s="226"/>
      <c r="N273" s="226"/>
      <c r="O273" s="226"/>
      <c r="P273" s="288">
        <v>0.05181597554411937</v>
      </c>
      <c r="Q273" s="226"/>
      <c r="R273" s="226"/>
      <c r="S273" s="226"/>
      <c r="T273" s="226"/>
      <c r="U273" s="226"/>
      <c r="V273" s="226"/>
      <c r="W273" s="227">
        <v>1316</v>
      </c>
      <c r="X273" s="226"/>
      <c r="Y273" s="226"/>
      <c r="Z273" s="226"/>
      <c r="AA273" s="226"/>
      <c r="AB273" s="226"/>
      <c r="AC273" s="226"/>
      <c r="AD273" s="288">
        <v>0.03167954550925592</v>
      </c>
      <c r="AE273" s="226"/>
      <c r="AF273" s="226"/>
      <c r="AG273" s="226"/>
      <c r="AH273" s="226"/>
      <c r="AI273" s="226"/>
      <c r="AJ273" s="1"/>
    </row>
    <row r="274" spans="2:36" ht="10.5" customHeight="1">
      <c r="B274" s="225" t="s">
        <v>1196</v>
      </c>
      <c r="C274" s="226"/>
      <c r="D274" s="309">
        <v>44189179.93999999</v>
      </c>
      <c r="E274" s="226"/>
      <c r="F274" s="226"/>
      <c r="G274" s="226"/>
      <c r="H274" s="226"/>
      <c r="I274" s="226"/>
      <c r="J274" s="226"/>
      <c r="K274" s="226"/>
      <c r="L274" s="226"/>
      <c r="M274" s="226"/>
      <c r="N274" s="226"/>
      <c r="O274" s="226"/>
      <c r="P274" s="288">
        <v>0.01429431168788487</v>
      </c>
      <c r="Q274" s="226"/>
      <c r="R274" s="226"/>
      <c r="S274" s="226"/>
      <c r="T274" s="226"/>
      <c r="U274" s="226"/>
      <c r="V274" s="226"/>
      <c r="W274" s="227">
        <v>340</v>
      </c>
      <c r="X274" s="226"/>
      <c r="Y274" s="226"/>
      <c r="Z274" s="226"/>
      <c r="AA274" s="226"/>
      <c r="AB274" s="226"/>
      <c r="AC274" s="226"/>
      <c r="AD274" s="288">
        <v>0.00818468500999013</v>
      </c>
      <c r="AE274" s="226"/>
      <c r="AF274" s="226"/>
      <c r="AG274" s="226"/>
      <c r="AH274" s="226"/>
      <c r="AI274" s="226"/>
      <c r="AJ274" s="1"/>
    </row>
    <row r="275" spans="2:36" ht="10.5" customHeight="1">
      <c r="B275" s="225" t="s">
        <v>1197</v>
      </c>
      <c r="C275" s="226"/>
      <c r="D275" s="309">
        <v>3197576.48</v>
      </c>
      <c r="E275" s="226"/>
      <c r="F275" s="226"/>
      <c r="G275" s="226"/>
      <c r="H275" s="226"/>
      <c r="I275" s="226"/>
      <c r="J275" s="226"/>
      <c r="K275" s="226"/>
      <c r="L275" s="226"/>
      <c r="M275" s="226"/>
      <c r="N275" s="226"/>
      <c r="O275" s="226"/>
      <c r="P275" s="288">
        <v>0.0010343517330041172</v>
      </c>
      <c r="Q275" s="226"/>
      <c r="R275" s="226"/>
      <c r="S275" s="226"/>
      <c r="T275" s="226"/>
      <c r="U275" s="226"/>
      <c r="V275" s="226"/>
      <c r="W275" s="227">
        <v>31</v>
      </c>
      <c r="X275" s="226"/>
      <c r="Y275" s="226"/>
      <c r="Z275" s="226"/>
      <c r="AA275" s="226"/>
      <c r="AB275" s="226"/>
      <c r="AC275" s="226"/>
      <c r="AD275" s="288">
        <v>0.0007462506920873354</v>
      </c>
      <c r="AE275" s="226"/>
      <c r="AF275" s="226"/>
      <c r="AG275" s="226"/>
      <c r="AH275" s="226"/>
      <c r="AI275" s="226"/>
      <c r="AJ275" s="1"/>
    </row>
    <row r="276" spans="2:36" ht="10.5" customHeight="1">
      <c r="B276" s="225" t="s">
        <v>1198</v>
      </c>
      <c r="C276" s="226"/>
      <c r="D276" s="309">
        <v>274748.86</v>
      </c>
      <c r="E276" s="226"/>
      <c r="F276" s="226"/>
      <c r="G276" s="226"/>
      <c r="H276" s="226"/>
      <c r="I276" s="226"/>
      <c r="J276" s="226"/>
      <c r="K276" s="226"/>
      <c r="L276" s="226"/>
      <c r="M276" s="226"/>
      <c r="N276" s="226"/>
      <c r="O276" s="226"/>
      <c r="P276" s="288">
        <v>8.887573487590376E-05</v>
      </c>
      <c r="Q276" s="226"/>
      <c r="R276" s="226"/>
      <c r="S276" s="226"/>
      <c r="T276" s="226"/>
      <c r="U276" s="226"/>
      <c r="V276" s="226"/>
      <c r="W276" s="227">
        <v>3</v>
      </c>
      <c r="X276" s="226"/>
      <c r="Y276" s="226"/>
      <c r="Z276" s="226"/>
      <c r="AA276" s="226"/>
      <c r="AB276" s="226"/>
      <c r="AC276" s="226"/>
      <c r="AD276" s="288">
        <v>7.221780891167762E-05</v>
      </c>
      <c r="AE276" s="226"/>
      <c r="AF276" s="226"/>
      <c r="AG276" s="226"/>
      <c r="AH276" s="226"/>
      <c r="AI276" s="226"/>
      <c r="AJ276" s="1"/>
    </row>
    <row r="277" spans="2:36" ht="10.5" customHeight="1">
      <c r="B277" s="225" t="s">
        <v>1199</v>
      </c>
      <c r="C277" s="226"/>
      <c r="D277" s="309">
        <v>48211.26</v>
      </c>
      <c r="E277" s="226"/>
      <c r="F277" s="226"/>
      <c r="G277" s="226"/>
      <c r="H277" s="226"/>
      <c r="I277" s="226"/>
      <c r="J277" s="226"/>
      <c r="K277" s="226"/>
      <c r="L277" s="226"/>
      <c r="M277" s="226"/>
      <c r="N277" s="226"/>
      <c r="O277" s="226"/>
      <c r="P277" s="288">
        <v>1.559537375985205E-05</v>
      </c>
      <c r="Q277" s="226"/>
      <c r="R277" s="226"/>
      <c r="S277" s="226"/>
      <c r="T277" s="226"/>
      <c r="U277" s="226"/>
      <c r="V277" s="226"/>
      <c r="W277" s="227">
        <v>1</v>
      </c>
      <c r="X277" s="226"/>
      <c r="Y277" s="226"/>
      <c r="Z277" s="226"/>
      <c r="AA277" s="226"/>
      <c r="AB277" s="226"/>
      <c r="AC277" s="226"/>
      <c r="AD277" s="288">
        <v>2.4072602970559207E-05</v>
      </c>
      <c r="AE277" s="226"/>
      <c r="AF277" s="226"/>
      <c r="AG277" s="226"/>
      <c r="AH277" s="226"/>
      <c r="AI277" s="226"/>
      <c r="AJ277" s="1"/>
    </row>
    <row r="278" spans="2:36" ht="10.5" customHeight="1">
      <c r="B278" s="225" t="s">
        <v>1201</v>
      </c>
      <c r="C278" s="226"/>
      <c r="D278" s="309">
        <v>229528.36</v>
      </c>
      <c r="E278" s="226"/>
      <c r="F278" s="226"/>
      <c r="G278" s="226"/>
      <c r="H278" s="226"/>
      <c r="I278" s="226"/>
      <c r="J278" s="226"/>
      <c r="K278" s="226"/>
      <c r="L278" s="226"/>
      <c r="M278" s="226"/>
      <c r="N278" s="226"/>
      <c r="O278" s="226"/>
      <c r="P278" s="288">
        <v>7.424781187394551E-05</v>
      </c>
      <c r="Q278" s="226"/>
      <c r="R278" s="226"/>
      <c r="S278" s="226"/>
      <c r="T278" s="226"/>
      <c r="U278" s="226"/>
      <c r="V278" s="226"/>
      <c r="W278" s="227">
        <v>4</v>
      </c>
      <c r="X278" s="226"/>
      <c r="Y278" s="226"/>
      <c r="Z278" s="226"/>
      <c r="AA278" s="226"/>
      <c r="AB278" s="226"/>
      <c r="AC278" s="226"/>
      <c r="AD278" s="288">
        <v>9.629041188223683E-05</v>
      </c>
      <c r="AE278" s="226"/>
      <c r="AF278" s="226"/>
      <c r="AG278" s="226"/>
      <c r="AH278" s="226"/>
      <c r="AI278" s="226"/>
      <c r="AJ278" s="1"/>
    </row>
    <row r="279" spans="2:36" ht="9.75" customHeight="1">
      <c r="B279" s="310"/>
      <c r="C279" s="311"/>
      <c r="D279" s="312">
        <v>3091382145.9100046</v>
      </c>
      <c r="E279" s="311"/>
      <c r="F279" s="311"/>
      <c r="G279" s="311"/>
      <c r="H279" s="311"/>
      <c r="I279" s="311"/>
      <c r="J279" s="311"/>
      <c r="K279" s="311"/>
      <c r="L279" s="311"/>
      <c r="M279" s="311"/>
      <c r="N279" s="311"/>
      <c r="O279" s="311"/>
      <c r="P279" s="313">
        <v>0.999999999999996</v>
      </c>
      <c r="Q279" s="311"/>
      <c r="R279" s="311"/>
      <c r="S279" s="311"/>
      <c r="T279" s="311"/>
      <c r="U279" s="311"/>
      <c r="V279" s="311"/>
      <c r="W279" s="314">
        <v>41541</v>
      </c>
      <c r="X279" s="311"/>
      <c r="Y279" s="311"/>
      <c r="Z279" s="311"/>
      <c r="AA279" s="311"/>
      <c r="AB279" s="311"/>
      <c r="AC279" s="311"/>
      <c r="AD279" s="313">
        <v>1</v>
      </c>
      <c r="AE279" s="311"/>
      <c r="AF279" s="311"/>
      <c r="AG279" s="311"/>
      <c r="AH279" s="311"/>
      <c r="AI279" s="311"/>
      <c r="AJ279" s="1"/>
    </row>
    <row r="280" spans="2:36" ht="9"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8.75" customHeight="1">
      <c r="B281" s="238" t="s">
        <v>1178</v>
      </c>
      <c r="C281" s="239"/>
      <c r="D281" s="239"/>
      <c r="E281" s="239"/>
      <c r="F281" s="239"/>
      <c r="G281" s="239"/>
      <c r="H281" s="239"/>
      <c r="I281" s="239"/>
      <c r="J281" s="239"/>
      <c r="K281" s="239"/>
      <c r="L281" s="239"/>
      <c r="M281" s="239"/>
      <c r="N281" s="239"/>
      <c r="O281" s="239"/>
      <c r="P281" s="239"/>
      <c r="Q281" s="239"/>
      <c r="R281" s="239"/>
      <c r="S281" s="239"/>
      <c r="T281" s="239"/>
      <c r="U281" s="239"/>
      <c r="V281" s="239"/>
      <c r="W281" s="239"/>
      <c r="X281" s="239"/>
      <c r="Y281" s="239"/>
      <c r="Z281" s="239"/>
      <c r="AA281" s="239"/>
      <c r="AB281" s="239"/>
      <c r="AC281" s="239"/>
      <c r="AD281" s="239"/>
      <c r="AE281" s="239"/>
      <c r="AF281" s="239"/>
      <c r="AG281" s="239"/>
      <c r="AH281" s="239"/>
      <c r="AI281" s="239"/>
      <c r="AJ281" s="240"/>
    </row>
    <row r="282" spans="2:36" ht="8.2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2" customHeight="1">
      <c r="B283" s="233" t="s">
        <v>1182</v>
      </c>
      <c r="C283" s="234"/>
      <c r="D283" s="233" t="s">
        <v>1179</v>
      </c>
      <c r="E283" s="234"/>
      <c r="F283" s="234"/>
      <c r="G283" s="234"/>
      <c r="H283" s="234"/>
      <c r="I283" s="234"/>
      <c r="J283" s="234"/>
      <c r="K283" s="234"/>
      <c r="L283" s="234"/>
      <c r="M283" s="234"/>
      <c r="N283" s="234"/>
      <c r="O283" s="234"/>
      <c r="P283" s="233" t="s">
        <v>1180</v>
      </c>
      <c r="Q283" s="234"/>
      <c r="R283" s="234"/>
      <c r="S283" s="234"/>
      <c r="T283" s="234"/>
      <c r="U283" s="234"/>
      <c r="V283" s="234"/>
      <c r="W283" s="233" t="s">
        <v>1181</v>
      </c>
      <c r="X283" s="234"/>
      <c r="Y283" s="234"/>
      <c r="Z283" s="234"/>
      <c r="AA283" s="234"/>
      <c r="AB283" s="234"/>
      <c r="AC283" s="234"/>
      <c r="AD283" s="234"/>
      <c r="AE283" s="233" t="s">
        <v>1180</v>
      </c>
      <c r="AF283" s="234"/>
      <c r="AG283" s="234"/>
      <c r="AH283" s="234"/>
      <c r="AI283" s="234"/>
      <c r="AJ283" s="1"/>
    </row>
    <row r="284" spans="2:36" ht="12" customHeight="1">
      <c r="B284" s="225" t="s">
        <v>1251</v>
      </c>
      <c r="C284" s="226"/>
      <c r="D284" s="309">
        <v>2918077489.049989</v>
      </c>
      <c r="E284" s="226"/>
      <c r="F284" s="226"/>
      <c r="G284" s="226"/>
      <c r="H284" s="226"/>
      <c r="I284" s="226"/>
      <c r="J284" s="226"/>
      <c r="K284" s="226"/>
      <c r="L284" s="226"/>
      <c r="M284" s="226"/>
      <c r="N284" s="226"/>
      <c r="O284" s="226"/>
      <c r="P284" s="288">
        <v>0.9439394262241928</v>
      </c>
      <c r="Q284" s="226"/>
      <c r="R284" s="226"/>
      <c r="S284" s="226"/>
      <c r="T284" s="226"/>
      <c r="U284" s="226"/>
      <c r="V284" s="226"/>
      <c r="W284" s="227">
        <v>39453</v>
      </c>
      <c r="X284" s="226"/>
      <c r="Y284" s="226"/>
      <c r="Z284" s="226"/>
      <c r="AA284" s="226"/>
      <c r="AB284" s="226"/>
      <c r="AC284" s="226"/>
      <c r="AD284" s="226"/>
      <c r="AE284" s="288">
        <v>0.9497364049974724</v>
      </c>
      <c r="AF284" s="226"/>
      <c r="AG284" s="226"/>
      <c r="AH284" s="226"/>
      <c r="AI284" s="226"/>
      <c r="AJ284" s="1"/>
    </row>
    <row r="285" spans="2:36" ht="12" customHeight="1">
      <c r="B285" s="225" t="s">
        <v>1283</v>
      </c>
      <c r="C285" s="226"/>
      <c r="D285" s="309">
        <v>62389295.41999994</v>
      </c>
      <c r="E285" s="226"/>
      <c r="F285" s="226"/>
      <c r="G285" s="226"/>
      <c r="H285" s="226"/>
      <c r="I285" s="226"/>
      <c r="J285" s="226"/>
      <c r="K285" s="226"/>
      <c r="L285" s="226"/>
      <c r="M285" s="226"/>
      <c r="N285" s="226"/>
      <c r="O285" s="226"/>
      <c r="P285" s="288">
        <v>0.020181683297402504</v>
      </c>
      <c r="Q285" s="226"/>
      <c r="R285" s="226"/>
      <c r="S285" s="226"/>
      <c r="T285" s="226"/>
      <c r="U285" s="226"/>
      <c r="V285" s="226"/>
      <c r="W285" s="227">
        <v>1027</v>
      </c>
      <c r="X285" s="226"/>
      <c r="Y285" s="226"/>
      <c r="Z285" s="226"/>
      <c r="AA285" s="226"/>
      <c r="AB285" s="226"/>
      <c r="AC285" s="226"/>
      <c r="AD285" s="226"/>
      <c r="AE285" s="288">
        <v>0.024722563250764305</v>
      </c>
      <c r="AF285" s="226"/>
      <c r="AG285" s="226"/>
      <c r="AH285" s="226"/>
      <c r="AI285" s="226"/>
      <c r="AJ285" s="1"/>
    </row>
    <row r="286" spans="2:36" ht="12" customHeight="1">
      <c r="B286" s="225" t="s">
        <v>1184</v>
      </c>
      <c r="C286" s="226"/>
      <c r="D286" s="309">
        <v>34175975.29999998</v>
      </c>
      <c r="E286" s="226"/>
      <c r="F286" s="226"/>
      <c r="G286" s="226"/>
      <c r="H286" s="226"/>
      <c r="I286" s="226"/>
      <c r="J286" s="226"/>
      <c r="K286" s="226"/>
      <c r="L286" s="226"/>
      <c r="M286" s="226"/>
      <c r="N286" s="226"/>
      <c r="O286" s="226"/>
      <c r="P286" s="288">
        <v>0.011055241211513122</v>
      </c>
      <c r="Q286" s="226"/>
      <c r="R286" s="226"/>
      <c r="S286" s="226"/>
      <c r="T286" s="226"/>
      <c r="U286" s="226"/>
      <c r="V286" s="226"/>
      <c r="W286" s="227">
        <v>291</v>
      </c>
      <c r="X286" s="226"/>
      <c r="Y286" s="226"/>
      <c r="Z286" s="226"/>
      <c r="AA286" s="226"/>
      <c r="AB286" s="226"/>
      <c r="AC286" s="226"/>
      <c r="AD286" s="226"/>
      <c r="AE286" s="288">
        <v>0.007005127464432729</v>
      </c>
      <c r="AF286" s="226"/>
      <c r="AG286" s="226"/>
      <c r="AH286" s="226"/>
      <c r="AI286" s="226"/>
      <c r="AJ286" s="1"/>
    </row>
    <row r="287" spans="2:36" ht="12" customHeight="1">
      <c r="B287" s="225" t="s">
        <v>1185</v>
      </c>
      <c r="C287" s="226"/>
      <c r="D287" s="309">
        <v>33107993.770000003</v>
      </c>
      <c r="E287" s="226"/>
      <c r="F287" s="226"/>
      <c r="G287" s="226"/>
      <c r="H287" s="226"/>
      <c r="I287" s="226"/>
      <c r="J287" s="226"/>
      <c r="K287" s="226"/>
      <c r="L287" s="226"/>
      <c r="M287" s="226"/>
      <c r="N287" s="226"/>
      <c r="O287" s="226"/>
      <c r="P287" s="288">
        <v>0.01070977064864112</v>
      </c>
      <c r="Q287" s="226"/>
      <c r="R287" s="226"/>
      <c r="S287" s="226"/>
      <c r="T287" s="226"/>
      <c r="U287" s="226"/>
      <c r="V287" s="226"/>
      <c r="W287" s="227">
        <v>330</v>
      </c>
      <c r="X287" s="226"/>
      <c r="Y287" s="226"/>
      <c r="Z287" s="226"/>
      <c r="AA287" s="226"/>
      <c r="AB287" s="226"/>
      <c r="AC287" s="226"/>
      <c r="AD287" s="226"/>
      <c r="AE287" s="288">
        <v>0.007943958980284539</v>
      </c>
      <c r="AF287" s="226"/>
      <c r="AG287" s="226"/>
      <c r="AH287" s="226"/>
      <c r="AI287" s="226"/>
      <c r="AJ287" s="1"/>
    </row>
    <row r="288" spans="2:36" ht="12" customHeight="1">
      <c r="B288" s="225" t="s">
        <v>1186</v>
      </c>
      <c r="C288" s="226"/>
      <c r="D288" s="309">
        <v>12578154.179999994</v>
      </c>
      <c r="E288" s="226"/>
      <c r="F288" s="226"/>
      <c r="G288" s="226"/>
      <c r="H288" s="226"/>
      <c r="I288" s="226"/>
      <c r="J288" s="226"/>
      <c r="K288" s="226"/>
      <c r="L288" s="226"/>
      <c r="M288" s="226"/>
      <c r="N288" s="226"/>
      <c r="O288" s="226"/>
      <c r="P288" s="288">
        <v>0.004068780107513187</v>
      </c>
      <c r="Q288" s="226"/>
      <c r="R288" s="226"/>
      <c r="S288" s="226"/>
      <c r="T288" s="226"/>
      <c r="U288" s="226"/>
      <c r="V288" s="226"/>
      <c r="W288" s="227">
        <v>114</v>
      </c>
      <c r="X288" s="226"/>
      <c r="Y288" s="226"/>
      <c r="Z288" s="226"/>
      <c r="AA288" s="226"/>
      <c r="AB288" s="226"/>
      <c r="AC288" s="226"/>
      <c r="AD288" s="226"/>
      <c r="AE288" s="288">
        <v>0.0027442767386437494</v>
      </c>
      <c r="AF288" s="226"/>
      <c r="AG288" s="226"/>
      <c r="AH288" s="226"/>
      <c r="AI288" s="226"/>
      <c r="AJ288" s="1"/>
    </row>
    <row r="289" spans="2:36" ht="12" customHeight="1">
      <c r="B289" s="225" t="s">
        <v>1187</v>
      </c>
      <c r="C289" s="226"/>
      <c r="D289" s="309">
        <v>8778849.66</v>
      </c>
      <c r="E289" s="226"/>
      <c r="F289" s="226"/>
      <c r="G289" s="226"/>
      <c r="H289" s="226"/>
      <c r="I289" s="226"/>
      <c r="J289" s="226"/>
      <c r="K289" s="226"/>
      <c r="L289" s="226"/>
      <c r="M289" s="226"/>
      <c r="N289" s="226"/>
      <c r="O289" s="226"/>
      <c r="P289" s="288">
        <v>0.0028397814458541583</v>
      </c>
      <c r="Q289" s="226"/>
      <c r="R289" s="226"/>
      <c r="S289" s="226"/>
      <c r="T289" s="226"/>
      <c r="U289" s="226"/>
      <c r="V289" s="226"/>
      <c r="W289" s="227">
        <v>86</v>
      </c>
      <c r="X289" s="226"/>
      <c r="Y289" s="226"/>
      <c r="Z289" s="226"/>
      <c r="AA289" s="226"/>
      <c r="AB289" s="226"/>
      <c r="AC289" s="226"/>
      <c r="AD289" s="226"/>
      <c r="AE289" s="288">
        <v>0.0020702438554680916</v>
      </c>
      <c r="AF289" s="226"/>
      <c r="AG289" s="226"/>
      <c r="AH289" s="226"/>
      <c r="AI289" s="226"/>
      <c r="AJ289" s="1"/>
    </row>
    <row r="290" spans="2:36" ht="12" customHeight="1">
      <c r="B290" s="225" t="s">
        <v>1190</v>
      </c>
      <c r="C290" s="226"/>
      <c r="D290" s="309">
        <v>22024388.52999999</v>
      </c>
      <c r="E290" s="226"/>
      <c r="F290" s="226"/>
      <c r="G290" s="226"/>
      <c r="H290" s="226"/>
      <c r="I290" s="226"/>
      <c r="J290" s="226"/>
      <c r="K290" s="226"/>
      <c r="L290" s="226"/>
      <c r="M290" s="226"/>
      <c r="N290" s="226"/>
      <c r="O290" s="226"/>
      <c r="P290" s="288">
        <v>0.007124447088865753</v>
      </c>
      <c r="Q290" s="226"/>
      <c r="R290" s="226"/>
      <c r="S290" s="226"/>
      <c r="T290" s="226"/>
      <c r="U290" s="226"/>
      <c r="V290" s="226"/>
      <c r="W290" s="227">
        <v>238</v>
      </c>
      <c r="X290" s="226"/>
      <c r="Y290" s="226"/>
      <c r="Z290" s="226"/>
      <c r="AA290" s="226"/>
      <c r="AB290" s="226"/>
      <c r="AC290" s="226"/>
      <c r="AD290" s="226"/>
      <c r="AE290" s="288">
        <v>0.005729279506993091</v>
      </c>
      <c r="AF290" s="226"/>
      <c r="AG290" s="226"/>
      <c r="AH290" s="226"/>
      <c r="AI290" s="226"/>
      <c r="AJ290" s="1"/>
    </row>
    <row r="291" spans="2:36" ht="12" customHeight="1">
      <c r="B291" s="225" t="s">
        <v>1189</v>
      </c>
      <c r="C291" s="226"/>
      <c r="D291" s="309">
        <v>250000</v>
      </c>
      <c r="E291" s="226"/>
      <c r="F291" s="226"/>
      <c r="G291" s="226"/>
      <c r="H291" s="226"/>
      <c r="I291" s="226"/>
      <c r="J291" s="226"/>
      <c r="K291" s="226"/>
      <c r="L291" s="226"/>
      <c r="M291" s="226"/>
      <c r="N291" s="226"/>
      <c r="O291" s="226"/>
      <c r="P291" s="288">
        <v>8.086997601728375E-05</v>
      </c>
      <c r="Q291" s="226"/>
      <c r="R291" s="226"/>
      <c r="S291" s="226"/>
      <c r="T291" s="226"/>
      <c r="U291" s="226"/>
      <c r="V291" s="226"/>
      <c r="W291" s="227">
        <v>2</v>
      </c>
      <c r="X291" s="226"/>
      <c r="Y291" s="226"/>
      <c r="Z291" s="226"/>
      <c r="AA291" s="226"/>
      <c r="AB291" s="226"/>
      <c r="AC291" s="226"/>
      <c r="AD291" s="226"/>
      <c r="AE291" s="288">
        <v>4.8145205941118414E-05</v>
      </c>
      <c r="AF291" s="226"/>
      <c r="AG291" s="226"/>
      <c r="AH291" s="226"/>
      <c r="AI291" s="226"/>
      <c r="AJ291" s="1"/>
    </row>
    <row r="292" spans="2:35" ht="9.75" customHeight="1">
      <c r="B292" s="310"/>
      <c r="C292" s="311"/>
      <c r="D292" s="312">
        <v>3091382145.9099894</v>
      </c>
      <c r="E292" s="311"/>
      <c r="F292" s="311"/>
      <c r="G292" s="311"/>
      <c r="H292" s="311"/>
      <c r="I292" s="311"/>
      <c r="J292" s="311"/>
      <c r="K292" s="311"/>
      <c r="L292" s="311"/>
      <c r="M292" s="311"/>
      <c r="N292" s="311"/>
      <c r="O292" s="311"/>
      <c r="P292" s="313">
        <v>1.0000000000000009</v>
      </c>
      <c r="Q292" s="311"/>
      <c r="R292" s="311"/>
      <c r="S292" s="311"/>
      <c r="T292" s="311"/>
      <c r="U292" s="311"/>
      <c r="V292" s="311"/>
      <c r="W292" s="314">
        <v>41541</v>
      </c>
      <c r="X292" s="311"/>
      <c r="Y292" s="311"/>
      <c r="Z292" s="311"/>
      <c r="AA292" s="311"/>
      <c r="AB292" s="311"/>
      <c r="AC292" s="311"/>
      <c r="AD292" s="311"/>
      <c r="AE292" s="313">
        <v>1</v>
      </c>
      <c r="AF292" s="311"/>
      <c r="AG292" s="311"/>
      <c r="AH292" s="311"/>
      <c r="AI292" s="311"/>
    </row>
  </sheetData>
  <sheetProtection/>
  <mergeCells count="1203">
    <mergeCell ref="N3:AJ3"/>
    <mergeCell ref="B5:AJ5"/>
    <mergeCell ref="B7:J8"/>
    <mergeCell ref="B9:AJ9"/>
    <mergeCell ref="B26:AJ26"/>
    <mergeCell ref="B52:AJ52"/>
    <mergeCell ref="L7:T7"/>
    <mergeCell ref="B11:H11"/>
    <mergeCell ref="I11:T11"/>
    <mergeCell ref="U11:AA11"/>
    <mergeCell ref="B89:AJ89"/>
    <mergeCell ref="B126:AJ126"/>
    <mergeCell ref="B152:AJ152"/>
    <mergeCell ref="B162:AJ162"/>
    <mergeCell ref="B180:AJ180"/>
    <mergeCell ref="B188:AJ188"/>
    <mergeCell ref="B92:H92"/>
    <mergeCell ref="I92:T92"/>
    <mergeCell ref="U92:AA92"/>
    <mergeCell ref="AB92:AE92"/>
    <mergeCell ref="B206:AJ206"/>
    <mergeCell ref="B212:AJ212"/>
    <mergeCell ref="B220:AJ220"/>
    <mergeCell ref="B239:AJ239"/>
    <mergeCell ref="B258:AJ258"/>
    <mergeCell ref="B281:AJ281"/>
    <mergeCell ref="B208:D208"/>
    <mergeCell ref="E208:P208"/>
    <mergeCell ref="Q208:W208"/>
    <mergeCell ref="X208:AD208"/>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78:F178"/>
    <mergeCell ref="G178:R178"/>
    <mergeCell ref="S178:Y178"/>
    <mergeCell ref="Z178:AE178"/>
    <mergeCell ref="AF178:AI178"/>
    <mergeCell ref="B182:E182"/>
    <mergeCell ref="F182:Q182"/>
    <mergeCell ref="R182:X182"/>
    <mergeCell ref="Y182:AE182"/>
    <mergeCell ref="AF182:AI182"/>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6:E186"/>
    <mergeCell ref="F186:Q186"/>
    <mergeCell ref="R186:X186"/>
    <mergeCell ref="Y186:AE186"/>
    <mergeCell ref="AF186:AI186"/>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AE208:AI208"/>
    <mergeCell ref="B209:D209"/>
    <mergeCell ref="E209:P209"/>
    <mergeCell ref="Q209:W209"/>
    <mergeCell ref="X209:AD209"/>
    <mergeCell ref="AE209:AI209"/>
    <mergeCell ref="B210:D210"/>
    <mergeCell ref="E210:P210"/>
    <mergeCell ref="Q210:W210"/>
    <mergeCell ref="X210:AD210"/>
    <mergeCell ref="AE210:AI210"/>
    <mergeCell ref="B214:C214"/>
    <mergeCell ref="D214:O214"/>
    <mergeCell ref="P214:V214"/>
    <mergeCell ref="W214:AC214"/>
    <mergeCell ref="AD214:AI214"/>
    <mergeCell ref="B215:C215"/>
    <mergeCell ref="D215:O215"/>
    <mergeCell ref="P215:V215"/>
    <mergeCell ref="W215:AC215"/>
    <mergeCell ref="AD215:AI215"/>
    <mergeCell ref="B216:C216"/>
    <mergeCell ref="D216:O216"/>
    <mergeCell ref="P216:V216"/>
    <mergeCell ref="W216:AC216"/>
    <mergeCell ref="AD216:AI216"/>
    <mergeCell ref="B217:C217"/>
    <mergeCell ref="D217:O217"/>
    <mergeCell ref="P217:V217"/>
    <mergeCell ref="W217:AC217"/>
    <mergeCell ref="AD217:AI217"/>
    <mergeCell ref="B218:C218"/>
    <mergeCell ref="D218:O218"/>
    <mergeCell ref="P218:V218"/>
    <mergeCell ref="W218:AC218"/>
    <mergeCell ref="AD218:AI218"/>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C237:N237"/>
    <mergeCell ref="O237:U237"/>
    <mergeCell ref="V237:AB237"/>
    <mergeCell ref="AC237:AH237"/>
    <mergeCell ref="B241:C241"/>
    <mergeCell ref="D241:O241"/>
    <mergeCell ref="P241:V241"/>
    <mergeCell ref="W241:AC241"/>
    <mergeCell ref="AD241:AI241"/>
    <mergeCell ref="B242:C242"/>
    <mergeCell ref="D242:O242"/>
    <mergeCell ref="P242:V242"/>
    <mergeCell ref="W242:AC242"/>
    <mergeCell ref="AD242:AI242"/>
    <mergeCell ref="B243:C243"/>
    <mergeCell ref="D243:O243"/>
    <mergeCell ref="P243:V243"/>
    <mergeCell ref="W243:AC243"/>
    <mergeCell ref="AD243:AI243"/>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6:C256"/>
    <mergeCell ref="D256:O256"/>
    <mergeCell ref="P256:V256"/>
    <mergeCell ref="W256:AC256"/>
    <mergeCell ref="AD256:AI256"/>
    <mergeCell ref="B260:C260"/>
    <mergeCell ref="D260:O260"/>
    <mergeCell ref="P260:V260"/>
    <mergeCell ref="W260:AC260"/>
    <mergeCell ref="AD260:AI260"/>
    <mergeCell ref="B261:C261"/>
    <mergeCell ref="D261:O261"/>
    <mergeCell ref="P261:V261"/>
    <mergeCell ref="W261:AC261"/>
    <mergeCell ref="AD261:AI261"/>
    <mergeCell ref="B262:C262"/>
    <mergeCell ref="D262:O262"/>
    <mergeCell ref="P262:V262"/>
    <mergeCell ref="W262:AC262"/>
    <mergeCell ref="AD262:AI262"/>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79:C279"/>
    <mergeCell ref="D279:O279"/>
    <mergeCell ref="P279:V279"/>
    <mergeCell ref="W279:AC279"/>
    <mergeCell ref="AD279:AI279"/>
    <mergeCell ref="B283:C283"/>
    <mergeCell ref="D283:O283"/>
    <mergeCell ref="P283:V283"/>
    <mergeCell ref="W283:AD283"/>
    <mergeCell ref="AE283:AI283"/>
    <mergeCell ref="B284:C284"/>
    <mergeCell ref="D284:O284"/>
    <mergeCell ref="P284:V284"/>
    <mergeCell ref="W284:AD284"/>
    <mergeCell ref="AE284:AI284"/>
    <mergeCell ref="B285:C285"/>
    <mergeCell ref="D285:O285"/>
    <mergeCell ref="P285:V285"/>
    <mergeCell ref="W285:AD285"/>
    <mergeCell ref="AE285:AI285"/>
    <mergeCell ref="B286:C286"/>
    <mergeCell ref="D286:O286"/>
    <mergeCell ref="P286:V286"/>
    <mergeCell ref="W286:AD286"/>
    <mergeCell ref="AE286:AI286"/>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 ref="B291:C291"/>
    <mergeCell ref="D291:O291"/>
    <mergeCell ref="P291:V291"/>
    <mergeCell ref="W291:AD291"/>
    <mergeCell ref="AE291:AI291"/>
    <mergeCell ref="B292:C292"/>
    <mergeCell ref="D292:O292"/>
    <mergeCell ref="P292:V292"/>
    <mergeCell ref="W292:AD292"/>
    <mergeCell ref="AE292:AI292"/>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6" max="255" man="1"/>
    <brk id="238"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09" t="s">
        <v>985</v>
      </c>
      <c r="L3" s="210"/>
      <c r="M3" s="210"/>
      <c r="N3" s="210"/>
      <c r="O3" s="210"/>
      <c r="P3" s="210"/>
      <c r="Q3" s="210"/>
      <c r="R3" s="210"/>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11" t="s">
        <v>1163</v>
      </c>
      <c r="C6" s="212"/>
      <c r="D6" s="212"/>
      <c r="E6" s="212"/>
      <c r="F6" s="212"/>
      <c r="G6" s="212"/>
      <c r="H6" s="212"/>
      <c r="I6" s="212"/>
      <c r="J6" s="212"/>
      <c r="K6" s="212"/>
      <c r="L6" s="212"/>
      <c r="M6" s="212"/>
      <c r="N6" s="212"/>
      <c r="O6" s="212"/>
      <c r="P6" s="212"/>
      <c r="Q6" s="212"/>
      <c r="R6" s="212"/>
    </row>
    <row r="7" spans="1:18" ht="6.75" customHeight="1">
      <c r="A7" s="1"/>
      <c r="B7" s="1"/>
      <c r="C7" s="1"/>
      <c r="D7" s="1"/>
      <c r="E7" s="1"/>
      <c r="F7" s="1"/>
      <c r="G7" s="1"/>
      <c r="H7" s="1"/>
      <c r="I7" s="1"/>
      <c r="J7" s="1"/>
      <c r="K7" s="1"/>
      <c r="L7" s="1"/>
      <c r="M7" s="1"/>
      <c r="N7" s="1"/>
      <c r="O7" s="1"/>
      <c r="P7" s="1"/>
      <c r="Q7" s="1"/>
      <c r="R7" s="1"/>
    </row>
    <row r="8" spans="1:18" ht="5.25" customHeight="1">
      <c r="A8" s="1"/>
      <c r="B8" s="216" t="s">
        <v>1120</v>
      </c>
      <c r="C8" s="217"/>
      <c r="D8" s="217"/>
      <c r="E8" s="217"/>
      <c r="F8" s="217"/>
      <c r="G8" s="217"/>
      <c r="H8" s="1"/>
      <c r="I8" s="1"/>
      <c r="J8" s="1"/>
      <c r="K8" s="1"/>
      <c r="L8" s="1"/>
      <c r="M8" s="1"/>
      <c r="N8" s="1"/>
      <c r="O8" s="1"/>
      <c r="P8" s="1"/>
      <c r="Q8" s="1"/>
      <c r="R8" s="1"/>
    </row>
    <row r="9" spans="1:18" ht="24" customHeight="1">
      <c r="A9" s="1"/>
      <c r="B9" s="217"/>
      <c r="C9" s="217"/>
      <c r="D9" s="217"/>
      <c r="E9" s="217"/>
      <c r="F9" s="217"/>
      <c r="G9" s="217"/>
      <c r="H9" s="1"/>
      <c r="I9" s="218">
        <v>43890</v>
      </c>
      <c r="J9" s="203"/>
      <c r="K9" s="203"/>
      <c r="L9" s="1"/>
      <c r="M9" s="1"/>
      <c r="N9" s="1"/>
      <c r="O9" s="1"/>
      <c r="P9" s="1"/>
      <c r="Q9" s="1"/>
      <c r="R9" s="1"/>
    </row>
    <row r="10" spans="1:18" ht="21" customHeight="1">
      <c r="A10" s="1"/>
      <c r="B10" s="238" t="s">
        <v>1164</v>
      </c>
      <c r="C10" s="239"/>
      <c r="D10" s="239"/>
      <c r="E10" s="239"/>
      <c r="F10" s="239"/>
      <c r="G10" s="239"/>
      <c r="H10" s="239"/>
      <c r="I10" s="239"/>
      <c r="J10" s="239"/>
      <c r="K10" s="239"/>
      <c r="L10" s="239"/>
      <c r="M10" s="239"/>
      <c r="N10" s="239"/>
      <c r="O10" s="239"/>
      <c r="P10" s="239"/>
      <c r="Q10" s="239"/>
      <c r="R10" s="24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8" t="s">
        <v>1165</v>
      </c>
      <c r="C14" s="239"/>
      <c r="D14" s="239"/>
      <c r="E14" s="239"/>
      <c r="F14" s="239"/>
      <c r="G14" s="239"/>
      <c r="H14" s="239"/>
      <c r="I14" s="239"/>
      <c r="J14" s="239"/>
      <c r="K14" s="239"/>
      <c r="L14" s="239"/>
      <c r="M14" s="239"/>
      <c r="N14" s="239"/>
      <c r="O14" s="239"/>
      <c r="P14" s="239"/>
      <c r="Q14" s="239"/>
      <c r="R14" s="24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8" t="s">
        <v>1166</v>
      </c>
      <c r="C17" s="239"/>
      <c r="D17" s="239"/>
      <c r="E17" s="239"/>
      <c r="F17" s="239"/>
      <c r="G17" s="239"/>
      <c r="H17" s="239"/>
      <c r="I17" s="239"/>
      <c r="J17" s="239"/>
      <c r="K17" s="239"/>
      <c r="L17" s="239"/>
      <c r="M17" s="239"/>
      <c r="N17" s="239"/>
      <c r="O17" s="239"/>
      <c r="P17" s="239"/>
      <c r="Q17" s="239"/>
      <c r="R17" s="24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8" t="s">
        <v>1167</v>
      </c>
      <c r="C20" s="239"/>
      <c r="D20" s="239"/>
      <c r="E20" s="239"/>
      <c r="F20" s="239"/>
      <c r="G20" s="239"/>
      <c r="H20" s="239"/>
      <c r="I20" s="239"/>
      <c r="J20" s="239"/>
      <c r="K20" s="239"/>
      <c r="L20" s="239"/>
      <c r="M20" s="239"/>
      <c r="N20" s="239"/>
      <c r="O20" s="239"/>
      <c r="P20" s="239"/>
      <c r="Q20" s="239"/>
      <c r="R20" s="24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8" t="s">
        <v>1168</v>
      </c>
      <c r="C23" s="239"/>
      <c r="D23" s="239"/>
      <c r="E23" s="239"/>
      <c r="F23" s="239"/>
      <c r="G23" s="239"/>
      <c r="H23" s="239"/>
      <c r="I23" s="239"/>
      <c r="J23" s="239"/>
      <c r="K23" s="239"/>
      <c r="L23" s="239"/>
      <c r="M23" s="239"/>
      <c r="N23" s="239"/>
      <c r="O23" s="239"/>
      <c r="P23" s="239"/>
      <c r="Q23" s="239"/>
      <c r="R23" s="24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8" t="s">
        <v>1169</v>
      </c>
      <c r="C25" s="239"/>
      <c r="D25" s="239"/>
      <c r="E25" s="239"/>
      <c r="F25" s="239"/>
      <c r="G25" s="239"/>
      <c r="H25" s="239"/>
      <c r="I25" s="239"/>
      <c r="J25" s="239"/>
      <c r="K25" s="239"/>
      <c r="L25" s="239"/>
      <c r="M25" s="239"/>
      <c r="N25" s="239"/>
      <c r="O25" s="239"/>
      <c r="P25" s="239"/>
      <c r="Q25" s="239"/>
      <c r="R25" s="24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8" t="s">
        <v>1170</v>
      </c>
      <c r="C28" s="239"/>
      <c r="D28" s="239"/>
      <c r="E28" s="239"/>
      <c r="F28" s="239"/>
      <c r="G28" s="239"/>
      <c r="H28" s="239"/>
      <c r="I28" s="239"/>
      <c r="J28" s="239"/>
      <c r="K28" s="239"/>
      <c r="L28" s="239"/>
      <c r="M28" s="239"/>
      <c r="N28" s="239"/>
      <c r="O28" s="239"/>
      <c r="P28" s="239"/>
      <c r="Q28" s="239"/>
      <c r="R28" s="24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8" t="s">
        <v>1171</v>
      </c>
      <c r="C30" s="239"/>
      <c r="D30" s="239"/>
      <c r="E30" s="239"/>
      <c r="F30" s="239"/>
      <c r="G30" s="239"/>
      <c r="H30" s="239"/>
      <c r="I30" s="239"/>
      <c r="J30" s="239"/>
      <c r="K30" s="239"/>
      <c r="L30" s="239"/>
      <c r="M30" s="239"/>
      <c r="N30" s="239"/>
      <c r="O30" s="239"/>
      <c r="P30" s="239"/>
      <c r="Q30" s="239"/>
      <c r="R30" s="24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8" t="s">
        <v>1172</v>
      </c>
      <c r="C33" s="239"/>
      <c r="D33" s="239"/>
      <c r="E33" s="239"/>
      <c r="F33" s="239"/>
      <c r="G33" s="239"/>
      <c r="H33" s="239"/>
      <c r="I33" s="239"/>
      <c r="J33" s="239"/>
      <c r="K33" s="239"/>
      <c r="L33" s="239"/>
      <c r="M33" s="239"/>
      <c r="N33" s="239"/>
      <c r="O33" s="239"/>
      <c r="P33" s="239"/>
      <c r="Q33" s="239"/>
      <c r="R33" s="24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8" t="s">
        <v>1173</v>
      </c>
      <c r="C37" s="239"/>
      <c r="D37" s="239"/>
      <c r="E37" s="239"/>
      <c r="F37" s="239"/>
      <c r="G37" s="239"/>
      <c r="H37" s="239"/>
      <c r="I37" s="239"/>
      <c r="J37" s="239"/>
      <c r="K37" s="239"/>
      <c r="L37" s="239"/>
      <c r="M37" s="239"/>
      <c r="N37" s="239"/>
      <c r="O37" s="239"/>
      <c r="P37" s="239"/>
      <c r="Q37" s="239"/>
      <c r="R37" s="24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8" t="s">
        <v>1174</v>
      </c>
      <c r="C39" s="239"/>
      <c r="D39" s="239"/>
      <c r="E39" s="239"/>
      <c r="F39" s="239"/>
      <c r="G39" s="239"/>
      <c r="H39" s="239"/>
      <c r="I39" s="239"/>
      <c r="J39" s="239"/>
      <c r="K39" s="239"/>
      <c r="L39" s="239"/>
      <c r="M39" s="239"/>
      <c r="N39" s="239"/>
      <c r="O39" s="239"/>
      <c r="P39" s="239"/>
      <c r="Q39" s="239"/>
      <c r="R39" s="24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8" t="s">
        <v>1175</v>
      </c>
      <c r="C43" s="239"/>
      <c r="D43" s="239"/>
      <c r="E43" s="239"/>
      <c r="F43" s="239"/>
      <c r="G43" s="239"/>
      <c r="H43" s="239"/>
      <c r="I43" s="239"/>
      <c r="J43" s="239"/>
      <c r="K43" s="239"/>
      <c r="L43" s="239"/>
      <c r="M43" s="239"/>
      <c r="N43" s="239"/>
      <c r="O43" s="239"/>
      <c r="P43" s="239"/>
      <c r="Q43" s="239"/>
      <c r="R43" s="24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8" t="s">
        <v>1176</v>
      </c>
      <c r="C47" s="239"/>
      <c r="D47" s="239"/>
      <c r="E47" s="239"/>
      <c r="F47" s="239"/>
      <c r="G47" s="239"/>
      <c r="H47" s="239"/>
      <c r="I47" s="239"/>
      <c r="J47" s="239"/>
      <c r="K47" s="239"/>
      <c r="L47" s="239"/>
      <c r="M47" s="239"/>
      <c r="N47" s="239"/>
      <c r="O47" s="239"/>
      <c r="P47" s="239"/>
      <c r="Q47" s="239"/>
      <c r="R47" s="24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8" t="s">
        <v>1177</v>
      </c>
      <c r="C50" s="239"/>
      <c r="D50" s="239"/>
      <c r="E50" s="239"/>
      <c r="F50" s="239"/>
      <c r="G50" s="239"/>
      <c r="H50" s="239"/>
      <c r="I50" s="239"/>
      <c r="J50" s="239"/>
      <c r="K50" s="239"/>
      <c r="L50" s="239"/>
      <c r="M50" s="239"/>
      <c r="N50" s="239"/>
      <c r="O50" s="239"/>
      <c r="P50" s="239"/>
      <c r="Q50" s="239"/>
      <c r="R50" s="24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8" t="s">
        <v>1178</v>
      </c>
      <c r="C54" s="239"/>
      <c r="D54" s="239"/>
      <c r="E54" s="239"/>
      <c r="F54" s="239"/>
      <c r="G54" s="239"/>
      <c r="H54" s="239"/>
      <c r="I54" s="239"/>
      <c r="J54" s="239"/>
      <c r="K54" s="239"/>
      <c r="L54" s="239"/>
      <c r="M54" s="239"/>
      <c r="N54" s="239"/>
      <c r="O54" s="239"/>
      <c r="P54" s="239"/>
      <c r="Q54" s="239"/>
      <c r="R54" s="24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68" r:id="rId2"/>
  <rowBreaks count="5" manualBreakCount="5">
    <brk id="16" max="17" man="1"/>
    <brk id="24" max="17" man="1"/>
    <brk id="27" max="17" man="1"/>
    <brk id="38" max="17" man="1"/>
    <brk id="46"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62</v>
      </c>
      <c r="B2">
        <v>2994313.3</v>
      </c>
      <c r="C2">
        <v>31</v>
      </c>
      <c r="D2">
        <v>0.0007462506920873354</v>
      </c>
    </row>
    <row r="3" spans="1:4" ht="12.75">
      <c r="A3" t="s">
        <v>532</v>
      </c>
      <c r="B3">
        <v>73703265.34999996</v>
      </c>
      <c r="C3">
        <v>1023</v>
      </c>
      <c r="D3">
        <v>0.02462627283888207</v>
      </c>
    </row>
    <row r="4" spans="1:4" ht="12.75">
      <c r="A4" t="s">
        <v>598</v>
      </c>
      <c r="B4">
        <v>113492519.1299999</v>
      </c>
      <c r="C4">
        <v>1602</v>
      </c>
      <c r="D4">
        <v>0.03856430995883585</v>
      </c>
    </row>
    <row r="5" spans="1:4" ht="12.75">
      <c r="A5" t="s">
        <v>596</v>
      </c>
      <c r="B5">
        <v>175520562.02999997</v>
      </c>
      <c r="C5">
        <v>1962</v>
      </c>
      <c r="D5">
        <v>0.047230447028237164</v>
      </c>
    </row>
    <row r="6" spans="1:4" ht="12.75">
      <c r="A6" t="s">
        <v>594</v>
      </c>
      <c r="B6">
        <v>195608978.65000015</v>
      </c>
      <c r="C6">
        <v>2853</v>
      </c>
      <c r="D6">
        <v>0.06867913627500542</v>
      </c>
    </row>
    <row r="7" spans="1:4" ht="12.75">
      <c r="A7" t="s">
        <v>590</v>
      </c>
      <c r="B7">
        <v>207187594.60000032</v>
      </c>
      <c r="C7">
        <v>3226</v>
      </c>
      <c r="D7">
        <v>0.077658217183024</v>
      </c>
    </row>
    <row r="8" spans="1:4" ht="12.75">
      <c r="A8" t="s">
        <v>592</v>
      </c>
      <c r="B8">
        <v>249089042.7899997</v>
      </c>
      <c r="C8">
        <v>3494</v>
      </c>
      <c r="D8">
        <v>0.08410967477913386</v>
      </c>
    </row>
    <row r="9" spans="1:4" ht="12.75">
      <c r="A9" t="s">
        <v>586</v>
      </c>
      <c r="B9">
        <v>327825711.95999956</v>
      </c>
      <c r="C9">
        <v>3304</v>
      </c>
      <c r="D9">
        <v>0.07953588021472761</v>
      </c>
    </row>
    <row r="10" spans="1:4" ht="12.75">
      <c r="A10" t="s">
        <v>588</v>
      </c>
      <c r="B10">
        <v>333205158.1200006</v>
      </c>
      <c r="C10">
        <v>5124</v>
      </c>
      <c r="D10">
        <v>0.12334801762114538</v>
      </c>
    </row>
    <row r="11" spans="1:4" ht="12.75">
      <c r="A11" t="s">
        <v>582</v>
      </c>
      <c r="B11">
        <v>437986700.26</v>
      </c>
      <c r="C11">
        <v>5557</v>
      </c>
      <c r="D11">
        <v>0.1337714547073975</v>
      </c>
    </row>
    <row r="12" spans="1:4" ht="12.75">
      <c r="A12" t="s">
        <v>584</v>
      </c>
      <c r="B12">
        <v>457770101.02000135</v>
      </c>
      <c r="C12">
        <v>6539</v>
      </c>
      <c r="D12">
        <v>0.15741075082448666</v>
      </c>
    </row>
    <row r="13" spans="1:4" ht="12.75">
      <c r="A13" t="s">
        <v>580</v>
      </c>
      <c r="B13">
        <v>516998198.6999997</v>
      </c>
      <c r="C13">
        <v>6826</v>
      </c>
      <c r="D13">
        <v>0.16431958787703715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1183</v>
      </c>
      <c r="B2">
        <v>0.1363668569341197</v>
      </c>
    </row>
    <row r="3" spans="1:2" ht="12.75">
      <c r="A3" t="s">
        <v>1184</v>
      </c>
      <c r="B3">
        <v>0.12031232370351828</v>
      </c>
    </row>
    <row r="4" spans="1:2" ht="12.75">
      <c r="A4" t="s">
        <v>1185</v>
      </c>
      <c r="B4">
        <v>0.14749016456708058</v>
      </c>
    </row>
    <row r="5" spans="1:2" ht="12.75">
      <c r="A5" t="s">
        <v>1186</v>
      </c>
      <c r="B5">
        <v>0.33554652619132985</v>
      </c>
    </row>
    <row r="6" spans="1:2" ht="12.75">
      <c r="A6" t="s">
        <v>1187</v>
      </c>
      <c r="B6">
        <v>0.2075377304739977</v>
      </c>
    </row>
    <row r="7" spans="1:2" ht="12.75">
      <c r="A7" t="s">
        <v>1188</v>
      </c>
      <c r="B7">
        <v>0.03230592693049333</v>
      </c>
    </row>
    <row r="8" spans="1:2" ht="12.75">
      <c r="A8" t="s">
        <v>1189</v>
      </c>
      <c r="B8">
        <v>0.003267955986407552</v>
      </c>
    </row>
    <row r="9" spans="1:2" ht="12.75">
      <c r="A9" t="s">
        <v>1190</v>
      </c>
      <c r="B9">
        <v>0.0009602286743899775</v>
      </c>
    </row>
    <row r="10" spans="1:2" ht="12.75">
      <c r="A10" t="s">
        <v>1191</v>
      </c>
      <c r="B10">
        <v>0.0022004003222311566</v>
      </c>
    </row>
    <row r="11" spans="1:2" ht="12.75">
      <c r="A11" t="s">
        <v>1192</v>
      </c>
      <c r="B11">
        <v>0.0046895618806559744</v>
      </c>
    </row>
    <row r="12" spans="1:2" ht="12.75">
      <c r="A12" t="s">
        <v>1193</v>
      </c>
      <c r="B12">
        <v>0.0039713434219845</v>
      </c>
    </row>
    <row r="13" spans="1:2" ht="12.75">
      <c r="A13" t="s">
        <v>1194</v>
      </c>
      <c r="B13">
        <v>0.00041957816561633324</v>
      </c>
    </row>
    <row r="14" spans="1:2" ht="12.75">
      <c r="A14" t="s">
        <v>1195</v>
      </c>
      <c r="B14">
        <v>0.0020521486702617126</v>
      </c>
    </row>
    <row r="15" spans="1:2" ht="12.75">
      <c r="A15" t="s">
        <v>1196</v>
      </c>
      <c r="B15">
        <v>0.0006848899424489473</v>
      </c>
    </row>
    <row r="16" spans="1:2" ht="12.75">
      <c r="A16" t="s">
        <v>1197</v>
      </c>
      <c r="B16">
        <v>0.0012274982615851856</v>
      </c>
    </row>
    <row r="17" spans="1:2" ht="12.75">
      <c r="A17" t="s">
        <v>1198</v>
      </c>
      <c r="B17">
        <v>0.0006524424916759295</v>
      </c>
    </row>
    <row r="18" spans="1:2" ht="12.75">
      <c r="A18" t="s">
        <v>1199</v>
      </c>
      <c r="B18">
        <v>0.0001849779040603441</v>
      </c>
    </row>
    <row r="19" spans="1:2" ht="12.75">
      <c r="A19" t="s">
        <v>1200</v>
      </c>
      <c r="B19">
        <v>0.00010115000515665911</v>
      </c>
    </row>
    <row r="20" spans="1:2" ht="12.75">
      <c r="A20" t="s">
        <v>1201</v>
      </c>
      <c r="B20">
        <v>4.003384057960565E-06</v>
      </c>
    </row>
    <row r="21" spans="1:2" ht="12.75">
      <c r="A21" t="s">
        <v>1202</v>
      </c>
      <c r="B21">
        <v>1.8105374023089007E-05</v>
      </c>
    </row>
    <row r="22" spans="1:2" ht="12.75">
      <c r="A22" t="s">
        <v>1203</v>
      </c>
      <c r="B22">
        <v>6.186714905274227E-06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1204</v>
      </c>
      <c r="B2">
        <v>5.6608371835079726E-05</v>
      </c>
    </row>
    <row r="3" spans="1:2" ht="12.75">
      <c r="A3" t="s">
        <v>1183</v>
      </c>
      <c r="B3">
        <v>0.0026526445819224634</v>
      </c>
    </row>
    <row r="4" spans="1:2" ht="12.75">
      <c r="A4" t="s">
        <v>1184</v>
      </c>
      <c r="B4">
        <v>0.00707749100154018</v>
      </c>
    </row>
    <row r="5" spans="1:2" ht="12.75">
      <c r="A5" t="s">
        <v>1185</v>
      </c>
      <c r="B5">
        <v>0.006516451295629144</v>
      </c>
    </row>
    <row r="6" spans="1:2" ht="12.75">
      <c r="A6" t="s">
        <v>1186</v>
      </c>
      <c r="B6">
        <v>0.010390448661449675</v>
      </c>
    </row>
    <row r="7" spans="1:2" ht="12.75">
      <c r="A7" t="s">
        <v>1187</v>
      </c>
      <c r="B7">
        <v>0.020400974413156935</v>
      </c>
    </row>
    <row r="8" spans="1:2" ht="12.75">
      <c r="A8" t="s">
        <v>1188</v>
      </c>
      <c r="B8">
        <v>0.04304644950999014</v>
      </c>
    </row>
    <row r="9" spans="1:2" ht="12.75">
      <c r="A9" t="s">
        <v>1189</v>
      </c>
      <c r="B9">
        <v>0.05368057710029608</v>
      </c>
    </row>
    <row r="10" spans="1:2" ht="12.75">
      <c r="A10" t="s">
        <v>1190</v>
      </c>
      <c r="B10">
        <v>0.039731142693730195</v>
      </c>
    </row>
    <row r="11" spans="1:2" ht="12.75">
      <c r="A11" t="s">
        <v>1191</v>
      </c>
      <c r="B11">
        <v>0.04695523356180562</v>
      </c>
    </row>
    <row r="12" spans="1:2" ht="12.75">
      <c r="A12" t="s">
        <v>1192</v>
      </c>
      <c r="B12">
        <v>0.05250559994814881</v>
      </c>
    </row>
    <row r="13" spans="1:2" ht="12.75">
      <c r="A13" t="s">
        <v>1193</v>
      </c>
      <c r="B13">
        <v>0.046188281037628995</v>
      </c>
    </row>
    <row r="14" spans="1:2" ht="12.75">
      <c r="A14" t="s">
        <v>1194</v>
      </c>
      <c r="B14">
        <v>0.059336651559784376</v>
      </c>
    </row>
    <row r="15" spans="1:2" ht="12.75">
      <c r="A15" t="s">
        <v>1195</v>
      </c>
      <c r="B15">
        <v>0.03821373761127981</v>
      </c>
    </row>
    <row r="16" spans="1:2" ht="12.75">
      <c r="A16" t="s">
        <v>1196</v>
      </c>
      <c r="B16">
        <v>0.04355599826380054</v>
      </c>
    </row>
    <row r="17" spans="1:2" ht="12.75">
      <c r="A17" t="s">
        <v>1197</v>
      </c>
      <c r="B17">
        <v>0.058521209637362945</v>
      </c>
    </row>
    <row r="18" spans="1:2" ht="12.75">
      <c r="A18" t="s">
        <v>1198</v>
      </c>
      <c r="B18">
        <v>0.05851261031228914</v>
      </c>
    </row>
    <row r="19" spans="1:2" ht="12.75">
      <c r="A19" t="s">
        <v>1199</v>
      </c>
      <c r="B19">
        <v>0.0791936580160115</v>
      </c>
    </row>
    <row r="20" spans="1:2" ht="12.75">
      <c r="A20" t="s">
        <v>1200</v>
      </c>
      <c r="B20">
        <v>0.049168027272557376</v>
      </c>
    </row>
    <row r="21" spans="1:2" ht="12.75">
      <c r="A21" t="s">
        <v>1201</v>
      </c>
      <c r="B21">
        <v>0.043196636739548454</v>
      </c>
    </row>
    <row r="22" spans="1:2" ht="12.75">
      <c r="A22" t="s">
        <v>1202</v>
      </c>
      <c r="B22">
        <v>0.048534063062537956</v>
      </c>
    </row>
    <row r="23" spans="1:2" ht="12.75">
      <c r="A23" t="s">
        <v>1203</v>
      </c>
      <c r="B23">
        <v>0.044217453309953754</v>
      </c>
    </row>
    <row r="24" spans="1:2" ht="12.75">
      <c r="A24" t="s">
        <v>1205</v>
      </c>
      <c r="B24">
        <v>0.0677058258025191</v>
      </c>
    </row>
    <row r="25" spans="1:2" ht="12.75">
      <c r="A25" t="s">
        <v>1206</v>
      </c>
      <c r="B25">
        <v>0.026472227850662694</v>
      </c>
    </row>
    <row r="26" spans="1:2" ht="12.75">
      <c r="A26" t="s">
        <v>1207</v>
      </c>
      <c r="B26">
        <v>0.021916583567527806</v>
      </c>
    </row>
    <row r="27" spans="1:2" ht="12.75">
      <c r="A27" t="s">
        <v>1208</v>
      </c>
      <c r="B27">
        <v>0.03050594191817058</v>
      </c>
    </row>
    <row r="28" spans="1:2" ht="12.75">
      <c r="A28" t="s">
        <v>1209</v>
      </c>
      <c r="B28">
        <v>0.0008895608728407463</v>
      </c>
    </row>
    <row r="29" spans="1:2" ht="12.75">
      <c r="A29" t="s">
        <v>1210</v>
      </c>
      <c r="B29">
        <v>0.0003470330807918281</v>
      </c>
    </row>
    <row r="30" spans="1:2" ht="12.75">
      <c r="A30" t="s">
        <v>1211</v>
      </c>
      <c r="B30">
        <v>0.00028649635282773753</v>
      </c>
    </row>
    <row r="31" spans="1:2" ht="12.75">
      <c r="A31" t="s">
        <v>1212</v>
      </c>
      <c r="B31">
        <v>0.00013424416018869054</v>
      </c>
    </row>
    <row r="32" spans="1:2" ht="12.75">
      <c r="A32" t="s">
        <v>1213</v>
      </c>
      <c r="B32">
        <v>1.589062033789405E-05</v>
      </c>
    </row>
    <row r="33" spans="1:2" ht="12.75">
      <c r="A33" t="s">
        <v>1214</v>
      </c>
      <c r="B33">
        <v>7.424781187394562E-05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0.0011032886388738622</v>
      </c>
    </row>
    <row r="4" spans="1:2" ht="12.75">
      <c r="A4" t="s">
        <v>1185</v>
      </c>
      <c r="B4">
        <v>0.0021315485530373655</v>
      </c>
    </row>
    <row r="5" spans="1:2" ht="12.75">
      <c r="A5" t="s">
        <v>1186</v>
      </c>
      <c r="B5">
        <v>0.00039920484810742317</v>
      </c>
    </row>
    <row r="6" spans="1:2" ht="12.75">
      <c r="A6" t="s">
        <v>1187</v>
      </c>
      <c r="B6">
        <v>0.012480044943988366</v>
      </c>
    </row>
    <row r="7" spans="1:2" ht="12.75">
      <c r="A7" t="s">
        <v>1188</v>
      </c>
      <c r="B7">
        <v>0.0024573411216890577</v>
      </c>
    </row>
    <row r="8" spans="1:2" ht="12.75">
      <c r="A8" t="s">
        <v>1189</v>
      </c>
      <c r="B8">
        <v>0.005032074721199128</v>
      </c>
    </row>
    <row r="9" spans="1:2" ht="12.75">
      <c r="A9" t="s">
        <v>1190</v>
      </c>
      <c r="B9">
        <v>0.007540682387275033</v>
      </c>
    </row>
    <row r="10" spans="1:2" ht="12.75">
      <c r="A10" t="s">
        <v>1191</v>
      </c>
      <c r="B10">
        <v>0.01257155495363706</v>
      </c>
    </row>
    <row r="11" spans="1:2" ht="12.75">
      <c r="A11" t="s">
        <v>1192</v>
      </c>
      <c r="B11">
        <v>0.1324925011008078</v>
      </c>
    </row>
    <row r="12" spans="1:2" ht="12.75">
      <c r="A12" t="s">
        <v>1193</v>
      </c>
      <c r="B12">
        <v>0.020997392637425755</v>
      </c>
    </row>
    <row r="13" spans="1:2" ht="12.75">
      <c r="A13" t="s">
        <v>1194</v>
      </c>
      <c r="B13">
        <v>0.023410906576448554</v>
      </c>
    </row>
    <row r="14" spans="1:2" ht="12.75">
      <c r="A14" t="s">
        <v>1195</v>
      </c>
      <c r="B14">
        <v>0.07483760968409736</v>
      </c>
    </row>
    <row r="15" spans="1:2" ht="12.75">
      <c r="A15" t="s">
        <v>1196</v>
      </c>
      <c r="B15">
        <v>0.006719882078469115</v>
      </c>
    </row>
    <row r="16" spans="1:2" ht="12.75">
      <c r="A16" t="s">
        <v>1197</v>
      </c>
      <c r="B16">
        <v>0.14924662606349653</v>
      </c>
    </row>
    <row r="17" spans="1:2" ht="12.75">
      <c r="A17" t="s">
        <v>1198</v>
      </c>
      <c r="B17">
        <v>0.005461144000697582</v>
      </c>
    </row>
    <row r="18" spans="1:2" ht="12.75">
      <c r="A18" t="s">
        <v>1199</v>
      </c>
      <c r="B18">
        <v>0.014391167950186927</v>
      </c>
    </row>
    <row r="19" spans="1:2" ht="12.75">
      <c r="A19" t="s">
        <v>1200</v>
      </c>
      <c r="B19">
        <v>0.0708664139403935</v>
      </c>
    </row>
    <row r="20" spans="1:2" ht="12.75">
      <c r="A20" t="s">
        <v>1201</v>
      </c>
      <c r="B20">
        <v>0.006327726371804406</v>
      </c>
    </row>
    <row r="21" spans="1:2" ht="12.75">
      <c r="A21" t="s">
        <v>1202</v>
      </c>
      <c r="B21">
        <v>0.22687490649058686</v>
      </c>
    </row>
    <row r="22" spans="1:2" ht="12.75">
      <c r="A22" t="s">
        <v>1203</v>
      </c>
      <c r="B22">
        <v>0.004964304756144114</v>
      </c>
    </row>
    <row r="23" spans="1:2" ht="12.75">
      <c r="A23" t="s">
        <v>1205</v>
      </c>
      <c r="B23">
        <v>0.004709380462477397</v>
      </c>
    </row>
    <row r="24" spans="1:2" ht="12.75">
      <c r="A24" t="s">
        <v>1206</v>
      </c>
      <c r="B24">
        <v>0.007520938008508804</v>
      </c>
    </row>
    <row r="25" spans="1:2" ht="12.75">
      <c r="A25" t="s">
        <v>1207</v>
      </c>
      <c r="B25">
        <v>0.005792661296725157</v>
      </c>
    </row>
    <row r="26" spans="1:2" ht="12.75">
      <c r="A26" t="s">
        <v>1208</v>
      </c>
      <c r="B26">
        <v>0.19335489434420863</v>
      </c>
    </row>
    <row r="27" spans="1:2" ht="12.75">
      <c r="A27" t="s">
        <v>1209</v>
      </c>
      <c r="B27">
        <v>0.0035258373554433184</v>
      </c>
    </row>
    <row r="28" spans="1:2" ht="12.75">
      <c r="A28" t="s">
        <v>1210</v>
      </c>
      <c r="B28">
        <v>0.00012251494707669398</v>
      </c>
    </row>
    <row r="29" spans="1:2" ht="12.75">
      <c r="A29" t="s">
        <v>1211</v>
      </c>
      <c r="B29">
        <v>0.00016123562098573096</v>
      </c>
    </row>
    <row r="30" spans="1:2" ht="12.75">
      <c r="A30" t="s">
        <v>1212</v>
      </c>
      <c r="B30">
        <v>0.0004002295030515524</v>
      </c>
    </row>
    <row r="31" spans="1:2" ht="12.75">
      <c r="A31" t="s">
        <v>1213</v>
      </c>
      <c r="B31">
        <v>0.0037574644582094264</v>
      </c>
    </row>
    <row r="32" spans="1:2" ht="12.75">
      <c r="A32" t="s">
        <v>1214</v>
      </c>
      <c r="B32">
        <v>0.0002586789993136235</v>
      </c>
    </row>
    <row r="33" spans="1:2" ht="12.75">
      <c r="A33" t="s">
        <v>1215</v>
      </c>
      <c r="B33">
        <v>8.984318563379776E-05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6.186714905274211E-06</v>
      </c>
    </row>
    <row r="3" spans="1:2" ht="12.75">
      <c r="A3">
        <v>2000</v>
      </c>
      <c r="B3">
        <v>1.8105374023088963E-05</v>
      </c>
    </row>
    <row r="4" spans="1:2" ht="12.75">
      <c r="A4">
        <v>2001</v>
      </c>
      <c r="B4">
        <v>2.0950596510912715E-06</v>
      </c>
    </row>
    <row r="5" spans="1:2" ht="12.75">
      <c r="A5">
        <v>2002</v>
      </c>
      <c r="B5">
        <v>9.825508645117295E-05</v>
      </c>
    </row>
    <row r="6" spans="1:2" ht="12.75">
      <c r="A6">
        <v>2003</v>
      </c>
      <c r="B6">
        <v>0.00017574548676189985</v>
      </c>
    </row>
    <row r="7" spans="1:2" ht="12.75">
      <c r="A7">
        <v>2004</v>
      </c>
      <c r="B7">
        <v>0.0004915931639220385</v>
      </c>
    </row>
    <row r="8" spans="1:2" ht="12.75">
      <c r="A8">
        <v>2005</v>
      </c>
      <c r="B8">
        <v>0.001209447989128952</v>
      </c>
    </row>
    <row r="9" spans="1:2" ht="12.75">
      <c r="A9">
        <v>2006</v>
      </c>
      <c r="B9">
        <v>0.0008667553261071349</v>
      </c>
    </row>
    <row r="10" spans="1:2" ht="12.75">
      <c r="A10">
        <v>2007</v>
      </c>
      <c r="B10">
        <v>0.0016384201502558104</v>
      </c>
    </row>
    <row r="11" spans="1:2" ht="12.75">
      <c r="A11">
        <v>2008</v>
      </c>
      <c r="B11">
        <v>0.000733626928977555</v>
      </c>
    </row>
    <row r="12" spans="1:2" ht="12.75">
      <c r="A12">
        <v>2009</v>
      </c>
      <c r="B12">
        <v>0.002969437687328623</v>
      </c>
    </row>
    <row r="13" spans="1:2" ht="12.75">
      <c r="A13">
        <v>2010</v>
      </c>
      <c r="B13">
        <v>0.005376877188086044</v>
      </c>
    </row>
    <row r="14" spans="1:2" ht="12.75">
      <c r="A14">
        <v>2011</v>
      </c>
      <c r="B14">
        <v>0.0025010923350998397</v>
      </c>
    </row>
    <row r="15" spans="1:2" ht="12.75">
      <c r="A15">
        <v>2012</v>
      </c>
      <c r="B15">
        <v>0.0009122331393842816</v>
      </c>
    </row>
    <row r="16" spans="1:2" ht="12.75">
      <c r="A16">
        <v>2013</v>
      </c>
      <c r="B16">
        <v>0.00304930369817644</v>
      </c>
    </row>
    <row r="17" spans="1:2" ht="12.75">
      <c r="A17">
        <v>2014</v>
      </c>
      <c r="B17">
        <v>0.02168983707456273</v>
      </c>
    </row>
    <row r="18" spans="1:2" ht="12.75">
      <c r="A18">
        <v>2015</v>
      </c>
      <c r="B18">
        <v>0.20884083720421281</v>
      </c>
    </row>
    <row r="19" spans="1:2" ht="12.75">
      <c r="A19">
        <v>2016</v>
      </c>
      <c r="B19">
        <v>0.2982528378058511</v>
      </c>
    </row>
    <row r="20" spans="1:2" ht="12.75">
      <c r="A20">
        <v>2017</v>
      </c>
      <c r="B20">
        <v>0.16640573364266853</v>
      </c>
    </row>
    <row r="21" spans="1:2" ht="12.75">
      <c r="A21">
        <v>2018</v>
      </c>
      <c r="B21">
        <v>0.12933960529887875</v>
      </c>
    </row>
    <row r="22" spans="1:2" ht="12.75">
      <c r="A22">
        <v>2019</v>
      </c>
      <c r="B22">
        <v>0.15542197364556684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1285</v>
      </c>
      <c r="C1" t="s">
        <v>1286</v>
      </c>
    </row>
    <row r="2" spans="1:3" ht="12.75">
      <c r="A2" t="s">
        <v>1219</v>
      </c>
      <c r="B2">
        <v>0.20506732904203587</v>
      </c>
      <c r="C2">
        <v>0.5035861500412201</v>
      </c>
    </row>
    <row r="3" spans="1:3" ht="12.75">
      <c r="A3" t="s">
        <v>1220</v>
      </c>
      <c r="B3">
        <v>0.35586636526173054</v>
      </c>
      <c r="C3">
        <v>0.31521022258862325</v>
      </c>
    </row>
    <row r="4" spans="1:3" ht="12.75">
      <c r="A4" t="s">
        <v>1221</v>
      </c>
      <c r="B4">
        <v>0.23802222141106394</v>
      </c>
      <c r="C4">
        <v>0.12646331409727948</v>
      </c>
    </row>
    <row r="5" spans="1:3" ht="12.75">
      <c r="A5" t="s">
        <v>1222</v>
      </c>
      <c r="B5">
        <v>0.0883959520894364</v>
      </c>
      <c r="C5">
        <v>0.033140972794723826</v>
      </c>
    </row>
    <row r="6" spans="1:3" ht="12.75">
      <c r="A6" t="s">
        <v>1223</v>
      </c>
      <c r="B6">
        <v>0.11264813219573333</v>
      </c>
      <c r="C6">
        <v>0.021599340478153338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0.0010287762754299706</v>
      </c>
    </row>
    <row r="3" spans="1:2" ht="12.75">
      <c r="A3" t="s">
        <v>1225</v>
      </c>
      <c r="B3">
        <v>0.017181382495940138</v>
      </c>
    </row>
    <row r="4" spans="1:2" ht="12.75">
      <c r="A4" t="s">
        <v>1226</v>
      </c>
      <c r="B4">
        <v>0.1632545528373806</v>
      </c>
    </row>
    <row r="5" spans="1:2" ht="12.75">
      <c r="A5" t="s">
        <v>1227</v>
      </c>
      <c r="B5">
        <v>0.6693905780583643</v>
      </c>
    </row>
    <row r="6" spans="1:2" ht="12.75">
      <c r="A6" t="s">
        <v>1228</v>
      </c>
      <c r="B6">
        <v>0.09301231819250153</v>
      </c>
    </row>
    <row r="7" spans="1:2" ht="12.75">
      <c r="A7" t="s">
        <v>1229</v>
      </c>
      <c r="B7">
        <v>0.04327861676596978</v>
      </c>
    </row>
    <row r="8" spans="1:2" ht="12.75">
      <c r="A8" t="s">
        <v>1230</v>
      </c>
      <c r="B8">
        <v>0.008153138340837711</v>
      </c>
    </row>
    <row r="9" spans="1:2" ht="12.75">
      <c r="A9" t="s">
        <v>1231</v>
      </c>
      <c r="B9">
        <v>0.0032395562914309343</v>
      </c>
    </row>
    <row r="10" spans="1:2" ht="12.75">
      <c r="A10" t="s">
        <v>1232</v>
      </c>
      <c r="B10">
        <v>0.0010580890247838118</v>
      </c>
    </row>
    <row r="11" spans="1:2" ht="12.75">
      <c r="A11" t="s">
        <v>1233</v>
      </c>
      <c r="B11">
        <v>0.00030805680276699293</v>
      </c>
    </row>
    <row r="12" spans="1:2" ht="12.75">
      <c r="A12" t="s">
        <v>1234</v>
      </c>
      <c r="B12">
        <v>8.04725324331489E-05</v>
      </c>
    </row>
    <row r="13" spans="1:2" ht="12.75">
      <c r="A13" t="s">
        <v>1235</v>
      </c>
      <c r="B13">
        <v>1.3373416177193516E-05</v>
      </c>
    </row>
    <row r="14" spans="1:2" ht="12.75">
      <c r="A14" t="s">
        <v>1236</v>
      </c>
      <c r="B14">
        <v>1.0889659838573727E-06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C24" sqref="C24"/>
    </sheetView>
  </sheetViews>
  <sheetFormatPr defaultColWidth="9.140625" defaultRowHeight="12.75"/>
  <cols>
    <col min="1" max="1" width="9.140625" style="32" customWidth="1"/>
    <col min="2" max="10" width="12.421875" style="32" customWidth="1"/>
    <col min="11" max="18" width="9.140625" style="32" customWidth="1"/>
    <col min="19" max="16384" width="9.140625" style="68" customWidth="1"/>
  </cols>
  <sheetData>
    <row r="1" ht="15.75" thickBot="1"/>
    <row r="2" spans="2:10" ht="15">
      <c r="B2" s="46"/>
      <c r="C2" s="47"/>
      <c r="D2" s="47"/>
      <c r="E2" s="47"/>
      <c r="F2" s="47"/>
      <c r="G2" s="47"/>
      <c r="H2" s="47"/>
      <c r="I2" s="47"/>
      <c r="J2" s="48"/>
    </row>
    <row r="3" spans="2:10" ht="15">
      <c r="B3" s="49"/>
      <c r="C3" s="50"/>
      <c r="D3" s="50"/>
      <c r="E3" s="50"/>
      <c r="F3" s="50"/>
      <c r="G3" s="50"/>
      <c r="H3" s="50"/>
      <c r="I3" s="50"/>
      <c r="J3" s="51"/>
    </row>
    <row r="4" spans="2:10" ht="15">
      <c r="B4" s="49"/>
      <c r="C4" s="50"/>
      <c r="D4" s="50"/>
      <c r="E4" s="50"/>
      <c r="F4" s="50"/>
      <c r="G4" s="50"/>
      <c r="H4" s="50"/>
      <c r="I4" s="50"/>
      <c r="J4" s="51"/>
    </row>
    <row r="5" spans="2:10" ht="31.5">
      <c r="B5" s="49"/>
      <c r="C5" s="50"/>
      <c r="D5" s="50"/>
      <c r="E5" s="52"/>
      <c r="F5" s="53" t="s">
        <v>1842</v>
      </c>
      <c r="G5" s="50"/>
      <c r="H5" s="50"/>
      <c r="I5" s="50"/>
      <c r="J5" s="51"/>
    </row>
    <row r="6" spans="2:10" ht="41.25" customHeight="1">
      <c r="B6" s="49"/>
      <c r="C6" s="50"/>
      <c r="D6" s="50"/>
      <c r="E6" s="198" t="s">
        <v>1843</v>
      </c>
      <c r="F6" s="198"/>
      <c r="G6" s="198"/>
      <c r="H6" s="50"/>
      <c r="I6" s="50"/>
      <c r="J6" s="51"/>
    </row>
    <row r="7" spans="2:10" ht="26.25">
      <c r="B7" s="49"/>
      <c r="C7" s="50"/>
      <c r="D7" s="50"/>
      <c r="E7" s="50"/>
      <c r="F7" s="54" t="s">
        <v>7</v>
      </c>
      <c r="G7" s="50"/>
      <c r="H7" s="50"/>
      <c r="I7" s="50"/>
      <c r="J7" s="51"/>
    </row>
    <row r="8" spans="2:10" ht="26.25">
      <c r="B8" s="49"/>
      <c r="C8" s="50"/>
      <c r="D8" s="50"/>
      <c r="E8" s="50"/>
      <c r="F8" s="54" t="s">
        <v>1844</v>
      </c>
      <c r="G8" s="50"/>
      <c r="H8" s="50"/>
      <c r="I8" s="50"/>
      <c r="J8" s="51"/>
    </row>
    <row r="9" spans="2:10" ht="21">
      <c r="B9" s="49"/>
      <c r="C9" s="50"/>
      <c r="D9" s="50"/>
      <c r="E9" s="50"/>
      <c r="F9" s="55" t="s">
        <v>1845</v>
      </c>
      <c r="G9" s="50"/>
      <c r="H9" s="50"/>
      <c r="I9" s="50"/>
      <c r="J9" s="51"/>
    </row>
    <row r="10" spans="2:10" ht="21">
      <c r="B10" s="49"/>
      <c r="C10" s="50"/>
      <c r="D10" s="50"/>
      <c r="E10" s="50"/>
      <c r="F10" s="55" t="s">
        <v>1846</v>
      </c>
      <c r="G10" s="50"/>
      <c r="H10" s="50"/>
      <c r="I10" s="50"/>
      <c r="J10" s="51"/>
    </row>
    <row r="11" spans="2:10" ht="21">
      <c r="B11" s="49"/>
      <c r="C11" s="50"/>
      <c r="D11" s="50"/>
      <c r="E11" s="50"/>
      <c r="F11" s="55"/>
      <c r="G11" s="50"/>
      <c r="H11" s="50"/>
      <c r="I11" s="50"/>
      <c r="J11" s="51"/>
    </row>
    <row r="12" spans="2:10" ht="15">
      <c r="B12" s="49"/>
      <c r="C12" s="50"/>
      <c r="D12" s="50"/>
      <c r="E12" s="50"/>
      <c r="F12" s="50"/>
      <c r="G12" s="50"/>
      <c r="H12" s="50"/>
      <c r="I12" s="50"/>
      <c r="J12" s="51"/>
    </row>
    <row r="13" spans="2:10" ht="15">
      <c r="B13" s="49"/>
      <c r="C13" s="50"/>
      <c r="D13" s="50"/>
      <c r="E13" s="50"/>
      <c r="F13" s="50"/>
      <c r="G13" s="50"/>
      <c r="H13" s="50"/>
      <c r="I13" s="50"/>
      <c r="J13" s="51"/>
    </row>
    <row r="14" spans="2:10" ht="15">
      <c r="B14" s="49"/>
      <c r="C14" s="50"/>
      <c r="D14" s="50"/>
      <c r="E14" s="50"/>
      <c r="F14" s="50"/>
      <c r="G14" s="50"/>
      <c r="H14" s="50"/>
      <c r="I14" s="50"/>
      <c r="J14" s="51"/>
    </row>
    <row r="15" spans="2:10" ht="15">
      <c r="B15" s="49"/>
      <c r="C15" s="50"/>
      <c r="D15" s="50"/>
      <c r="E15" s="50"/>
      <c r="F15" s="50"/>
      <c r="G15" s="50"/>
      <c r="H15" s="50"/>
      <c r="I15" s="50"/>
      <c r="J15" s="51"/>
    </row>
    <row r="16" spans="2:10" ht="15">
      <c r="B16" s="49"/>
      <c r="C16" s="50"/>
      <c r="D16" s="50"/>
      <c r="E16" s="50"/>
      <c r="F16" s="50"/>
      <c r="G16" s="50"/>
      <c r="H16" s="50"/>
      <c r="I16" s="50"/>
      <c r="J16" s="51"/>
    </row>
    <row r="17" spans="2:10" ht="15">
      <c r="B17" s="49"/>
      <c r="C17" s="50"/>
      <c r="D17" s="50"/>
      <c r="E17" s="50"/>
      <c r="F17" s="50"/>
      <c r="G17" s="50"/>
      <c r="H17" s="50"/>
      <c r="I17" s="50"/>
      <c r="J17" s="51"/>
    </row>
    <row r="18" spans="2:10" ht="15">
      <c r="B18" s="49"/>
      <c r="C18" s="50"/>
      <c r="D18" s="50"/>
      <c r="E18" s="50"/>
      <c r="F18" s="50"/>
      <c r="G18" s="50"/>
      <c r="H18" s="50"/>
      <c r="I18" s="50"/>
      <c r="J18" s="51"/>
    </row>
    <row r="19" spans="2:10" ht="15">
      <c r="B19" s="49"/>
      <c r="C19" s="50"/>
      <c r="D19" s="50"/>
      <c r="E19" s="50"/>
      <c r="F19" s="50"/>
      <c r="G19" s="50"/>
      <c r="H19" s="50"/>
      <c r="I19" s="50"/>
      <c r="J19" s="51"/>
    </row>
    <row r="20" spans="2:10" ht="15">
      <c r="B20" s="49"/>
      <c r="C20" s="50"/>
      <c r="D20" s="50"/>
      <c r="E20" s="50"/>
      <c r="F20" s="50"/>
      <c r="G20" s="50"/>
      <c r="H20" s="50"/>
      <c r="I20" s="50"/>
      <c r="J20" s="51"/>
    </row>
    <row r="21" spans="2:10" ht="15">
      <c r="B21" s="49"/>
      <c r="C21" s="50"/>
      <c r="D21" s="50"/>
      <c r="E21" s="50"/>
      <c r="F21" s="50"/>
      <c r="G21" s="50"/>
      <c r="H21" s="50"/>
      <c r="I21" s="50"/>
      <c r="J21" s="51"/>
    </row>
    <row r="22" spans="2:10" ht="15">
      <c r="B22" s="49"/>
      <c r="C22" s="50"/>
      <c r="D22" s="50"/>
      <c r="E22" s="50"/>
      <c r="F22" s="56" t="s">
        <v>1847</v>
      </c>
      <c r="G22" s="50"/>
      <c r="H22" s="50"/>
      <c r="I22" s="50"/>
      <c r="J22" s="51"/>
    </row>
    <row r="23" spans="2:10" ht="15">
      <c r="B23" s="49"/>
      <c r="C23" s="50"/>
      <c r="I23" s="50"/>
      <c r="J23" s="51"/>
    </row>
    <row r="24" spans="2:10" ht="15">
      <c r="B24" s="49"/>
      <c r="C24" s="50"/>
      <c r="D24" s="199" t="s">
        <v>1848</v>
      </c>
      <c r="E24" s="197" t="s">
        <v>1849</v>
      </c>
      <c r="F24" s="197"/>
      <c r="G24" s="197"/>
      <c r="H24" s="197"/>
      <c r="I24" s="50"/>
      <c r="J24" s="51"/>
    </row>
    <row r="25" spans="2:10" ht="15">
      <c r="B25" s="49"/>
      <c r="C25" s="50"/>
      <c r="I25" s="50"/>
      <c r="J25" s="51"/>
    </row>
    <row r="26" spans="2:10" ht="15">
      <c r="B26" s="49"/>
      <c r="C26" s="50"/>
      <c r="D26" s="199" t="s">
        <v>1850</v>
      </c>
      <c r="E26" s="197" t="s">
        <v>1849</v>
      </c>
      <c r="F26" s="197"/>
      <c r="G26" s="197"/>
      <c r="H26" s="197"/>
      <c r="I26" s="50"/>
      <c r="J26" s="51"/>
    </row>
    <row r="27" spans="2:10" ht="15">
      <c r="B27" s="49"/>
      <c r="C27" s="50"/>
      <c r="D27" s="57"/>
      <c r="E27" s="57"/>
      <c r="F27" s="57"/>
      <c r="G27" s="57"/>
      <c r="H27" s="57"/>
      <c r="I27" s="50"/>
      <c r="J27" s="51"/>
    </row>
    <row r="28" spans="2:10" ht="15">
      <c r="B28" s="49"/>
      <c r="C28" s="50"/>
      <c r="D28" s="199" t="s">
        <v>1851</v>
      </c>
      <c r="E28" s="197"/>
      <c r="F28" s="197"/>
      <c r="G28" s="197"/>
      <c r="H28" s="197"/>
      <c r="I28" s="50"/>
      <c r="J28" s="51"/>
    </row>
    <row r="29" spans="2:10" ht="15">
      <c r="B29" s="49"/>
      <c r="C29" s="50"/>
      <c r="D29" s="58"/>
      <c r="E29" s="58"/>
      <c r="F29" s="58"/>
      <c r="G29" s="58"/>
      <c r="H29" s="58"/>
      <c r="I29" s="50"/>
      <c r="J29" s="51"/>
    </row>
    <row r="30" spans="2:10" ht="15">
      <c r="B30" s="49"/>
      <c r="C30" s="50"/>
      <c r="D30" s="199" t="s">
        <v>1852</v>
      </c>
      <c r="E30" s="197" t="s">
        <v>1849</v>
      </c>
      <c r="F30" s="197"/>
      <c r="G30" s="197"/>
      <c r="H30" s="197"/>
      <c r="I30" s="50"/>
      <c r="J30" s="51"/>
    </row>
    <row r="31" spans="2:10" ht="15">
      <c r="B31" s="49"/>
      <c r="C31" s="50"/>
      <c r="D31" s="59"/>
      <c r="E31" s="59"/>
      <c r="F31" s="59"/>
      <c r="G31" s="59"/>
      <c r="H31" s="59"/>
      <c r="I31" s="50"/>
      <c r="J31" s="51"/>
    </row>
    <row r="32" spans="2:10" ht="15">
      <c r="B32" s="49"/>
      <c r="C32" s="50"/>
      <c r="D32" s="196" t="s">
        <v>1853</v>
      </c>
      <c r="E32" s="197"/>
      <c r="F32" s="197"/>
      <c r="G32" s="197"/>
      <c r="H32" s="197"/>
      <c r="I32" s="50"/>
      <c r="J32" s="51"/>
    </row>
    <row r="33" spans="2:10" ht="15">
      <c r="B33" s="49"/>
      <c r="C33" s="50"/>
      <c r="D33" s="59"/>
      <c r="E33" s="59"/>
      <c r="F33" s="60"/>
      <c r="G33" s="59"/>
      <c r="H33" s="59"/>
      <c r="I33" s="50"/>
      <c r="J33" s="51"/>
    </row>
    <row r="34" spans="2:10" ht="15">
      <c r="B34" s="49"/>
      <c r="C34" s="50"/>
      <c r="D34" s="196" t="s">
        <v>1854</v>
      </c>
      <c r="E34" s="197"/>
      <c r="F34" s="197"/>
      <c r="G34" s="197"/>
      <c r="H34" s="197"/>
      <c r="I34" s="50"/>
      <c r="J34" s="51"/>
    </row>
    <row r="35" spans="2:10" ht="15">
      <c r="B35" s="49"/>
      <c r="C35" s="50"/>
      <c r="D35" s="59"/>
      <c r="E35" s="59"/>
      <c r="F35" s="59"/>
      <c r="G35" s="59"/>
      <c r="H35" s="59"/>
      <c r="I35" s="50"/>
      <c r="J35" s="51"/>
    </row>
    <row r="36" spans="2:10" ht="15">
      <c r="B36" s="49"/>
      <c r="C36" s="50"/>
      <c r="D36" s="196" t="s">
        <v>1855</v>
      </c>
      <c r="E36" s="197"/>
      <c r="F36" s="197"/>
      <c r="G36" s="197"/>
      <c r="H36" s="197"/>
      <c r="I36" s="50"/>
      <c r="J36" s="51"/>
    </row>
    <row r="37" spans="2:10" ht="15">
      <c r="B37" s="49"/>
      <c r="C37" s="50"/>
      <c r="D37" s="61"/>
      <c r="E37" s="61"/>
      <c r="F37" s="61"/>
      <c r="G37" s="61"/>
      <c r="H37" s="61"/>
      <c r="I37" s="50"/>
      <c r="J37" s="51"/>
    </row>
    <row r="38" spans="2:10" ht="15">
      <c r="B38" s="49"/>
      <c r="C38" s="50"/>
      <c r="D38" s="196" t="s">
        <v>1856</v>
      </c>
      <c r="E38" s="197"/>
      <c r="F38" s="197"/>
      <c r="G38" s="197"/>
      <c r="H38" s="197"/>
      <c r="I38" s="50"/>
      <c r="J38" s="51"/>
    </row>
    <row r="39" spans="2:10" ht="15">
      <c r="B39" s="49"/>
      <c r="C39" s="50"/>
      <c r="D39" s="61"/>
      <c r="E39" s="61"/>
      <c r="F39" s="61"/>
      <c r="G39" s="61"/>
      <c r="H39" s="61"/>
      <c r="I39" s="50"/>
      <c r="J39" s="51"/>
    </row>
    <row r="40" spans="2:10" ht="15">
      <c r="B40" s="49"/>
      <c r="C40" s="50"/>
      <c r="D40" s="196" t="s">
        <v>1857</v>
      </c>
      <c r="E40" s="197"/>
      <c r="F40" s="197"/>
      <c r="G40" s="197"/>
      <c r="H40" s="197"/>
      <c r="I40" s="50"/>
      <c r="J40" s="51"/>
    </row>
    <row r="41" spans="2:10" ht="15">
      <c r="B41" s="62"/>
      <c r="C41" s="63"/>
      <c r="D41" s="61"/>
      <c r="E41" s="61"/>
      <c r="F41" s="61"/>
      <c r="G41" s="61"/>
      <c r="H41" s="61"/>
      <c r="I41" s="63"/>
      <c r="J41" s="64"/>
    </row>
    <row r="42" spans="2:10" ht="15">
      <c r="B42" s="62"/>
      <c r="C42" s="63"/>
      <c r="D42" s="196" t="s">
        <v>1858</v>
      </c>
      <c r="E42" s="197"/>
      <c r="F42" s="197"/>
      <c r="G42" s="197"/>
      <c r="H42" s="197"/>
      <c r="I42" s="63"/>
      <c r="J42" s="64"/>
    </row>
    <row r="43" spans="2:10" ht="15">
      <c r="B43" s="62"/>
      <c r="C43" s="63"/>
      <c r="D43" s="61"/>
      <c r="E43" s="61"/>
      <c r="F43" s="61"/>
      <c r="G43" s="61"/>
      <c r="H43" s="61"/>
      <c r="I43" s="63"/>
      <c r="J43" s="64"/>
    </row>
    <row r="44" spans="2:10" ht="15">
      <c r="B44" s="62"/>
      <c r="C44" s="63"/>
      <c r="D44" s="196" t="s">
        <v>1859</v>
      </c>
      <c r="E44" s="197"/>
      <c r="F44" s="197"/>
      <c r="G44" s="197"/>
      <c r="H44" s="197"/>
      <c r="I44" s="63"/>
      <c r="J44" s="64"/>
    </row>
    <row r="45" spans="2:10" ht="15">
      <c r="B45" s="62"/>
      <c r="C45" s="63"/>
      <c r="D45" s="61"/>
      <c r="E45" s="61"/>
      <c r="F45" s="61"/>
      <c r="G45" s="61"/>
      <c r="H45" s="61"/>
      <c r="I45" s="63"/>
      <c r="J45" s="64"/>
    </row>
    <row r="46" spans="2:10" ht="15">
      <c r="B46" s="62"/>
      <c r="C46" s="63"/>
      <c r="D46" s="196" t="s">
        <v>1860</v>
      </c>
      <c r="E46" s="197"/>
      <c r="F46" s="197"/>
      <c r="G46" s="197"/>
      <c r="H46" s="197"/>
      <c r="I46" s="63"/>
      <c r="J46" s="64"/>
    </row>
    <row r="47" spans="2:10" ht="15">
      <c r="B47" s="62"/>
      <c r="C47" s="63"/>
      <c r="D47" s="61"/>
      <c r="E47" s="61"/>
      <c r="F47" s="61"/>
      <c r="G47" s="61"/>
      <c r="H47" s="61"/>
      <c r="I47" s="63"/>
      <c r="J47" s="64"/>
    </row>
    <row r="48" spans="2:10" ht="15">
      <c r="B48" s="62"/>
      <c r="C48" s="63"/>
      <c r="D48" s="196" t="s">
        <v>1861</v>
      </c>
      <c r="E48" s="197"/>
      <c r="F48" s="197"/>
      <c r="G48" s="197"/>
      <c r="H48" s="197"/>
      <c r="I48" s="63"/>
      <c r="J48" s="64"/>
    </row>
    <row r="49" spans="2:10" ht="15">
      <c r="B49" s="62"/>
      <c r="C49" s="63"/>
      <c r="D49" s="61"/>
      <c r="E49" s="61"/>
      <c r="F49" s="61"/>
      <c r="G49" s="61"/>
      <c r="H49" s="61"/>
      <c r="I49" s="63"/>
      <c r="J49" s="64"/>
    </row>
    <row r="50" spans="2:10" ht="15">
      <c r="B50" s="62"/>
      <c r="C50" s="63"/>
      <c r="D50" s="196" t="s">
        <v>1862</v>
      </c>
      <c r="E50" s="197"/>
      <c r="F50" s="197"/>
      <c r="G50" s="197"/>
      <c r="H50" s="197"/>
      <c r="I50" s="63"/>
      <c r="J50" s="64"/>
    </row>
    <row r="51" spans="2:10" ht="15">
      <c r="B51" s="62"/>
      <c r="C51" s="63"/>
      <c r="D51" s="61"/>
      <c r="E51" s="61"/>
      <c r="F51" s="61"/>
      <c r="G51" s="61"/>
      <c r="H51" s="61"/>
      <c r="I51" s="63"/>
      <c r="J51" s="64"/>
    </row>
    <row r="52" spans="2:10" ht="15">
      <c r="B52" s="62"/>
      <c r="C52" s="63"/>
      <c r="D52" s="196" t="s">
        <v>876</v>
      </c>
      <c r="E52" s="197"/>
      <c r="F52" s="197"/>
      <c r="G52" s="197"/>
      <c r="H52" s="197"/>
      <c r="I52" s="63"/>
      <c r="J52" s="64"/>
    </row>
    <row r="53" spans="2:10" ht="15.75" thickBot="1">
      <c r="B53" s="65"/>
      <c r="C53" s="66"/>
      <c r="D53" s="66"/>
      <c r="E53" s="66"/>
      <c r="F53" s="66"/>
      <c r="G53" s="66"/>
      <c r="H53" s="66"/>
      <c r="I53" s="66"/>
      <c r="J53" s="67"/>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1238</v>
      </c>
      <c r="B2">
        <v>177427959.51000014</v>
      </c>
      <c r="C2">
        <v>2141</v>
      </c>
      <c r="D2">
        <v>0.05153944295996726</v>
      </c>
    </row>
    <row r="3" spans="1:4" ht="12.75">
      <c r="A3" t="s">
        <v>1237</v>
      </c>
      <c r="B3">
        <v>2488212.55</v>
      </c>
      <c r="C3">
        <v>49</v>
      </c>
      <c r="D3">
        <v>0.001179557545557401</v>
      </c>
    </row>
    <row r="4" spans="1:4" ht="12.75">
      <c r="A4" t="s">
        <v>1027</v>
      </c>
      <c r="B4">
        <v>2911465973.8499894</v>
      </c>
      <c r="C4">
        <v>39351</v>
      </c>
      <c r="D4">
        <v>0.9472809994944753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1239</v>
      </c>
      <c r="B2">
        <v>0.015220121356478182</v>
      </c>
    </row>
    <row r="3" spans="1:2" ht="12.75">
      <c r="A3" t="s">
        <v>1240</v>
      </c>
      <c r="B3">
        <v>0.0044879792970131125</v>
      </c>
    </row>
    <row r="4" spans="1:2" ht="12.75">
      <c r="A4" t="s">
        <v>1241</v>
      </c>
      <c r="B4">
        <v>0.003966042129803054</v>
      </c>
    </row>
    <row r="5" spans="1:2" ht="12.75">
      <c r="A5" t="s">
        <v>1242</v>
      </c>
      <c r="B5">
        <v>0.006047802755390685</v>
      </c>
    </row>
    <row r="6" spans="1:2" ht="12.75">
      <c r="A6" t="s">
        <v>1243</v>
      </c>
      <c r="B6">
        <v>0.010415368311096374</v>
      </c>
    </row>
    <row r="7" spans="1:2" ht="12.75">
      <c r="A7" t="s">
        <v>1244</v>
      </c>
      <c r="B7">
        <v>0.0017354013857839641</v>
      </c>
    </row>
    <row r="8" spans="1:2" ht="12.75">
      <c r="A8" t="s">
        <v>1245</v>
      </c>
      <c r="B8">
        <v>0.0026530037416599606</v>
      </c>
    </row>
    <row r="9" spans="1:2" ht="12.75">
      <c r="A9" t="s">
        <v>1246</v>
      </c>
      <c r="B9">
        <v>0.0014897562878446197</v>
      </c>
    </row>
    <row r="10" spans="1:2" ht="12.75">
      <c r="A10" t="s">
        <v>1247</v>
      </c>
      <c r="B10">
        <v>0.0011696356643528596</v>
      </c>
    </row>
    <row r="11" spans="1:2" ht="12.75">
      <c r="A11" t="s">
        <v>1248</v>
      </c>
      <c r="B11">
        <v>0.0016701457815012986</v>
      </c>
    </row>
    <row r="12" spans="1:2" ht="12.75">
      <c r="A12" t="s">
        <v>1249</v>
      </c>
      <c r="B12">
        <v>0.0013719950396981736</v>
      </c>
    </row>
    <row r="13" spans="1:2" ht="12.75">
      <c r="A13" t="s">
        <v>1250</v>
      </c>
      <c r="B13">
        <v>0.005833322025184866</v>
      </c>
    </row>
    <row r="14" spans="1:2" ht="12.75">
      <c r="A14" t="s">
        <v>1251</v>
      </c>
      <c r="B14">
        <v>0.9439394262241928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1252</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1255</v>
      </c>
      <c r="B2">
        <v>55225906.289999954</v>
      </c>
      <c r="C2">
        <v>1059</v>
      </c>
      <c r="D2">
        <v>0.0254928865458222</v>
      </c>
    </row>
    <row r="3" spans="1:4" ht="12.75">
      <c r="A3" t="s">
        <v>1254</v>
      </c>
      <c r="B3">
        <v>96320908.31</v>
      </c>
      <c r="C3">
        <v>569</v>
      </c>
      <c r="D3">
        <v>0.01369731109024819</v>
      </c>
    </row>
    <row r="4" spans="1:4" ht="12.75">
      <c r="A4" t="s">
        <v>1253</v>
      </c>
      <c r="B4">
        <v>2939835331.3099885</v>
      </c>
      <c r="C4">
        <v>39913</v>
      </c>
      <c r="D4">
        <v>0.9608098023639297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9.789584260891012E-05</v>
      </c>
    </row>
    <row r="3" spans="1:2" ht="12.75">
      <c r="A3" t="s">
        <v>1256</v>
      </c>
      <c r="B3">
        <v>0.01300564869444987</v>
      </c>
    </row>
    <row r="4" spans="1:2" ht="12.75">
      <c r="A4" t="s">
        <v>1257</v>
      </c>
      <c r="B4">
        <v>0.05031160757196402</v>
      </c>
    </row>
    <row r="5" spans="1:2" ht="12.75">
      <c r="A5" t="s">
        <v>1258</v>
      </c>
      <c r="B5">
        <v>0.08617292821350085</v>
      </c>
    </row>
    <row r="6" spans="1:2" ht="12.75">
      <c r="A6" t="s">
        <v>1259</v>
      </c>
      <c r="B6">
        <v>0.10403133441638311</v>
      </c>
    </row>
    <row r="7" spans="1:2" ht="12.75">
      <c r="A7" t="s">
        <v>1260</v>
      </c>
      <c r="B7">
        <v>0.1181692143668848</v>
      </c>
    </row>
    <row r="8" spans="1:2" ht="12.75">
      <c r="A8" t="s">
        <v>1261</v>
      </c>
      <c r="B8">
        <v>0.13004308528852576</v>
      </c>
    </row>
    <row r="9" spans="1:2" ht="12.75">
      <c r="A9" t="s">
        <v>1262</v>
      </c>
      <c r="B9">
        <v>0.1310894040311887</v>
      </c>
    </row>
    <row r="10" spans="1:2" ht="12.75">
      <c r="A10" t="s">
        <v>1263</v>
      </c>
      <c r="B10">
        <v>0.13385123946822708</v>
      </c>
    </row>
    <row r="11" spans="1:2" ht="12.75">
      <c r="A11" t="s">
        <v>1264</v>
      </c>
      <c r="B11">
        <v>0.14616710360051233</v>
      </c>
    </row>
    <row r="12" spans="1:2" ht="12.75">
      <c r="A12" t="s">
        <v>1265</v>
      </c>
      <c r="B12">
        <v>0.07031361792251502</v>
      </c>
    </row>
    <row r="13" spans="1:2" ht="12.75">
      <c r="A13" t="s">
        <v>1266</v>
      </c>
      <c r="B13">
        <v>0.006726297409561794</v>
      </c>
    </row>
    <row r="14" spans="1:2" ht="12.75">
      <c r="A14" t="s">
        <v>1267</v>
      </c>
      <c r="B14">
        <v>0.0014103629393630247</v>
      </c>
    </row>
    <row r="15" spans="1:2" ht="12.75">
      <c r="A15" t="s">
        <v>1268</v>
      </c>
      <c r="B15">
        <v>0.008610260234314921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1269</v>
      </c>
      <c r="B2">
        <v>0.003358880387446701</v>
      </c>
    </row>
    <row r="3" spans="1:2" ht="12.75">
      <c r="A3" t="s">
        <v>1270</v>
      </c>
      <c r="B3">
        <v>0.01936315454535289</v>
      </c>
    </row>
    <row r="4" spans="1:2" ht="12.75">
      <c r="A4" t="s">
        <v>1271</v>
      </c>
      <c r="B4">
        <v>0.054857772321797435</v>
      </c>
    </row>
    <row r="5" spans="1:2" ht="12.75">
      <c r="A5" t="s">
        <v>1272</v>
      </c>
      <c r="B5">
        <v>0.13199107789693493</v>
      </c>
    </row>
    <row r="6" spans="1:2" ht="12.75">
      <c r="A6" t="s">
        <v>1273</v>
      </c>
      <c r="B6">
        <v>0.23038834883687473</v>
      </c>
    </row>
    <row r="7" spans="1:2" ht="12.75">
      <c r="A7" t="s">
        <v>1274</v>
      </c>
      <c r="B7">
        <v>0.026104569765587775</v>
      </c>
    </row>
    <row r="8" spans="1:2" ht="12.75">
      <c r="A8" t="s">
        <v>1275</v>
      </c>
      <c r="B8">
        <v>0.038209673487400335</v>
      </c>
    </row>
    <row r="9" spans="1:2" ht="12.75">
      <c r="A9" t="s">
        <v>1276</v>
      </c>
      <c r="B9">
        <v>0.046073583723203214</v>
      </c>
    </row>
    <row r="10" spans="1:2" ht="12.75">
      <c r="A10" t="s">
        <v>1277</v>
      </c>
      <c r="B10">
        <v>0.0625443562665995</v>
      </c>
    </row>
    <row r="11" spans="1:2" ht="12.75">
      <c r="A11" t="s">
        <v>1278</v>
      </c>
      <c r="B11">
        <v>0.048672510591765715</v>
      </c>
    </row>
    <row r="12" spans="1:2" ht="12.75">
      <c r="A12" t="s">
        <v>1279</v>
      </c>
      <c r="B12">
        <v>0.1599066636339406</v>
      </c>
    </row>
    <row r="13" spans="1:2" ht="12.75">
      <c r="A13" t="s">
        <v>1280</v>
      </c>
      <c r="B13">
        <v>0.06811470340494427</v>
      </c>
    </row>
    <row r="14" spans="1:2" ht="12.75">
      <c r="A14" t="s">
        <v>1281</v>
      </c>
      <c r="B14">
        <v>0.028546040607355293</v>
      </c>
    </row>
    <row r="15" spans="1:2" ht="12.75">
      <c r="A15" t="s">
        <v>1282</v>
      </c>
      <c r="B15">
        <v>0.08186866453079658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1283</v>
      </c>
      <c r="B2">
        <v>0.010812627576381538</v>
      </c>
    </row>
    <row r="3" spans="1:2" ht="12.75">
      <c r="A3" t="s">
        <v>1184</v>
      </c>
      <c r="B3">
        <v>0.01612681432347621</v>
      </c>
    </row>
    <row r="4" spans="1:2" ht="12.75">
      <c r="A4" t="s">
        <v>1185</v>
      </c>
      <c r="B4">
        <v>0.06185683729945687</v>
      </c>
    </row>
    <row r="5" spans="1:2" ht="12.75">
      <c r="A5" t="s">
        <v>1186</v>
      </c>
      <c r="B5">
        <v>0.08999022728977725</v>
      </c>
    </row>
    <row r="6" spans="1:2" ht="12.75">
      <c r="A6" t="s">
        <v>1187</v>
      </c>
      <c r="B6">
        <v>0.09654867271420435</v>
      </c>
    </row>
    <row r="7" spans="1:2" ht="12.75">
      <c r="A7" t="s">
        <v>1188</v>
      </c>
      <c r="B7">
        <v>0.0965091197394414</v>
      </c>
    </row>
    <row r="8" spans="1:2" ht="12.75">
      <c r="A8" t="s">
        <v>1189</v>
      </c>
      <c r="B8">
        <v>0.08233811877860604</v>
      </c>
    </row>
    <row r="9" spans="1:2" ht="12.75">
      <c r="A9" t="s">
        <v>1190</v>
      </c>
      <c r="B9">
        <v>0.09669566998874124</v>
      </c>
    </row>
    <row r="10" spans="1:2" ht="12.75">
      <c r="A10" t="s">
        <v>1191</v>
      </c>
      <c r="B10">
        <v>0.12349325978837261</v>
      </c>
    </row>
    <row r="11" spans="1:2" ht="12.75">
      <c r="A11" t="s">
        <v>1192</v>
      </c>
      <c r="B11">
        <v>0.08597078105714638</v>
      </c>
    </row>
    <row r="12" spans="1:2" ht="12.75">
      <c r="A12" t="s">
        <v>1193</v>
      </c>
      <c r="B12">
        <v>0.07924245753444019</v>
      </c>
    </row>
    <row r="13" spans="1:2" ht="12.75">
      <c r="A13" t="s">
        <v>1194</v>
      </c>
      <c r="B13">
        <v>0.09309205602443772</v>
      </c>
    </row>
    <row r="14" spans="1:2" ht="12.75">
      <c r="A14" t="s">
        <v>1195</v>
      </c>
      <c r="B14">
        <v>0.05181597554411946</v>
      </c>
    </row>
    <row r="15" spans="1:2" ht="12.75">
      <c r="A15" t="s">
        <v>1196</v>
      </c>
      <c r="B15">
        <v>0.014294311687884904</v>
      </c>
    </row>
    <row r="16" spans="1:2" ht="12.75">
      <c r="A16" t="s">
        <v>1197</v>
      </c>
      <c r="B16">
        <v>0.0010343517330041188</v>
      </c>
    </row>
    <row r="17" spans="1:2" ht="12.75">
      <c r="A17" t="s">
        <v>1198</v>
      </c>
      <c r="B17">
        <v>8.88757348759039E-05</v>
      </c>
    </row>
    <row r="18" spans="1:2" ht="12.75">
      <c r="A18" t="s">
        <v>1199</v>
      </c>
      <c r="B18">
        <v>1.5595373759852074E-05</v>
      </c>
    </row>
    <row r="19" spans="1:2" ht="12.75">
      <c r="A19" t="s">
        <v>1201</v>
      </c>
      <c r="B19">
        <v>7.424781187394562E-05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1251</v>
      </c>
      <c r="B2">
        <v>0.9439394262241932</v>
      </c>
    </row>
    <row r="3" spans="1:2" ht="12.75">
      <c r="A3" t="s">
        <v>1283</v>
      </c>
      <c r="B3">
        <v>0.02018168329740235</v>
      </c>
    </row>
    <row r="4" spans="1:2" ht="12.75">
      <c r="A4" t="s">
        <v>1184</v>
      </c>
      <c r="B4">
        <v>0.011055241211513038</v>
      </c>
    </row>
    <row r="5" spans="1:2" ht="12.75">
      <c r="A5" t="s">
        <v>1185</v>
      </c>
      <c r="B5">
        <v>0.010709770648641027</v>
      </c>
    </row>
    <row r="6" spans="1:2" ht="12.75">
      <c r="A6" t="s">
        <v>1186</v>
      </c>
      <c r="B6">
        <v>0.004068780107513153</v>
      </c>
    </row>
    <row r="7" spans="1:2" ht="12.75">
      <c r="A7" t="s">
        <v>1187</v>
      </c>
      <c r="B7">
        <v>0.0028397814458541344</v>
      </c>
    </row>
    <row r="8" spans="1:2" ht="12.75">
      <c r="A8" t="s">
        <v>1190</v>
      </c>
      <c r="B8">
        <v>0.007124447088865696</v>
      </c>
    </row>
    <row r="9" spans="1:2" ht="12.75">
      <c r="A9" t="s">
        <v>1189</v>
      </c>
      <c r="B9">
        <v>8.086997601728305E-05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09" t="s">
        <v>985</v>
      </c>
      <c r="H3" s="210"/>
      <c r="I3" s="210"/>
      <c r="J3" s="210"/>
      <c r="K3" s="210"/>
      <c r="L3" s="210"/>
      <c r="M3" s="210"/>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11" t="s">
        <v>1290</v>
      </c>
      <c r="C6" s="212"/>
      <c r="D6" s="212"/>
      <c r="E6" s="212"/>
      <c r="F6" s="212"/>
      <c r="G6" s="212"/>
      <c r="H6" s="212"/>
      <c r="I6" s="212"/>
      <c r="J6" s="212"/>
      <c r="K6" s="212"/>
      <c r="L6" s="212"/>
      <c r="M6" s="212"/>
    </row>
    <row r="7" spans="2:13" ht="14.25" customHeight="1">
      <c r="B7" s="1"/>
      <c r="C7" s="1"/>
      <c r="D7" s="1"/>
      <c r="E7" s="1"/>
      <c r="F7" s="1"/>
      <c r="G7" s="1"/>
      <c r="H7" s="1"/>
      <c r="I7" s="1"/>
      <c r="J7" s="1"/>
      <c r="K7" s="1"/>
      <c r="L7" s="1"/>
      <c r="M7" s="1"/>
    </row>
    <row r="8" spans="2:13" ht="21" customHeight="1">
      <c r="B8" s="216" t="s">
        <v>1120</v>
      </c>
      <c r="C8" s="217"/>
      <c r="D8" s="1"/>
      <c r="E8" s="218">
        <v>43890</v>
      </c>
      <c r="F8" s="203"/>
      <c r="G8" s="203"/>
      <c r="H8" s="203"/>
      <c r="I8" s="1"/>
      <c r="J8" s="1"/>
      <c r="K8" s="1"/>
      <c r="L8" s="1"/>
      <c r="M8" s="1"/>
    </row>
    <row r="9" spans="2:13" ht="13.5" customHeight="1">
      <c r="B9" s="1"/>
      <c r="C9" s="1"/>
      <c r="D9" s="1"/>
      <c r="E9" s="1"/>
      <c r="F9" s="1"/>
      <c r="G9" s="1"/>
      <c r="H9" s="1"/>
      <c r="I9" s="1"/>
      <c r="J9" s="1"/>
      <c r="K9" s="1"/>
      <c r="L9" s="1"/>
      <c r="M9" s="1"/>
    </row>
    <row r="10" spans="2:13" ht="18.75" customHeight="1">
      <c r="B10" s="323" t="s">
        <v>1291</v>
      </c>
      <c r="C10" s="239"/>
      <c r="D10" s="239"/>
      <c r="E10" s="239"/>
      <c r="F10" s="239"/>
      <c r="G10" s="239"/>
      <c r="H10" s="239"/>
      <c r="I10" s="239"/>
      <c r="J10" s="239"/>
      <c r="K10" s="239"/>
      <c r="L10" s="239"/>
      <c r="M10" s="240"/>
    </row>
    <row r="11" spans="2:13" ht="15" customHeight="1">
      <c r="B11" s="1"/>
      <c r="C11" s="1"/>
      <c r="D11" s="1"/>
      <c r="E11" s="1"/>
      <c r="F11" s="1"/>
      <c r="G11" s="1"/>
      <c r="H11" s="1"/>
      <c r="I11" s="1"/>
      <c r="J11" s="1"/>
      <c r="K11" s="1"/>
      <c r="L11" s="1"/>
      <c r="M11" s="1"/>
    </row>
    <row r="12" spans="2:13" ht="15" customHeight="1">
      <c r="B12" s="3"/>
      <c r="C12" s="204" t="s">
        <v>1179</v>
      </c>
      <c r="D12" s="201"/>
      <c r="E12" s="201"/>
      <c r="F12" s="201"/>
      <c r="G12" s="201"/>
      <c r="H12" s="204" t="s">
        <v>1180</v>
      </c>
      <c r="I12" s="201"/>
      <c r="J12" s="4" t="s">
        <v>1181</v>
      </c>
      <c r="K12" s="204" t="s">
        <v>1180</v>
      </c>
      <c r="L12" s="201"/>
      <c r="M12" s="1"/>
    </row>
    <row r="13" spans="2:13" ht="15" customHeight="1">
      <c r="B13" s="5" t="s">
        <v>1292</v>
      </c>
      <c r="C13" s="321">
        <v>3085510968.8499813</v>
      </c>
      <c r="D13" s="203"/>
      <c r="E13" s="203"/>
      <c r="F13" s="203"/>
      <c r="G13" s="203"/>
      <c r="H13" s="322">
        <v>0.9981007922078583</v>
      </c>
      <c r="I13" s="203"/>
      <c r="J13" s="21">
        <v>41478</v>
      </c>
      <c r="K13" s="322">
        <v>0.9984834260128548</v>
      </c>
      <c r="L13" s="203"/>
      <c r="M13" s="1"/>
    </row>
    <row r="14" spans="2:13" ht="17.25" customHeight="1">
      <c r="B14" s="5" t="s">
        <v>1287</v>
      </c>
      <c r="C14" s="321">
        <v>4383007.699999999</v>
      </c>
      <c r="D14" s="203"/>
      <c r="E14" s="203"/>
      <c r="F14" s="203"/>
      <c r="G14" s="203"/>
      <c r="H14" s="322">
        <v>0.0014178149103302835</v>
      </c>
      <c r="I14" s="203"/>
      <c r="J14" s="21">
        <v>50</v>
      </c>
      <c r="K14" s="322">
        <v>0.0012036301485279604</v>
      </c>
      <c r="L14" s="203"/>
      <c r="M14" s="1"/>
    </row>
    <row r="15" spans="2:13" ht="16.5" customHeight="1">
      <c r="B15" s="5" t="s">
        <v>1288</v>
      </c>
      <c r="C15" s="321">
        <v>1388796.4800000002</v>
      </c>
      <c r="D15" s="203"/>
      <c r="E15" s="203"/>
      <c r="F15" s="203"/>
      <c r="G15" s="203"/>
      <c r="H15" s="322">
        <v>0.0004492477521219536</v>
      </c>
      <c r="I15" s="203"/>
      <c r="J15" s="21">
        <v>12</v>
      </c>
      <c r="K15" s="322">
        <v>0.0002888712356467105</v>
      </c>
      <c r="L15" s="203"/>
      <c r="M15" s="1"/>
    </row>
    <row r="16" spans="2:13" ht="16.5" customHeight="1">
      <c r="B16" s="5" t="s">
        <v>1289</v>
      </c>
      <c r="C16" s="321">
        <v>99372.88</v>
      </c>
      <c r="D16" s="203"/>
      <c r="E16" s="203"/>
      <c r="F16" s="203"/>
      <c r="G16" s="203"/>
      <c r="H16" s="322">
        <v>3.214512968947375E-05</v>
      </c>
      <c r="I16" s="203"/>
      <c r="J16" s="21">
        <v>1</v>
      </c>
      <c r="K16" s="322">
        <v>2.4072602970559207E-05</v>
      </c>
      <c r="L16" s="203"/>
      <c r="M16" s="1"/>
    </row>
    <row r="17" spans="2:13" ht="16.5" customHeight="1">
      <c r="B17" s="5" t="s">
        <v>1293</v>
      </c>
      <c r="C17" s="1"/>
      <c r="D17" s="1"/>
      <c r="E17" s="1"/>
      <c r="F17" s="1"/>
      <c r="G17" s="1"/>
      <c r="H17" s="1"/>
      <c r="I17" s="1"/>
      <c r="J17" s="1"/>
      <c r="K17" s="1"/>
      <c r="L17" s="1"/>
      <c r="M17" s="1"/>
    </row>
    <row r="18" spans="2:13" ht="16.5" customHeight="1">
      <c r="B18" s="22" t="s">
        <v>64</v>
      </c>
      <c r="C18" s="318">
        <v>3091382145.9099813</v>
      </c>
      <c r="D18" s="319"/>
      <c r="E18" s="319"/>
      <c r="F18" s="319"/>
      <c r="G18" s="319"/>
      <c r="H18" s="320">
        <v>1.0000000000000036</v>
      </c>
      <c r="I18" s="319"/>
      <c r="J18" s="23">
        <v>41541</v>
      </c>
      <c r="K18" s="320">
        <v>1</v>
      </c>
      <c r="L18" s="319"/>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1284</v>
      </c>
    </row>
    <row r="2" spans="1:3" ht="12.75">
      <c r="A2" t="s">
        <v>1287</v>
      </c>
      <c r="B2">
        <v>4383007.7</v>
      </c>
      <c r="C2">
        <v>50</v>
      </c>
    </row>
    <row r="3" spans="1:3" ht="12.75">
      <c r="A3" t="s">
        <v>1288</v>
      </c>
      <c r="B3">
        <v>1388796.48</v>
      </c>
      <c r="C3">
        <v>12</v>
      </c>
    </row>
    <row r="4" spans="1:3" ht="12.75">
      <c r="A4" t="s">
        <v>1289</v>
      </c>
      <c r="B4">
        <v>99372.88</v>
      </c>
      <c r="C4">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15">
      <selection activeCell="F292" sqref="F292"/>
    </sheetView>
  </sheetViews>
  <sheetFormatPr defaultColWidth="8.8515625" defaultRowHeight="12.75" outlineLevelRow="1"/>
  <cols>
    <col min="1" max="1" width="13.28125" style="73" customWidth="1"/>
    <col min="2" max="2" width="60.7109375" style="73" customWidth="1"/>
    <col min="3" max="4" width="40.7109375" style="73" customWidth="1"/>
    <col min="5" max="5" width="6.7109375" style="73" customWidth="1"/>
    <col min="6" max="6" width="41.7109375" style="73" customWidth="1"/>
    <col min="7" max="7" width="41.7109375" style="70" customWidth="1"/>
    <col min="8" max="8" width="7.28125" style="73" customWidth="1"/>
    <col min="9" max="9" width="71.8515625" style="73" customWidth="1"/>
    <col min="10" max="11" width="47.7109375" style="73" customWidth="1"/>
    <col min="12" max="12" width="7.28125" style="73" customWidth="1"/>
    <col min="13" max="13" width="25.7109375" style="73" customWidth="1"/>
    <col min="14" max="14" width="25.7109375" style="70" customWidth="1"/>
    <col min="15" max="16384" width="8.8515625" style="111" customWidth="1"/>
  </cols>
  <sheetData>
    <row r="1" spans="1:13" ht="31.5">
      <c r="A1" s="69" t="s">
        <v>1863</v>
      </c>
      <c r="B1" s="69"/>
      <c r="C1" s="70"/>
      <c r="D1" s="70"/>
      <c r="E1" s="70"/>
      <c r="F1" s="71" t="s">
        <v>1864</v>
      </c>
      <c r="H1" s="70"/>
      <c r="I1" s="69"/>
      <c r="J1" s="70"/>
      <c r="K1" s="70"/>
      <c r="L1" s="70"/>
      <c r="M1" s="70"/>
    </row>
    <row r="2" spans="1:13" ht="15.75" thickBot="1">
      <c r="A2" s="70"/>
      <c r="B2" s="72"/>
      <c r="C2" s="72"/>
      <c r="D2" s="70"/>
      <c r="E2" s="70"/>
      <c r="F2" s="70"/>
      <c r="H2" s="70"/>
      <c r="L2" s="70"/>
      <c r="M2" s="70"/>
    </row>
    <row r="3" spans="1:13" ht="19.5" thickBot="1">
      <c r="A3" s="74"/>
      <c r="B3" s="75" t="s">
        <v>0</v>
      </c>
      <c r="C3" s="76" t="s">
        <v>1</v>
      </c>
      <c r="D3" s="74"/>
      <c r="E3" s="74"/>
      <c r="F3" s="70"/>
      <c r="G3" s="74"/>
      <c r="H3" s="70"/>
      <c r="L3" s="70"/>
      <c r="M3" s="70"/>
    </row>
    <row r="4" spans="8:13" ht="15.75" thickBot="1">
      <c r="H4" s="70"/>
      <c r="L4" s="70"/>
      <c r="M4" s="70"/>
    </row>
    <row r="5" spans="1:13" ht="18.75">
      <c r="A5" s="77"/>
      <c r="B5" s="78" t="s">
        <v>2</v>
      </c>
      <c r="C5" s="77"/>
      <c r="E5" s="79"/>
      <c r="F5" s="79"/>
      <c r="H5" s="70"/>
      <c r="L5" s="70"/>
      <c r="M5" s="70"/>
    </row>
    <row r="6" spans="2:13" ht="15">
      <c r="B6" s="80" t="s">
        <v>3</v>
      </c>
      <c r="H6" s="70"/>
      <c r="L6" s="70"/>
      <c r="M6" s="70"/>
    </row>
    <row r="7" spans="2:13" ht="15">
      <c r="B7" s="81" t="s">
        <v>1865</v>
      </c>
      <c r="H7" s="70"/>
      <c r="L7" s="70"/>
      <c r="M7" s="70"/>
    </row>
    <row r="8" spans="2:13" ht="15">
      <c r="B8" s="81" t="s">
        <v>4</v>
      </c>
      <c r="F8" s="73" t="s">
        <v>1866</v>
      </c>
      <c r="H8" s="70"/>
      <c r="L8" s="70"/>
      <c r="M8" s="70"/>
    </row>
    <row r="9" spans="2:13" ht="15">
      <c r="B9" s="80" t="s">
        <v>1867</v>
      </c>
      <c r="H9" s="70"/>
      <c r="L9" s="70"/>
      <c r="M9" s="70"/>
    </row>
    <row r="10" spans="2:13" ht="15">
      <c r="B10" s="80" t="s">
        <v>381</v>
      </c>
      <c r="H10" s="70"/>
      <c r="L10" s="70"/>
      <c r="M10" s="70"/>
    </row>
    <row r="11" spans="2:13" ht="15.75" thickBot="1">
      <c r="B11" s="82" t="s">
        <v>390</v>
      </c>
      <c r="H11" s="70"/>
      <c r="L11" s="70"/>
      <c r="M11" s="70"/>
    </row>
    <row r="12" spans="2:13" ht="15">
      <c r="B12" s="83"/>
      <c r="H12" s="70"/>
      <c r="L12" s="70"/>
      <c r="M12" s="70"/>
    </row>
    <row r="13" spans="1:13" ht="37.5">
      <c r="A13" s="84" t="s">
        <v>5</v>
      </c>
      <c r="B13" s="84" t="s">
        <v>3</v>
      </c>
      <c r="C13" s="85"/>
      <c r="D13" s="85"/>
      <c r="E13" s="85"/>
      <c r="F13" s="85"/>
      <c r="G13" s="86"/>
      <c r="H13" s="70"/>
      <c r="L13" s="70"/>
      <c r="M13" s="70"/>
    </row>
    <row r="14" spans="1:13" ht="15">
      <c r="A14" s="73" t="s">
        <v>1868</v>
      </c>
      <c r="B14" s="87" t="s">
        <v>6</v>
      </c>
      <c r="C14" s="73" t="s">
        <v>7</v>
      </c>
      <c r="E14" s="79"/>
      <c r="F14" s="79"/>
      <c r="H14" s="70"/>
      <c r="L14" s="70"/>
      <c r="M14" s="70"/>
    </row>
    <row r="15" spans="1:13" ht="15">
      <c r="A15" s="73" t="s">
        <v>8</v>
      </c>
      <c r="B15" s="87" t="s">
        <v>9</v>
      </c>
      <c r="C15" s="73" t="s">
        <v>10</v>
      </c>
      <c r="E15" s="79"/>
      <c r="F15" s="79"/>
      <c r="H15" s="70"/>
      <c r="L15" s="70"/>
      <c r="M15" s="70"/>
    </row>
    <row r="16" spans="1:13" ht="30">
      <c r="A16" s="73" t="s">
        <v>1869</v>
      </c>
      <c r="B16" s="87" t="s">
        <v>11</v>
      </c>
      <c r="C16" s="73" t="s">
        <v>12</v>
      </c>
      <c r="E16" s="79"/>
      <c r="F16" s="79"/>
      <c r="H16" s="70"/>
      <c r="L16" s="70"/>
      <c r="M16" s="70"/>
    </row>
    <row r="17" spans="1:13" ht="15">
      <c r="A17" s="73" t="s">
        <v>13</v>
      </c>
      <c r="B17" s="87" t="s">
        <v>14</v>
      </c>
      <c r="C17" s="88">
        <v>43890</v>
      </c>
      <c r="E17" s="79"/>
      <c r="F17" s="79"/>
      <c r="H17" s="70"/>
      <c r="L17" s="70"/>
      <c r="M17" s="70"/>
    </row>
    <row r="18" spans="1:13" ht="15" outlineLevel="1">
      <c r="A18" s="73" t="s">
        <v>15</v>
      </c>
      <c r="B18" s="89" t="s">
        <v>1870</v>
      </c>
      <c r="C18" s="90" t="s">
        <v>2061</v>
      </c>
      <c r="E18" s="79"/>
      <c r="F18" s="79"/>
      <c r="H18" s="70"/>
      <c r="L18" s="70"/>
      <c r="M18" s="70"/>
    </row>
    <row r="19" spans="1:13" ht="15" outlineLevel="1">
      <c r="A19" s="73" t="s">
        <v>16</v>
      </c>
      <c r="B19" s="89" t="s">
        <v>1871</v>
      </c>
      <c r="E19" s="79"/>
      <c r="F19" s="79"/>
      <c r="H19" s="70"/>
      <c r="L19" s="70"/>
      <c r="M19" s="70"/>
    </row>
    <row r="20" spans="1:13" ht="15" outlineLevel="1">
      <c r="A20" s="73" t="s">
        <v>1872</v>
      </c>
      <c r="B20" s="89"/>
      <c r="E20" s="79"/>
      <c r="F20" s="79"/>
      <c r="H20" s="70"/>
      <c r="L20" s="70"/>
      <c r="M20" s="70"/>
    </row>
    <row r="21" spans="1:13" ht="15" outlineLevel="1">
      <c r="A21" s="73" t="s">
        <v>17</v>
      </c>
      <c r="B21" s="89"/>
      <c r="E21" s="79"/>
      <c r="F21" s="79"/>
      <c r="H21" s="70"/>
      <c r="L21" s="70"/>
      <c r="M21" s="70"/>
    </row>
    <row r="22" spans="1:13" ht="15" outlineLevel="1">
      <c r="A22" s="73" t="s">
        <v>18</v>
      </c>
      <c r="B22" s="89"/>
      <c r="E22" s="79"/>
      <c r="F22" s="79"/>
      <c r="H22" s="70"/>
      <c r="L22" s="70"/>
      <c r="M22" s="70"/>
    </row>
    <row r="23" spans="1:13" ht="15" outlineLevel="1">
      <c r="A23" s="73" t="s">
        <v>1873</v>
      </c>
      <c r="B23" s="89"/>
      <c r="E23" s="79"/>
      <c r="F23" s="79"/>
      <c r="H23" s="70"/>
      <c r="L23" s="70"/>
      <c r="M23" s="70"/>
    </row>
    <row r="24" spans="1:13" ht="15" outlineLevel="1">
      <c r="A24" s="73" t="s">
        <v>1874</v>
      </c>
      <c r="B24" s="89"/>
      <c r="E24" s="79"/>
      <c r="F24" s="79"/>
      <c r="H24" s="70"/>
      <c r="L24" s="70"/>
      <c r="M24" s="70"/>
    </row>
    <row r="25" spans="1:13" ht="15" outlineLevel="1">
      <c r="A25" s="73" t="s">
        <v>1875</v>
      </c>
      <c r="B25" s="89"/>
      <c r="E25" s="79"/>
      <c r="F25" s="79"/>
      <c r="H25" s="70"/>
      <c r="L25" s="70"/>
      <c r="M25" s="70"/>
    </row>
    <row r="26" spans="1:13" ht="18.75">
      <c r="A26" s="85"/>
      <c r="B26" s="84" t="s">
        <v>1865</v>
      </c>
      <c r="C26" s="85"/>
      <c r="D26" s="85"/>
      <c r="E26" s="85"/>
      <c r="F26" s="85"/>
      <c r="G26" s="86"/>
      <c r="H26" s="70"/>
      <c r="L26" s="70"/>
      <c r="M26" s="70"/>
    </row>
    <row r="27" spans="1:13" ht="15">
      <c r="A27" s="73" t="s">
        <v>19</v>
      </c>
      <c r="B27" s="91" t="s">
        <v>20</v>
      </c>
      <c r="C27" s="73" t="s">
        <v>21</v>
      </c>
      <c r="D27" s="92"/>
      <c r="E27" s="92"/>
      <c r="F27" s="92"/>
      <c r="H27" s="70"/>
      <c r="L27" s="70"/>
      <c r="M27" s="70"/>
    </row>
    <row r="28" spans="1:13" ht="15">
      <c r="A28" s="73" t="s">
        <v>22</v>
      </c>
      <c r="B28" s="91" t="s">
        <v>23</v>
      </c>
      <c r="C28" s="73" t="s">
        <v>21</v>
      </c>
      <c r="D28" s="92"/>
      <c r="E28" s="92"/>
      <c r="F28" s="92"/>
      <c r="H28" s="70"/>
      <c r="L28" s="70"/>
      <c r="M28" s="70"/>
    </row>
    <row r="29" spans="1:13" ht="15">
      <c r="A29" s="73" t="s">
        <v>1876</v>
      </c>
      <c r="B29" s="91" t="s">
        <v>24</v>
      </c>
      <c r="C29" s="73" t="s">
        <v>25</v>
      </c>
      <c r="E29" s="92"/>
      <c r="F29" s="92"/>
      <c r="H29" s="70"/>
      <c r="L29" s="70"/>
      <c r="M29" s="70"/>
    </row>
    <row r="30" spans="1:13" ht="15" outlineLevel="1">
      <c r="A30" s="73" t="s">
        <v>26</v>
      </c>
      <c r="B30" s="91"/>
      <c r="E30" s="92"/>
      <c r="F30" s="92"/>
      <c r="H30" s="70"/>
      <c r="L30" s="70"/>
      <c r="M30" s="70"/>
    </row>
    <row r="31" spans="1:13" ht="15" outlineLevel="1">
      <c r="A31" s="73" t="s">
        <v>27</v>
      </c>
      <c r="B31" s="91"/>
      <c r="E31" s="92"/>
      <c r="F31" s="92"/>
      <c r="H31" s="70"/>
      <c r="L31" s="70"/>
      <c r="M31" s="70"/>
    </row>
    <row r="32" spans="1:13" ht="15" outlineLevel="1">
      <c r="A32" s="73" t="s">
        <v>28</v>
      </c>
      <c r="B32" s="91"/>
      <c r="E32" s="92"/>
      <c r="F32" s="92"/>
      <c r="H32" s="70"/>
      <c r="L32" s="70"/>
      <c r="M32" s="70"/>
    </row>
    <row r="33" spans="1:13" ht="15" outlineLevel="1">
      <c r="A33" s="73" t="s">
        <v>29</v>
      </c>
      <c r="B33" s="91"/>
      <c r="E33" s="92"/>
      <c r="F33" s="92"/>
      <c r="H33" s="70"/>
      <c r="L33" s="70"/>
      <c r="M33" s="70"/>
    </row>
    <row r="34" spans="1:13" ht="15" outlineLevel="1">
      <c r="A34" s="73" t="s">
        <v>30</v>
      </c>
      <c r="B34" s="91"/>
      <c r="E34" s="92"/>
      <c r="F34" s="92"/>
      <c r="H34" s="70"/>
      <c r="L34" s="70"/>
      <c r="M34" s="70"/>
    </row>
    <row r="35" spans="1:13" ht="15" outlineLevel="1">
      <c r="A35" s="73" t="s">
        <v>1877</v>
      </c>
      <c r="B35" s="93"/>
      <c r="E35" s="92"/>
      <c r="F35" s="92"/>
      <c r="H35" s="70"/>
      <c r="L35" s="70"/>
      <c r="M35" s="70"/>
    </row>
    <row r="36" spans="1:13" ht="18.75">
      <c r="A36" s="84"/>
      <c r="B36" s="84" t="s">
        <v>4</v>
      </c>
      <c r="C36" s="84"/>
      <c r="D36" s="85"/>
      <c r="E36" s="85"/>
      <c r="F36" s="85"/>
      <c r="G36" s="86"/>
      <c r="H36" s="70"/>
      <c r="L36" s="70"/>
      <c r="M36" s="70"/>
    </row>
    <row r="37" spans="1:13" ht="15" customHeight="1">
      <c r="A37" s="94"/>
      <c r="B37" s="95" t="s">
        <v>31</v>
      </c>
      <c r="C37" s="94" t="s">
        <v>50</v>
      </c>
      <c r="D37" s="94"/>
      <c r="E37" s="96"/>
      <c r="F37" s="97"/>
      <c r="G37" s="97"/>
      <c r="H37" s="70"/>
      <c r="L37" s="70"/>
      <c r="M37" s="70"/>
    </row>
    <row r="38" spans="1:13" ht="15">
      <c r="A38" s="73" t="s">
        <v>32</v>
      </c>
      <c r="B38" s="92" t="s">
        <v>1878</v>
      </c>
      <c r="C38" s="98">
        <v>3091.3821459099922</v>
      </c>
      <c r="F38" s="92"/>
      <c r="H38" s="70"/>
      <c r="L38" s="70"/>
      <c r="M38" s="70"/>
    </row>
    <row r="39" spans="1:13" ht="15">
      <c r="A39" s="73" t="s">
        <v>33</v>
      </c>
      <c r="B39" s="92" t="s">
        <v>34</v>
      </c>
      <c r="C39" s="98">
        <v>2250</v>
      </c>
      <c r="F39" s="92"/>
      <c r="H39" s="70"/>
      <c r="L39" s="70"/>
      <c r="M39" s="70"/>
    </row>
    <row r="40" spans="1:13" ht="15" outlineLevel="1">
      <c r="A40" s="73" t="s">
        <v>35</v>
      </c>
      <c r="B40" s="99" t="s">
        <v>36</v>
      </c>
      <c r="C40" s="100">
        <v>3618.2693057822657</v>
      </c>
      <c r="F40" s="92"/>
      <c r="H40" s="70"/>
      <c r="L40" s="70"/>
      <c r="M40" s="70"/>
    </row>
    <row r="41" spans="1:13" ht="15" outlineLevel="1">
      <c r="A41" s="73" t="s">
        <v>37</v>
      </c>
      <c r="B41" s="99" t="s">
        <v>38</v>
      </c>
      <c r="C41" s="100">
        <v>2409.42360803485</v>
      </c>
      <c r="F41" s="92"/>
      <c r="H41" s="70"/>
      <c r="L41" s="70"/>
      <c r="M41" s="70"/>
    </row>
    <row r="42" spans="1:13" ht="15" outlineLevel="1">
      <c r="A42" s="73" t="s">
        <v>39</v>
      </c>
      <c r="B42" s="92"/>
      <c r="F42" s="92"/>
      <c r="H42" s="70"/>
      <c r="L42" s="70"/>
      <c r="M42" s="70"/>
    </row>
    <row r="43" spans="1:13" ht="15" outlineLevel="1">
      <c r="A43" s="73" t="s">
        <v>1879</v>
      </c>
      <c r="B43" s="92"/>
      <c r="F43" s="92"/>
      <c r="H43" s="70"/>
      <c r="L43" s="70"/>
      <c r="M43" s="70"/>
    </row>
    <row r="44" spans="1:13" ht="15" customHeight="1">
      <c r="A44" s="94"/>
      <c r="B44" s="95" t="s">
        <v>1880</v>
      </c>
      <c r="C44" s="101" t="s">
        <v>1881</v>
      </c>
      <c r="D44" s="94" t="s">
        <v>40</v>
      </c>
      <c r="E44" s="96"/>
      <c r="F44" s="97" t="s">
        <v>41</v>
      </c>
      <c r="G44" s="97" t="s">
        <v>42</v>
      </c>
      <c r="H44" s="70"/>
      <c r="L44" s="70"/>
      <c r="M44" s="70"/>
    </row>
    <row r="45" spans="1:13" ht="15">
      <c r="A45" s="73" t="s">
        <v>43</v>
      </c>
      <c r="B45" s="92" t="s">
        <v>44</v>
      </c>
      <c r="C45" s="102">
        <v>0.05</v>
      </c>
      <c r="D45" s="102">
        <f>IF(OR(C38="[For completion]",C39="[For completion]"),"Please complete G.3.1.1 and G.3.1.2",(C38/C39-1))</f>
        <v>0.37394762040444096</v>
      </c>
      <c r="E45" s="102"/>
      <c r="F45" s="102">
        <v>0.05</v>
      </c>
      <c r="G45" s="73" t="s">
        <v>45</v>
      </c>
      <c r="H45" s="70"/>
      <c r="L45" s="70"/>
      <c r="M45" s="70"/>
    </row>
    <row r="46" spans="1:13" ht="15" outlineLevel="1">
      <c r="A46" s="73" t="s">
        <v>46</v>
      </c>
      <c r="B46" s="89" t="s">
        <v>1882</v>
      </c>
      <c r="C46" s="102"/>
      <c r="D46" s="102"/>
      <c r="E46" s="102"/>
      <c r="F46" s="102"/>
      <c r="G46" s="102"/>
      <c r="H46" s="70"/>
      <c r="L46" s="70"/>
      <c r="M46" s="70"/>
    </row>
    <row r="47" spans="1:13" ht="15" outlineLevel="1">
      <c r="A47" s="73" t="s">
        <v>47</v>
      </c>
      <c r="B47" s="89" t="s">
        <v>1883</v>
      </c>
      <c r="C47" s="102"/>
      <c r="D47" s="102"/>
      <c r="E47" s="102"/>
      <c r="F47" s="102"/>
      <c r="G47" s="102"/>
      <c r="H47" s="70"/>
      <c r="L47" s="70"/>
      <c r="M47" s="70"/>
    </row>
    <row r="48" spans="1:13" ht="15" outlineLevel="1">
      <c r="A48" s="73" t="s">
        <v>48</v>
      </c>
      <c r="B48" s="89"/>
      <c r="C48" s="102"/>
      <c r="D48" s="102"/>
      <c r="E48" s="102"/>
      <c r="F48" s="102"/>
      <c r="G48" s="102"/>
      <c r="H48" s="70"/>
      <c r="L48" s="70"/>
      <c r="M48" s="70"/>
    </row>
    <row r="49" spans="1:13" ht="15" outlineLevel="1">
      <c r="A49" s="73" t="s">
        <v>49</v>
      </c>
      <c r="B49" s="89"/>
      <c r="C49" s="102"/>
      <c r="D49" s="102"/>
      <c r="E49" s="102"/>
      <c r="F49" s="102"/>
      <c r="G49" s="102"/>
      <c r="H49" s="70"/>
      <c r="L49" s="70"/>
      <c r="M49" s="70"/>
    </row>
    <row r="50" spans="1:13" ht="15" outlineLevel="1">
      <c r="A50" s="73" t="s">
        <v>1884</v>
      </c>
      <c r="B50" s="89"/>
      <c r="C50" s="102"/>
      <c r="D50" s="102"/>
      <c r="E50" s="102"/>
      <c r="F50" s="102"/>
      <c r="G50" s="102"/>
      <c r="H50" s="70"/>
      <c r="L50" s="70"/>
      <c r="M50" s="70"/>
    </row>
    <row r="51" spans="1:13" ht="15" outlineLevel="1">
      <c r="A51" s="73" t="s">
        <v>1885</v>
      </c>
      <c r="B51" s="89"/>
      <c r="C51" s="102"/>
      <c r="D51" s="102"/>
      <c r="E51" s="102"/>
      <c r="F51" s="102"/>
      <c r="G51" s="102"/>
      <c r="H51" s="70"/>
      <c r="L51" s="70"/>
      <c r="M51" s="70"/>
    </row>
    <row r="52" spans="1:13" ht="15" customHeight="1">
      <c r="A52" s="94"/>
      <c r="B52" s="95" t="s">
        <v>1886</v>
      </c>
      <c r="C52" s="94" t="s">
        <v>50</v>
      </c>
      <c r="D52" s="94"/>
      <c r="E52" s="96"/>
      <c r="F52" s="97" t="s">
        <v>277</v>
      </c>
      <c r="G52" s="97"/>
      <c r="H52" s="70"/>
      <c r="L52" s="70"/>
      <c r="M52" s="70"/>
    </row>
    <row r="53" spans="1:13" ht="15">
      <c r="A53" s="73" t="s">
        <v>51</v>
      </c>
      <c r="B53" s="92" t="s">
        <v>52</v>
      </c>
      <c r="C53" s="98">
        <v>3091.3821459099922</v>
      </c>
      <c r="E53" s="103"/>
      <c r="F53" s="104">
        <f>IF($C$58=0,"",IF(C53="[for completion]","",C53/$C$58))</f>
        <v>0.9958123712259048</v>
      </c>
      <c r="G53" s="104"/>
      <c r="H53" s="70"/>
      <c r="L53" s="70"/>
      <c r="M53" s="70"/>
    </row>
    <row r="54" spans="1:13" ht="15">
      <c r="A54" s="73" t="s">
        <v>53</v>
      </c>
      <c r="B54" s="92" t="s">
        <v>54</v>
      </c>
      <c r="C54" s="100" t="s">
        <v>55</v>
      </c>
      <c r="E54" s="103"/>
      <c r="F54" s="104" t="e">
        <f>IF($C$58=0,"",IF(C54="[for completion]","",C54/$C$58))</f>
        <v>#VALUE!</v>
      </c>
      <c r="G54" s="104"/>
      <c r="H54" s="70"/>
      <c r="L54" s="70"/>
      <c r="M54" s="70"/>
    </row>
    <row r="55" spans="1:13" ht="15">
      <c r="A55" s="73" t="s">
        <v>57</v>
      </c>
      <c r="B55" s="92" t="s">
        <v>58</v>
      </c>
      <c r="C55" s="100" t="s">
        <v>55</v>
      </c>
      <c r="E55" s="103"/>
      <c r="F55" s="105" t="e">
        <f>IF($C$58=0,"",IF(C55="[for completion]","",C55/$C$58))</f>
        <v>#VALUE!</v>
      </c>
      <c r="G55" s="104"/>
      <c r="H55" s="70"/>
      <c r="L55" s="70"/>
      <c r="M55" s="70"/>
    </row>
    <row r="56" spans="1:13" ht="15">
      <c r="A56" s="73" t="s">
        <v>59</v>
      </c>
      <c r="B56" s="92" t="s">
        <v>60</v>
      </c>
      <c r="C56" s="100">
        <v>13</v>
      </c>
      <c r="E56" s="103"/>
      <c r="F56" s="105">
        <f>IF($C$58=0,"",IF(C56="[for completion]","",C56/$C$58))</f>
        <v>0.004187628774095172</v>
      </c>
      <c r="G56" s="104"/>
      <c r="H56" s="70"/>
      <c r="L56" s="70"/>
      <c r="M56" s="70"/>
    </row>
    <row r="57" spans="1:13" ht="15">
      <c r="A57" s="73" t="s">
        <v>61</v>
      </c>
      <c r="B57" s="73" t="s">
        <v>62</v>
      </c>
      <c r="C57" s="100">
        <v>0</v>
      </c>
      <c r="E57" s="103"/>
      <c r="F57" s="104">
        <f>IF($C$58=0,"",IF(C57="[for completion]","",C57/$C$58))</f>
        <v>0</v>
      </c>
      <c r="G57" s="104"/>
      <c r="H57" s="70"/>
      <c r="L57" s="70"/>
      <c r="M57" s="70"/>
    </row>
    <row r="58" spans="1:13" ht="15">
      <c r="A58" s="73" t="s">
        <v>63</v>
      </c>
      <c r="B58" s="106" t="s">
        <v>64</v>
      </c>
      <c r="C58" s="107">
        <f>SUM(C53:C57)</f>
        <v>3104.3821459099922</v>
      </c>
      <c r="D58" s="103"/>
      <c r="E58" s="103"/>
      <c r="F58" s="108" t="e">
        <f>SUM(F53:F57)</f>
        <v>#VALUE!</v>
      </c>
      <c r="G58" s="104"/>
      <c r="H58" s="70"/>
      <c r="L58" s="70"/>
      <c r="M58" s="70"/>
    </row>
    <row r="59" spans="1:13" ht="15" outlineLevel="1">
      <c r="A59" s="73" t="s">
        <v>65</v>
      </c>
      <c r="B59" s="109" t="s">
        <v>166</v>
      </c>
      <c r="C59" s="98"/>
      <c r="E59" s="103"/>
      <c r="F59" s="104">
        <f aca="true" t="shared" si="0" ref="F59:F64">IF($C$58=0,"",IF(C59="[for completion]","",C59/$C$58))</f>
        <v>0</v>
      </c>
      <c r="G59" s="104"/>
      <c r="H59" s="70"/>
      <c r="L59" s="70"/>
      <c r="M59" s="70"/>
    </row>
    <row r="60" spans="1:13" ht="15" outlineLevel="1">
      <c r="A60" s="73" t="s">
        <v>66</v>
      </c>
      <c r="B60" s="109" t="s">
        <v>166</v>
      </c>
      <c r="C60" s="98"/>
      <c r="E60" s="103"/>
      <c r="F60" s="104">
        <f t="shared" si="0"/>
        <v>0</v>
      </c>
      <c r="G60" s="104"/>
      <c r="H60" s="70"/>
      <c r="L60" s="70"/>
      <c r="M60" s="70"/>
    </row>
    <row r="61" spans="1:13" ht="15" outlineLevel="1">
      <c r="A61" s="73" t="s">
        <v>67</v>
      </c>
      <c r="B61" s="109" t="s">
        <v>166</v>
      </c>
      <c r="C61" s="98"/>
      <c r="E61" s="103"/>
      <c r="F61" s="104">
        <f t="shared" si="0"/>
        <v>0</v>
      </c>
      <c r="G61" s="104"/>
      <c r="H61" s="70"/>
      <c r="L61" s="70"/>
      <c r="M61" s="70"/>
    </row>
    <row r="62" spans="1:13" ht="15" outlineLevel="1">
      <c r="A62" s="73" t="s">
        <v>68</v>
      </c>
      <c r="B62" s="109" t="s">
        <v>166</v>
      </c>
      <c r="C62" s="98"/>
      <c r="E62" s="103"/>
      <c r="F62" s="104">
        <f t="shared" si="0"/>
        <v>0</v>
      </c>
      <c r="G62" s="104"/>
      <c r="H62" s="70"/>
      <c r="L62" s="70"/>
      <c r="M62" s="70"/>
    </row>
    <row r="63" spans="1:13" ht="15" outlineLevel="1">
      <c r="A63" s="73" t="s">
        <v>69</v>
      </c>
      <c r="B63" s="109" t="s">
        <v>166</v>
      </c>
      <c r="C63" s="98"/>
      <c r="E63" s="103"/>
      <c r="F63" s="104">
        <f t="shared" si="0"/>
        <v>0</v>
      </c>
      <c r="G63" s="104"/>
      <c r="H63" s="70"/>
      <c r="L63" s="70"/>
      <c r="M63" s="70"/>
    </row>
    <row r="64" spans="1:13" ht="15" outlineLevel="1">
      <c r="A64" s="73" t="s">
        <v>70</v>
      </c>
      <c r="B64" s="109" t="s">
        <v>166</v>
      </c>
      <c r="C64" s="110"/>
      <c r="D64" s="111"/>
      <c r="E64" s="111"/>
      <c r="F64" s="104">
        <f t="shared" si="0"/>
        <v>0</v>
      </c>
      <c r="G64" s="108"/>
      <c r="H64" s="70"/>
      <c r="L64" s="70"/>
      <c r="M64" s="70"/>
    </row>
    <row r="65" spans="1:13" ht="15" customHeight="1">
      <c r="A65" s="94"/>
      <c r="B65" s="95" t="s">
        <v>71</v>
      </c>
      <c r="C65" s="101" t="s">
        <v>1887</v>
      </c>
      <c r="D65" s="101" t="s">
        <v>1888</v>
      </c>
      <c r="E65" s="96"/>
      <c r="F65" s="97" t="s">
        <v>72</v>
      </c>
      <c r="G65" s="112" t="s">
        <v>73</v>
      </c>
      <c r="H65" s="70"/>
      <c r="L65" s="70"/>
      <c r="M65" s="70"/>
    </row>
    <row r="66" spans="1:13" ht="15">
      <c r="A66" s="73" t="s">
        <v>74</v>
      </c>
      <c r="B66" s="92" t="s">
        <v>1889</v>
      </c>
      <c r="C66" s="100">
        <v>7.351188703236922</v>
      </c>
      <c r="D66" s="113" t="s">
        <v>1890</v>
      </c>
      <c r="E66" s="87"/>
      <c r="F66" s="114"/>
      <c r="G66" s="115"/>
      <c r="H66" s="70"/>
      <c r="L66" s="70"/>
      <c r="M66" s="70"/>
    </row>
    <row r="67" spans="2:13" ht="15">
      <c r="B67" s="92"/>
      <c r="E67" s="87"/>
      <c r="F67" s="114"/>
      <c r="G67" s="115"/>
      <c r="H67" s="70"/>
      <c r="L67" s="70"/>
      <c r="M67" s="70"/>
    </row>
    <row r="68" spans="2:13" ht="15">
      <c r="B68" s="92" t="s">
        <v>76</v>
      </c>
      <c r="C68" s="87"/>
      <c r="D68" s="87"/>
      <c r="E68" s="87"/>
      <c r="F68" s="115"/>
      <c r="G68" s="115"/>
      <c r="H68" s="70"/>
      <c r="L68" s="70"/>
      <c r="M68" s="70"/>
    </row>
    <row r="69" spans="2:13" ht="15">
      <c r="B69" s="92" t="s">
        <v>77</v>
      </c>
      <c r="E69" s="87"/>
      <c r="F69" s="115"/>
      <c r="G69" s="115"/>
      <c r="H69" s="70"/>
      <c r="L69" s="70"/>
      <c r="M69" s="70"/>
    </row>
    <row r="70" spans="1:13" ht="15">
      <c r="A70" s="73" t="s">
        <v>78</v>
      </c>
      <c r="B70" s="116" t="s">
        <v>106</v>
      </c>
      <c r="C70" s="100">
        <v>33.42596384</v>
      </c>
      <c r="D70" s="113" t="s">
        <v>1890</v>
      </c>
      <c r="E70" s="116"/>
      <c r="F70" s="104">
        <f aca="true" t="shared" si="1" ref="F70:F76">IF($C$77=0,"",IF(C70="[for completion]","",C70/$C$77))</f>
        <v>0.010812627576381528</v>
      </c>
      <c r="G70" s="104">
        <f>IF($D$77=0,"",IF(D70="[Mark as ND1 if not relevant]","",D70/$D$77))</f>
      </c>
      <c r="H70" s="70"/>
      <c r="L70" s="70"/>
      <c r="M70" s="70"/>
    </row>
    <row r="71" spans="1:13" ht="15">
      <c r="A71" s="73" t="s">
        <v>79</v>
      </c>
      <c r="B71" s="116" t="s">
        <v>108</v>
      </c>
      <c r="C71" s="100">
        <v>49.85414586999999</v>
      </c>
      <c r="D71" s="113" t="s">
        <v>1890</v>
      </c>
      <c r="E71" s="116"/>
      <c r="F71" s="104">
        <f t="shared" si="1"/>
        <v>0.016126814323476187</v>
      </c>
      <c r="G71" s="104">
        <f aca="true" t="shared" si="2" ref="G71:G76">IF($D$77=0,"",IF(D71="[Mark as ND1 if not relevant]","",D71/$D$77))</f>
      </c>
      <c r="H71" s="70"/>
      <c r="L71" s="70"/>
      <c r="M71" s="70"/>
    </row>
    <row r="72" spans="1:13" ht="15">
      <c r="A72" s="73" t="s">
        <v>80</v>
      </c>
      <c r="B72" s="116" t="s">
        <v>110</v>
      </c>
      <c r="C72" s="100">
        <v>191.2231224300003</v>
      </c>
      <c r="D72" s="113" t="s">
        <v>1890</v>
      </c>
      <c r="E72" s="116"/>
      <c r="F72" s="104">
        <f t="shared" si="1"/>
        <v>0.06185683729945667</v>
      </c>
      <c r="G72" s="104">
        <f t="shared" si="2"/>
      </c>
      <c r="H72" s="70"/>
      <c r="L72" s="70"/>
      <c r="M72" s="70"/>
    </row>
    <row r="73" spans="1:13" ht="15">
      <c r="A73" s="73" t="s">
        <v>81</v>
      </c>
      <c r="B73" s="116" t="s">
        <v>112</v>
      </c>
      <c r="C73" s="100">
        <v>278.1941819500006</v>
      </c>
      <c r="D73" s="113" t="s">
        <v>1890</v>
      </c>
      <c r="E73" s="116"/>
      <c r="F73" s="104">
        <f t="shared" si="1"/>
        <v>0.08999022728977728</v>
      </c>
      <c r="G73" s="104">
        <f t="shared" si="2"/>
      </c>
      <c r="H73" s="70"/>
      <c r="L73" s="70"/>
      <c r="M73" s="70"/>
    </row>
    <row r="74" spans="1:13" ht="15">
      <c r="A74" s="73" t="s">
        <v>82</v>
      </c>
      <c r="B74" s="116" t="s">
        <v>114</v>
      </c>
      <c r="C74" s="100">
        <v>298.46884304000014</v>
      </c>
      <c r="D74" s="113" t="s">
        <v>1890</v>
      </c>
      <c r="E74" s="116"/>
      <c r="F74" s="104">
        <f t="shared" si="1"/>
        <v>0.09654867271420452</v>
      </c>
      <c r="G74" s="104">
        <f t="shared" si="2"/>
      </c>
      <c r="H74" s="70"/>
      <c r="L74" s="70"/>
      <c r="M74" s="70"/>
    </row>
    <row r="75" spans="1:13" ht="15">
      <c r="A75" s="73" t="s">
        <v>83</v>
      </c>
      <c r="B75" s="116" t="s">
        <v>116</v>
      </c>
      <c r="C75" s="100">
        <v>1499.3418238700012</v>
      </c>
      <c r="D75" s="113" t="s">
        <v>1890</v>
      </c>
      <c r="E75" s="116"/>
      <c r="F75" s="104">
        <f t="shared" si="1"/>
        <v>0.4850069493523077</v>
      </c>
      <c r="G75" s="104">
        <f t="shared" si="2"/>
      </c>
      <c r="H75" s="70"/>
      <c r="L75" s="70"/>
      <c r="M75" s="70"/>
    </row>
    <row r="76" spans="1:13" ht="15">
      <c r="A76" s="73" t="s">
        <v>84</v>
      </c>
      <c r="B76" s="116" t="s">
        <v>118</v>
      </c>
      <c r="C76" s="100">
        <v>740.8740649100008</v>
      </c>
      <c r="D76" s="113" t="s">
        <v>1890</v>
      </c>
      <c r="E76" s="116"/>
      <c r="F76" s="104">
        <f t="shared" si="1"/>
        <v>0.23965787144439607</v>
      </c>
      <c r="G76" s="104">
        <f t="shared" si="2"/>
      </c>
      <c r="H76" s="70"/>
      <c r="L76" s="70"/>
      <c r="M76" s="70"/>
    </row>
    <row r="77" spans="1:13" ht="15">
      <c r="A77" s="73" t="s">
        <v>85</v>
      </c>
      <c r="B77" s="117" t="s">
        <v>64</v>
      </c>
      <c r="C77" s="118">
        <f>SUM(C70:C76)</f>
        <v>3091.382145910003</v>
      </c>
      <c r="D77" s="118">
        <f>SUM(D70:D76)</f>
        <v>0</v>
      </c>
      <c r="E77" s="92"/>
      <c r="F77" s="108">
        <f>SUM(F70:F76)</f>
        <v>1</v>
      </c>
      <c r="G77" s="108">
        <f>SUM(G70:G76)</f>
        <v>0</v>
      </c>
      <c r="H77" s="70"/>
      <c r="L77" s="70"/>
      <c r="M77" s="70"/>
    </row>
    <row r="78" spans="1:13" ht="15" outlineLevel="1">
      <c r="A78" s="73" t="s">
        <v>87</v>
      </c>
      <c r="B78" s="119" t="s">
        <v>88</v>
      </c>
      <c r="C78" s="118"/>
      <c r="D78" s="118"/>
      <c r="E78" s="92"/>
      <c r="F78" s="104">
        <f>IF($C$77=0,"",IF(C78="[for completion]","",C78/$C$77))</f>
        <v>0</v>
      </c>
      <c r="G78" s="104">
        <f aca="true" t="shared" si="3" ref="G78:G87">IF($D$77=0,"",IF(D78="[for completion]","",D78/$D$77))</f>
      </c>
      <c r="H78" s="70"/>
      <c r="L78" s="70"/>
      <c r="M78" s="70"/>
    </row>
    <row r="79" spans="1:13" ht="15" outlineLevel="1">
      <c r="A79" s="73" t="s">
        <v>89</v>
      </c>
      <c r="B79" s="119" t="s">
        <v>90</v>
      </c>
      <c r="C79" s="118"/>
      <c r="D79" s="118"/>
      <c r="E79" s="92"/>
      <c r="F79" s="104">
        <f aca="true" t="shared" si="4" ref="F79:F87">IF($C$77=0,"",IF(C79="[for completion]","",C79/$C$77))</f>
        <v>0</v>
      </c>
      <c r="G79" s="104">
        <f t="shared" si="3"/>
      </c>
      <c r="H79" s="70"/>
      <c r="L79" s="70"/>
      <c r="M79" s="70"/>
    </row>
    <row r="80" spans="1:13" ht="15" outlineLevel="1">
      <c r="A80" s="73" t="s">
        <v>91</v>
      </c>
      <c r="B80" s="119" t="s">
        <v>1891</v>
      </c>
      <c r="C80" s="118"/>
      <c r="D80" s="118"/>
      <c r="E80" s="92"/>
      <c r="F80" s="104">
        <f t="shared" si="4"/>
        <v>0</v>
      </c>
      <c r="G80" s="104">
        <f t="shared" si="3"/>
      </c>
      <c r="H80" s="70"/>
      <c r="L80" s="70"/>
      <c r="M80" s="70"/>
    </row>
    <row r="81" spans="1:13" ht="15" outlineLevel="1">
      <c r="A81" s="73" t="s">
        <v>92</v>
      </c>
      <c r="B81" s="119" t="s">
        <v>93</v>
      </c>
      <c r="C81" s="118"/>
      <c r="D81" s="118"/>
      <c r="E81" s="92"/>
      <c r="F81" s="104">
        <f t="shared" si="4"/>
        <v>0</v>
      </c>
      <c r="G81" s="104">
        <f t="shared" si="3"/>
      </c>
      <c r="H81" s="70"/>
      <c r="L81" s="70"/>
      <c r="M81" s="70"/>
    </row>
    <row r="82" spans="1:13" ht="15" outlineLevel="1">
      <c r="A82" s="73" t="s">
        <v>94</v>
      </c>
      <c r="B82" s="119" t="s">
        <v>1892</v>
      </c>
      <c r="C82" s="118"/>
      <c r="D82" s="118"/>
      <c r="E82" s="92"/>
      <c r="F82" s="104">
        <f t="shared" si="4"/>
        <v>0</v>
      </c>
      <c r="G82" s="104">
        <f t="shared" si="3"/>
      </c>
      <c r="H82" s="70"/>
      <c r="L82" s="70"/>
      <c r="M82" s="70"/>
    </row>
    <row r="83" spans="1:13" ht="15" outlineLevel="1">
      <c r="A83" s="73" t="s">
        <v>95</v>
      </c>
      <c r="B83" s="119"/>
      <c r="C83" s="103"/>
      <c r="D83" s="103"/>
      <c r="E83" s="92"/>
      <c r="F83" s="104"/>
      <c r="G83" s="104"/>
      <c r="H83" s="70"/>
      <c r="L83" s="70"/>
      <c r="M83" s="70"/>
    </row>
    <row r="84" spans="1:13" ht="15" outlineLevel="1">
      <c r="A84" s="73" t="s">
        <v>96</v>
      </c>
      <c r="B84" s="119"/>
      <c r="C84" s="103"/>
      <c r="D84" s="103"/>
      <c r="E84" s="92"/>
      <c r="F84" s="104"/>
      <c r="G84" s="104"/>
      <c r="H84" s="70"/>
      <c r="L84" s="70"/>
      <c r="M84" s="70"/>
    </row>
    <row r="85" spans="1:13" ht="15" outlineLevel="1">
      <c r="A85" s="73" t="s">
        <v>97</v>
      </c>
      <c r="B85" s="119"/>
      <c r="C85" s="103"/>
      <c r="D85" s="103"/>
      <c r="E85" s="92"/>
      <c r="F85" s="104"/>
      <c r="G85" s="104"/>
      <c r="H85" s="70"/>
      <c r="L85" s="70"/>
      <c r="M85" s="70"/>
    </row>
    <row r="86" spans="1:13" ht="15" outlineLevel="1">
      <c r="A86" s="73" t="s">
        <v>98</v>
      </c>
      <c r="B86" s="117"/>
      <c r="C86" s="103"/>
      <c r="D86" s="103"/>
      <c r="E86" s="92"/>
      <c r="F86" s="104">
        <f t="shared" si="4"/>
        <v>0</v>
      </c>
      <c r="G86" s="104">
        <f t="shared" si="3"/>
      </c>
      <c r="H86" s="70"/>
      <c r="L86" s="70"/>
      <c r="M86" s="70"/>
    </row>
    <row r="87" spans="1:13" ht="15" outlineLevel="1">
      <c r="A87" s="73" t="s">
        <v>1893</v>
      </c>
      <c r="B87" s="119"/>
      <c r="C87" s="103"/>
      <c r="D87" s="103"/>
      <c r="E87" s="92"/>
      <c r="F87" s="104">
        <f t="shared" si="4"/>
        <v>0</v>
      </c>
      <c r="G87" s="104">
        <f t="shared" si="3"/>
      </c>
      <c r="H87" s="70"/>
      <c r="L87" s="70"/>
      <c r="M87" s="70"/>
    </row>
    <row r="88" spans="1:13" ht="15" customHeight="1">
      <c r="A88" s="94"/>
      <c r="B88" s="95" t="s">
        <v>99</v>
      </c>
      <c r="C88" s="101" t="s">
        <v>1894</v>
      </c>
      <c r="D88" s="101" t="s">
        <v>100</v>
      </c>
      <c r="E88" s="96"/>
      <c r="F88" s="97" t="s">
        <v>1895</v>
      </c>
      <c r="G88" s="94" t="s">
        <v>101</v>
      </c>
      <c r="H88" s="70"/>
      <c r="L88" s="70"/>
      <c r="M88" s="70"/>
    </row>
    <row r="89" spans="1:13" ht="15">
      <c r="A89" s="73" t="s">
        <v>102</v>
      </c>
      <c r="B89" s="92" t="s">
        <v>75</v>
      </c>
      <c r="C89" s="100">
        <v>5.760121765601219</v>
      </c>
      <c r="D89" s="113">
        <v>6.760121765601218</v>
      </c>
      <c r="E89" s="87"/>
      <c r="F89" s="114"/>
      <c r="G89" s="115"/>
      <c r="H89" s="70"/>
      <c r="L89" s="70"/>
      <c r="M89" s="70"/>
    </row>
    <row r="90" spans="2:13" ht="15">
      <c r="B90" s="92"/>
      <c r="E90" s="87"/>
      <c r="F90" s="114"/>
      <c r="G90" s="115"/>
      <c r="H90" s="70"/>
      <c r="L90" s="70"/>
      <c r="M90" s="70"/>
    </row>
    <row r="91" spans="2:13" ht="15">
      <c r="B91" s="92" t="s">
        <v>103</v>
      </c>
      <c r="C91" s="87"/>
      <c r="D91" s="87"/>
      <c r="E91" s="87"/>
      <c r="F91" s="115"/>
      <c r="G91" s="115"/>
      <c r="H91" s="70"/>
      <c r="L91" s="70"/>
      <c r="M91" s="70"/>
    </row>
    <row r="92" spans="1:13" ht="15">
      <c r="A92" s="73" t="s">
        <v>104</v>
      </c>
      <c r="B92" s="92" t="s">
        <v>77</v>
      </c>
      <c r="E92" s="87"/>
      <c r="F92" s="115"/>
      <c r="G92" s="115"/>
      <c r="H92" s="70"/>
      <c r="L92" s="70"/>
      <c r="M92" s="70"/>
    </row>
    <row r="93" spans="1:13" ht="15">
      <c r="A93" s="73" t="s">
        <v>105</v>
      </c>
      <c r="B93" s="116" t="s">
        <v>106</v>
      </c>
      <c r="C93" s="100">
        <v>0</v>
      </c>
      <c r="D93" s="120">
        <v>0</v>
      </c>
      <c r="E93" s="116"/>
      <c r="F93" s="104">
        <f>IF($C$100=0,"",IF(C93="[for completion]","",IF(C93="","",C93/$C$100)))</f>
        <v>0</v>
      </c>
      <c r="G93" s="104">
        <f>IF($D$100=0,"",IF(D93="[Mark as ND1 if not relevant]","",IF(D93="","",D93/$D$100)))</f>
        <v>0</v>
      </c>
      <c r="H93" s="70"/>
      <c r="L93" s="70"/>
      <c r="M93" s="70"/>
    </row>
    <row r="94" spans="1:13" ht="15">
      <c r="A94" s="73" t="s">
        <v>107</v>
      </c>
      <c r="B94" s="116" t="s">
        <v>108</v>
      </c>
      <c r="C94" s="100">
        <v>0</v>
      </c>
      <c r="D94" s="120">
        <v>0</v>
      </c>
      <c r="E94" s="116"/>
      <c r="F94" s="104">
        <f aca="true" t="shared" si="5" ref="F94:F99">IF($C$100=0,"",IF(C94="[for completion]","",IF(C94="","",C94/$C$100)))</f>
        <v>0</v>
      </c>
      <c r="G94" s="104">
        <f aca="true" t="shared" si="6" ref="G94:G99">IF($D$100=0,"",IF(D94="[Mark as ND1 if not relevant]","",IF(D94="","",D94/$D$100)))</f>
        <v>0</v>
      </c>
      <c r="H94" s="70"/>
      <c r="L94" s="70"/>
      <c r="M94" s="70"/>
    </row>
    <row r="95" spans="1:13" ht="15">
      <c r="A95" s="73" t="s">
        <v>109</v>
      </c>
      <c r="B95" s="116" t="s">
        <v>110</v>
      </c>
      <c r="C95" s="100">
        <v>0</v>
      </c>
      <c r="D95" s="120">
        <v>0</v>
      </c>
      <c r="E95" s="116"/>
      <c r="F95" s="104">
        <f t="shared" si="5"/>
        <v>0</v>
      </c>
      <c r="G95" s="104">
        <f t="shared" si="6"/>
        <v>0</v>
      </c>
      <c r="H95" s="70"/>
      <c r="L95" s="70"/>
      <c r="M95" s="70"/>
    </row>
    <row r="96" spans="1:13" ht="15">
      <c r="A96" s="73" t="s">
        <v>111</v>
      </c>
      <c r="B96" s="116" t="s">
        <v>112</v>
      </c>
      <c r="C96" s="100">
        <v>500</v>
      </c>
      <c r="D96" s="120">
        <v>0</v>
      </c>
      <c r="E96" s="116"/>
      <c r="F96" s="104">
        <f t="shared" si="5"/>
        <v>0.2222222222222222</v>
      </c>
      <c r="G96" s="104">
        <f t="shared" si="6"/>
        <v>0</v>
      </c>
      <c r="H96" s="70"/>
      <c r="L96" s="70"/>
      <c r="M96" s="70"/>
    </row>
    <row r="97" spans="1:13" ht="15">
      <c r="A97" s="73" t="s">
        <v>113</v>
      </c>
      <c r="B97" s="116" t="s">
        <v>114</v>
      </c>
      <c r="C97" s="100">
        <v>500</v>
      </c>
      <c r="D97" s="120">
        <v>500</v>
      </c>
      <c r="E97" s="116"/>
      <c r="F97" s="104">
        <f t="shared" si="5"/>
        <v>0.2222222222222222</v>
      </c>
      <c r="G97" s="104">
        <f t="shared" si="6"/>
        <v>0.2222222222222222</v>
      </c>
      <c r="H97" s="70"/>
      <c r="L97" s="70"/>
      <c r="M97" s="70"/>
    </row>
    <row r="98" spans="1:13" ht="15">
      <c r="A98" s="73" t="s">
        <v>115</v>
      </c>
      <c r="B98" s="116" t="s">
        <v>116</v>
      </c>
      <c r="C98" s="100">
        <v>1250</v>
      </c>
      <c r="D98" s="120">
        <v>1750</v>
      </c>
      <c r="E98" s="116"/>
      <c r="F98" s="104">
        <f t="shared" si="5"/>
        <v>0.5555555555555556</v>
      </c>
      <c r="G98" s="104">
        <f t="shared" si="6"/>
        <v>0.7777777777777778</v>
      </c>
      <c r="H98" s="70"/>
      <c r="L98" s="70"/>
      <c r="M98" s="70"/>
    </row>
    <row r="99" spans="1:13" ht="15">
      <c r="A99" s="73" t="s">
        <v>117</v>
      </c>
      <c r="B99" s="116" t="s">
        <v>118</v>
      </c>
      <c r="C99" s="100">
        <v>0</v>
      </c>
      <c r="D99" s="120">
        <v>0</v>
      </c>
      <c r="E99" s="116"/>
      <c r="F99" s="104">
        <f t="shared" si="5"/>
        <v>0</v>
      </c>
      <c r="G99" s="104">
        <f t="shared" si="6"/>
        <v>0</v>
      </c>
      <c r="H99" s="70"/>
      <c r="L99" s="70"/>
      <c r="M99" s="70"/>
    </row>
    <row r="100" spans="1:13" ht="15">
      <c r="A100" s="73" t="s">
        <v>119</v>
      </c>
      <c r="B100" s="117" t="s">
        <v>64</v>
      </c>
      <c r="C100" s="103">
        <f>SUM(C93:C99)</f>
        <v>2250</v>
      </c>
      <c r="D100" s="103">
        <f>SUM(D93:D99)</f>
        <v>2250</v>
      </c>
      <c r="E100" s="92"/>
      <c r="F100" s="108">
        <f>SUM(F93:F99)</f>
        <v>1</v>
      </c>
      <c r="G100" s="108">
        <f>SUM(G93:G99)</f>
        <v>1</v>
      </c>
      <c r="H100" s="70"/>
      <c r="L100" s="70"/>
      <c r="M100" s="70"/>
    </row>
    <row r="101" spans="1:13" ht="15" outlineLevel="1">
      <c r="A101" s="73" t="s">
        <v>120</v>
      </c>
      <c r="B101" s="119" t="s">
        <v>88</v>
      </c>
      <c r="C101" s="103"/>
      <c r="D101" s="103"/>
      <c r="E101" s="92"/>
      <c r="F101" s="104">
        <f>IF($C$100=0,"",IF(C101="[for completion]","",C101/$C$100))</f>
        <v>0</v>
      </c>
      <c r="G101" s="104">
        <f>IF($D$100=0,"",IF(D101="[for completion]","",D101/$D$100))</f>
        <v>0</v>
      </c>
      <c r="H101" s="70"/>
      <c r="L101" s="70"/>
      <c r="M101" s="70"/>
    </row>
    <row r="102" spans="1:13" ht="15" outlineLevel="1">
      <c r="A102" s="73" t="s">
        <v>121</v>
      </c>
      <c r="B102" s="119" t="s">
        <v>90</v>
      </c>
      <c r="C102" s="103"/>
      <c r="D102" s="103"/>
      <c r="E102" s="92"/>
      <c r="F102" s="104">
        <f>IF($C$100=0,"",IF(C102="[for completion]","",C102/$C$100))</f>
        <v>0</v>
      </c>
      <c r="G102" s="104">
        <f>IF($D$100=0,"",IF(D102="[for completion]","",D102/$D$100))</f>
        <v>0</v>
      </c>
      <c r="H102" s="70"/>
      <c r="L102" s="70"/>
      <c r="M102" s="70"/>
    </row>
    <row r="103" spans="1:13" ht="15" outlineLevel="1">
      <c r="A103" s="73" t="s">
        <v>122</v>
      </c>
      <c r="B103" s="119" t="s">
        <v>1891</v>
      </c>
      <c r="C103" s="103"/>
      <c r="D103" s="103"/>
      <c r="E103" s="92"/>
      <c r="F103" s="104">
        <f>IF($C$100=0,"",IF(C103="[for completion]","",C103/$C$100))</f>
        <v>0</v>
      </c>
      <c r="G103" s="104">
        <f>IF($D$100=0,"",IF(D103="[for completion]","",D103/$D$100))</f>
        <v>0</v>
      </c>
      <c r="H103" s="70"/>
      <c r="L103" s="70"/>
      <c r="M103" s="70"/>
    </row>
    <row r="104" spans="1:13" ht="15" outlineLevel="1">
      <c r="A104" s="73" t="s">
        <v>123</v>
      </c>
      <c r="B104" s="119" t="s">
        <v>93</v>
      </c>
      <c r="C104" s="103"/>
      <c r="D104" s="103"/>
      <c r="E104" s="92"/>
      <c r="F104" s="104">
        <f>IF($C$100=0,"",IF(C104="[for completion]","",C104/$C$100))</f>
        <v>0</v>
      </c>
      <c r="G104" s="104">
        <f>IF($D$100=0,"",IF(D104="[for completion]","",D104/$D$100))</f>
        <v>0</v>
      </c>
      <c r="H104" s="70"/>
      <c r="L104" s="70"/>
      <c r="M104" s="70"/>
    </row>
    <row r="105" spans="1:13" ht="15" outlineLevel="1">
      <c r="A105" s="73" t="s">
        <v>124</v>
      </c>
      <c r="B105" s="119" t="s">
        <v>1892</v>
      </c>
      <c r="C105" s="103"/>
      <c r="D105" s="103"/>
      <c r="E105" s="92"/>
      <c r="F105" s="104">
        <f>IF($C$100=0,"",IF(C105="[for completion]","",C105/$C$100))</f>
        <v>0</v>
      </c>
      <c r="G105" s="104">
        <f>IF($D$100=0,"",IF(D105="[for completion]","",D105/$D$100))</f>
        <v>0</v>
      </c>
      <c r="H105" s="70"/>
      <c r="L105" s="70"/>
      <c r="M105" s="70"/>
    </row>
    <row r="106" spans="1:13" ht="15" outlineLevel="1">
      <c r="A106" s="73" t="s">
        <v>125</v>
      </c>
      <c r="B106" s="119"/>
      <c r="C106" s="103"/>
      <c r="D106" s="103"/>
      <c r="E106" s="92"/>
      <c r="F106" s="104"/>
      <c r="G106" s="104"/>
      <c r="H106" s="70"/>
      <c r="L106" s="70"/>
      <c r="M106" s="70"/>
    </row>
    <row r="107" spans="1:13" ht="15" outlineLevel="1">
      <c r="A107" s="73" t="s">
        <v>126</v>
      </c>
      <c r="B107" s="119"/>
      <c r="C107" s="103"/>
      <c r="D107" s="103"/>
      <c r="E107" s="92"/>
      <c r="F107" s="104"/>
      <c r="G107" s="104"/>
      <c r="H107" s="70"/>
      <c r="L107" s="70"/>
      <c r="M107" s="70"/>
    </row>
    <row r="108" spans="1:13" ht="15" outlineLevel="1">
      <c r="A108" s="73" t="s">
        <v>127</v>
      </c>
      <c r="B108" s="117"/>
      <c r="C108" s="103"/>
      <c r="D108" s="103"/>
      <c r="E108" s="92"/>
      <c r="F108" s="104"/>
      <c r="G108" s="104"/>
      <c r="H108" s="70"/>
      <c r="L108" s="70"/>
      <c r="M108" s="70"/>
    </row>
    <row r="109" spans="1:13" ht="15" outlineLevel="1">
      <c r="A109" s="73" t="s">
        <v>128</v>
      </c>
      <c r="B109" s="119"/>
      <c r="C109" s="103"/>
      <c r="D109" s="103"/>
      <c r="E109" s="92"/>
      <c r="F109" s="104"/>
      <c r="G109" s="104"/>
      <c r="H109" s="70"/>
      <c r="L109" s="70"/>
      <c r="M109" s="70"/>
    </row>
    <row r="110" spans="1:13" ht="15" outlineLevel="1">
      <c r="A110" s="73" t="s">
        <v>129</v>
      </c>
      <c r="B110" s="119"/>
      <c r="C110" s="103"/>
      <c r="D110" s="103"/>
      <c r="E110" s="92"/>
      <c r="F110" s="104"/>
      <c r="G110" s="104"/>
      <c r="H110" s="70"/>
      <c r="L110" s="70"/>
      <c r="M110" s="70"/>
    </row>
    <row r="111" spans="1:13" ht="15" customHeight="1">
      <c r="A111" s="94"/>
      <c r="B111" s="95" t="s">
        <v>130</v>
      </c>
      <c r="C111" s="97" t="s">
        <v>131</v>
      </c>
      <c r="D111" s="97" t="s">
        <v>132</v>
      </c>
      <c r="E111" s="96"/>
      <c r="F111" s="97" t="s">
        <v>133</v>
      </c>
      <c r="G111" s="97" t="s">
        <v>134</v>
      </c>
      <c r="H111" s="70"/>
      <c r="L111" s="70"/>
      <c r="M111" s="70"/>
    </row>
    <row r="112" spans="1:14" s="122" customFormat="1" ht="15">
      <c r="A112" s="73" t="s">
        <v>135</v>
      </c>
      <c r="B112" s="92" t="s">
        <v>1</v>
      </c>
      <c r="C112" s="100">
        <v>3091.3821459099922</v>
      </c>
      <c r="D112" s="121">
        <f>C112</f>
        <v>3091.3821459099922</v>
      </c>
      <c r="E112" s="104"/>
      <c r="F112" s="104">
        <f>IF($C$129=0,"",IF(C112="[for completion]","",IF(C112="","",C112/$C$129)))</f>
        <v>1</v>
      </c>
      <c r="G112" s="104">
        <f>IF($D$129=0,"",IF(D112="[for completion]","",IF(D112="","",D112/$D$129)))</f>
        <v>1</v>
      </c>
      <c r="I112" s="73"/>
      <c r="J112" s="73"/>
      <c r="K112" s="73"/>
      <c r="L112" s="70" t="s">
        <v>1896</v>
      </c>
      <c r="M112" s="70"/>
      <c r="N112" s="70"/>
    </row>
    <row r="113" spans="1:14" s="122" customFormat="1" ht="15">
      <c r="A113" s="73" t="s">
        <v>137</v>
      </c>
      <c r="B113" s="92" t="s">
        <v>146</v>
      </c>
      <c r="C113" s="123">
        <v>0</v>
      </c>
      <c r="D113" s="123">
        <f aca="true" t="shared" si="7" ref="D113:D128">C113</f>
        <v>0</v>
      </c>
      <c r="E113" s="104"/>
      <c r="F113" s="104">
        <f aca="true" t="shared" si="8" ref="F113:F128">IF($C$129=0,"",IF(C113="[for completion]","",IF(C113="","",C113/$C$129)))</f>
        <v>0</v>
      </c>
      <c r="G113" s="104">
        <f aca="true" t="shared" si="9" ref="G113:G128">IF($D$129=0,"",IF(D113="[for completion]","",IF(D113="","",D113/$D$129)))</f>
        <v>0</v>
      </c>
      <c r="I113" s="73"/>
      <c r="J113" s="73"/>
      <c r="K113" s="73"/>
      <c r="L113" s="92" t="s">
        <v>146</v>
      </c>
      <c r="M113" s="70"/>
      <c r="N113" s="70"/>
    </row>
    <row r="114" spans="1:14" s="122" customFormat="1" ht="15">
      <c r="A114" s="73" t="s">
        <v>139</v>
      </c>
      <c r="B114" s="92" t="s">
        <v>150</v>
      </c>
      <c r="C114" s="123">
        <v>0</v>
      </c>
      <c r="D114" s="123">
        <f t="shared" si="7"/>
        <v>0</v>
      </c>
      <c r="E114" s="104"/>
      <c r="F114" s="104">
        <f t="shared" si="8"/>
        <v>0</v>
      </c>
      <c r="G114" s="104">
        <f t="shared" si="9"/>
        <v>0</v>
      </c>
      <c r="I114" s="73"/>
      <c r="J114" s="73"/>
      <c r="K114" s="73"/>
      <c r="L114" s="92" t="s">
        <v>150</v>
      </c>
      <c r="M114" s="70"/>
      <c r="N114" s="70"/>
    </row>
    <row r="115" spans="1:14" s="122" customFormat="1" ht="15">
      <c r="A115" s="73" t="s">
        <v>141</v>
      </c>
      <c r="B115" s="92" t="s">
        <v>148</v>
      </c>
      <c r="C115" s="123">
        <v>0</v>
      </c>
      <c r="D115" s="123">
        <f t="shared" si="7"/>
        <v>0</v>
      </c>
      <c r="E115" s="104"/>
      <c r="F115" s="104">
        <f t="shared" si="8"/>
        <v>0</v>
      </c>
      <c r="G115" s="104">
        <f t="shared" si="9"/>
        <v>0</v>
      </c>
      <c r="I115" s="73"/>
      <c r="J115" s="73"/>
      <c r="K115" s="73"/>
      <c r="L115" s="92" t="s">
        <v>148</v>
      </c>
      <c r="M115" s="70"/>
      <c r="N115" s="70"/>
    </row>
    <row r="116" spans="1:14" s="122" customFormat="1" ht="15">
      <c r="A116" s="73" t="s">
        <v>143</v>
      </c>
      <c r="B116" s="92" t="s">
        <v>144</v>
      </c>
      <c r="C116" s="123">
        <v>0</v>
      </c>
      <c r="D116" s="123">
        <f t="shared" si="7"/>
        <v>0</v>
      </c>
      <c r="E116" s="104"/>
      <c r="F116" s="104">
        <f t="shared" si="8"/>
        <v>0</v>
      </c>
      <c r="G116" s="104">
        <f t="shared" si="9"/>
        <v>0</v>
      </c>
      <c r="I116" s="73"/>
      <c r="J116" s="73"/>
      <c r="K116" s="73"/>
      <c r="L116" s="92" t="s">
        <v>144</v>
      </c>
      <c r="M116" s="70"/>
      <c r="N116" s="70"/>
    </row>
    <row r="117" spans="1:14" s="122" customFormat="1" ht="15">
      <c r="A117" s="73" t="s">
        <v>145</v>
      </c>
      <c r="B117" s="92" t="s">
        <v>152</v>
      </c>
      <c r="C117" s="123">
        <v>0</v>
      </c>
      <c r="D117" s="123">
        <f t="shared" si="7"/>
        <v>0</v>
      </c>
      <c r="E117" s="92"/>
      <c r="F117" s="104">
        <f t="shared" si="8"/>
        <v>0</v>
      </c>
      <c r="G117" s="104">
        <f t="shared" si="9"/>
        <v>0</v>
      </c>
      <c r="I117" s="73"/>
      <c r="J117" s="73"/>
      <c r="K117" s="73"/>
      <c r="L117" s="92" t="s">
        <v>152</v>
      </c>
      <c r="M117" s="70"/>
      <c r="N117" s="70"/>
    </row>
    <row r="118" spans="1:13" ht="15">
      <c r="A118" s="73" t="s">
        <v>147</v>
      </c>
      <c r="B118" s="92" t="s">
        <v>154</v>
      </c>
      <c r="C118" s="123">
        <v>0</v>
      </c>
      <c r="D118" s="123">
        <f t="shared" si="7"/>
        <v>0</v>
      </c>
      <c r="E118" s="92"/>
      <c r="F118" s="104">
        <f t="shared" si="8"/>
        <v>0</v>
      </c>
      <c r="G118" s="104">
        <f t="shared" si="9"/>
        <v>0</v>
      </c>
      <c r="L118" s="92" t="s">
        <v>154</v>
      </c>
      <c r="M118" s="70"/>
    </row>
    <row r="119" spans="1:13" ht="15">
      <c r="A119" s="73" t="s">
        <v>149</v>
      </c>
      <c r="B119" s="92" t="s">
        <v>140</v>
      </c>
      <c r="C119" s="123">
        <v>0</v>
      </c>
      <c r="D119" s="123">
        <f t="shared" si="7"/>
        <v>0</v>
      </c>
      <c r="E119" s="92"/>
      <c r="F119" s="104">
        <f t="shared" si="8"/>
        <v>0</v>
      </c>
      <c r="G119" s="104">
        <f t="shared" si="9"/>
        <v>0</v>
      </c>
      <c r="L119" s="92" t="s">
        <v>140</v>
      </c>
      <c r="M119" s="70"/>
    </row>
    <row r="120" spans="1:13" ht="15">
      <c r="A120" s="73" t="s">
        <v>151</v>
      </c>
      <c r="B120" s="92" t="s">
        <v>156</v>
      </c>
      <c r="C120" s="123">
        <v>0</v>
      </c>
      <c r="D120" s="123">
        <f t="shared" si="7"/>
        <v>0</v>
      </c>
      <c r="E120" s="92"/>
      <c r="F120" s="104">
        <f t="shared" si="8"/>
        <v>0</v>
      </c>
      <c r="G120" s="104">
        <f t="shared" si="9"/>
        <v>0</v>
      </c>
      <c r="L120" s="92" t="s">
        <v>156</v>
      </c>
      <c r="M120" s="70"/>
    </row>
    <row r="121" spans="1:13" ht="15">
      <c r="A121" s="73" t="s">
        <v>153</v>
      </c>
      <c r="B121" s="92" t="s">
        <v>1897</v>
      </c>
      <c r="C121" s="123">
        <v>0</v>
      </c>
      <c r="D121" s="123">
        <f t="shared" si="7"/>
        <v>0</v>
      </c>
      <c r="E121" s="92"/>
      <c r="F121" s="104">
        <f>IF($C$129=0,"",IF(C121="[for completion]","",IF(C121="","",C121/$C$129)))</f>
        <v>0</v>
      </c>
      <c r="G121" s="104">
        <f>IF($D$129=0,"",IF(D121="[for completion]","",IF(D121="","",D121/$D$129)))</f>
        <v>0</v>
      </c>
      <c r="L121" s="92"/>
      <c r="M121" s="70"/>
    </row>
    <row r="122" spans="1:13" ht="15">
      <c r="A122" s="73" t="s">
        <v>155</v>
      </c>
      <c r="B122" s="92" t="s">
        <v>158</v>
      </c>
      <c r="C122" s="123">
        <v>0</v>
      </c>
      <c r="D122" s="123">
        <f t="shared" si="7"/>
        <v>0</v>
      </c>
      <c r="E122" s="92"/>
      <c r="F122" s="104">
        <f t="shared" si="8"/>
        <v>0</v>
      </c>
      <c r="G122" s="104">
        <f t="shared" si="9"/>
        <v>0</v>
      </c>
      <c r="L122" s="92" t="s">
        <v>158</v>
      </c>
      <c r="M122" s="70"/>
    </row>
    <row r="123" spans="1:13" ht="15">
      <c r="A123" s="73" t="s">
        <v>157</v>
      </c>
      <c r="B123" s="92" t="s">
        <v>142</v>
      </c>
      <c r="C123" s="123">
        <v>0</v>
      </c>
      <c r="D123" s="123">
        <f t="shared" si="7"/>
        <v>0</v>
      </c>
      <c r="E123" s="92"/>
      <c r="F123" s="104">
        <f t="shared" si="8"/>
        <v>0</v>
      </c>
      <c r="G123" s="104">
        <f t="shared" si="9"/>
        <v>0</v>
      </c>
      <c r="L123" s="92" t="s">
        <v>142</v>
      </c>
      <c r="M123" s="70"/>
    </row>
    <row r="124" spans="1:13" ht="15">
      <c r="A124" s="73" t="s">
        <v>159</v>
      </c>
      <c r="B124" s="116" t="s">
        <v>1898</v>
      </c>
      <c r="C124" s="123">
        <v>0</v>
      </c>
      <c r="D124" s="123">
        <f t="shared" si="7"/>
        <v>0</v>
      </c>
      <c r="E124" s="92"/>
      <c r="F124" s="104">
        <f t="shared" si="8"/>
        <v>0</v>
      </c>
      <c r="G124" s="104">
        <f t="shared" si="9"/>
        <v>0</v>
      </c>
      <c r="L124" s="116" t="s">
        <v>1898</v>
      </c>
      <c r="M124" s="70"/>
    </row>
    <row r="125" spans="1:13" ht="15">
      <c r="A125" s="73" t="s">
        <v>161</v>
      </c>
      <c r="B125" s="92" t="s">
        <v>160</v>
      </c>
      <c r="C125" s="123">
        <v>0</v>
      </c>
      <c r="D125" s="123">
        <f t="shared" si="7"/>
        <v>0</v>
      </c>
      <c r="E125" s="92"/>
      <c r="F125" s="104">
        <f t="shared" si="8"/>
        <v>0</v>
      </c>
      <c r="G125" s="104">
        <f t="shared" si="9"/>
        <v>0</v>
      </c>
      <c r="L125" s="92" t="s">
        <v>160</v>
      </c>
      <c r="M125" s="70"/>
    </row>
    <row r="126" spans="1:13" ht="15">
      <c r="A126" s="73" t="s">
        <v>163</v>
      </c>
      <c r="B126" s="92" t="s">
        <v>162</v>
      </c>
      <c r="C126" s="123">
        <v>0</v>
      </c>
      <c r="D126" s="123">
        <f t="shared" si="7"/>
        <v>0</v>
      </c>
      <c r="E126" s="92"/>
      <c r="F126" s="104">
        <f t="shared" si="8"/>
        <v>0</v>
      </c>
      <c r="G126" s="104">
        <f t="shared" si="9"/>
        <v>0</v>
      </c>
      <c r="H126" s="111"/>
      <c r="L126" s="92" t="s">
        <v>162</v>
      </c>
      <c r="M126" s="70"/>
    </row>
    <row r="127" spans="1:13" ht="15">
      <c r="A127" s="73" t="s">
        <v>164</v>
      </c>
      <c r="B127" s="92" t="s">
        <v>138</v>
      </c>
      <c r="C127" s="123">
        <v>0</v>
      </c>
      <c r="D127" s="123">
        <f t="shared" si="7"/>
        <v>0</v>
      </c>
      <c r="E127" s="92"/>
      <c r="F127" s="104">
        <f>IF($C$129=0,"",IF(C127="[for completion]","",IF(C127="","",C127/$C$129)))</f>
        <v>0</v>
      </c>
      <c r="G127" s="104">
        <f>IF($D$129=0,"",IF(D127="[for completion]","",IF(D127="","",D127/$D$129)))</f>
        <v>0</v>
      </c>
      <c r="H127" s="70"/>
      <c r="L127" s="92" t="s">
        <v>138</v>
      </c>
      <c r="M127" s="70"/>
    </row>
    <row r="128" spans="1:13" ht="15">
      <c r="A128" s="73" t="s">
        <v>1899</v>
      </c>
      <c r="B128" s="92" t="s">
        <v>62</v>
      </c>
      <c r="C128" s="123">
        <v>0</v>
      </c>
      <c r="D128" s="123">
        <f t="shared" si="7"/>
        <v>0</v>
      </c>
      <c r="E128" s="92"/>
      <c r="F128" s="104">
        <f t="shared" si="8"/>
        <v>0</v>
      </c>
      <c r="G128" s="104">
        <f t="shared" si="9"/>
        <v>0</v>
      </c>
      <c r="H128" s="70"/>
      <c r="L128" s="70"/>
      <c r="M128" s="70"/>
    </row>
    <row r="129" spans="1:13" ht="15">
      <c r="A129" s="73" t="s">
        <v>1900</v>
      </c>
      <c r="B129" s="117" t="s">
        <v>64</v>
      </c>
      <c r="C129" s="73">
        <f>SUM(C112:C128)</f>
        <v>3091.3821459099922</v>
      </c>
      <c r="D129" s="73">
        <f>SUM(D112:D128)</f>
        <v>3091.3821459099922</v>
      </c>
      <c r="E129" s="92"/>
      <c r="F129" s="102">
        <f>SUM(F112:F128)</f>
        <v>1</v>
      </c>
      <c r="G129" s="102">
        <f>SUM(G112:G128)</f>
        <v>1</v>
      </c>
      <c r="H129" s="70"/>
      <c r="L129" s="70"/>
      <c r="M129" s="70"/>
    </row>
    <row r="130" spans="1:13" ht="15" outlineLevel="1">
      <c r="A130" s="73" t="s">
        <v>165</v>
      </c>
      <c r="B130" s="109" t="s">
        <v>166</v>
      </c>
      <c r="E130" s="92"/>
      <c r="F130" s="104">
        <f>IF($C$129=0,"",IF(C130="[for completion]","",IF(C130="","",C130/$C$129)))</f>
      </c>
      <c r="G130" s="104">
        <f>IF($D$129=0,"",IF(D130="[for completion]","",IF(D130="","",D130/$D$129)))</f>
      </c>
      <c r="H130" s="70"/>
      <c r="L130" s="70"/>
      <c r="M130" s="70"/>
    </row>
    <row r="131" spans="1:13" ht="15" outlineLevel="1">
      <c r="A131" s="73" t="s">
        <v>167</v>
      </c>
      <c r="B131" s="109" t="s">
        <v>166</v>
      </c>
      <c r="E131" s="92"/>
      <c r="F131" s="104">
        <f aca="true" t="shared" si="10" ref="F131:F136">IF($C$129=0,"",IF(C131="[for completion]","",C131/$C$129))</f>
        <v>0</v>
      </c>
      <c r="G131" s="104">
        <f aca="true" t="shared" si="11" ref="G131:G136">IF($D$129=0,"",IF(D131="[for completion]","",D131/$D$129))</f>
        <v>0</v>
      </c>
      <c r="H131" s="70"/>
      <c r="L131" s="70"/>
      <c r="M131" s="70"/>
    </row>
    <row r="132" spans="1:13" ht="15" outlineLevel="1">
      <c r="A132" s="73" t="s">
        <v>168</v>
      </c>
      <c r="B132" s="109" t="s">
        <v>166</v>
      </c>
      <c r="E132" s="92"/>
      <c r="F132" s="104">
        <f t="shared" si="10"/>
        <v>0</v>
      </c>
      <c r="G132" s="104">
        <f t="shared" si="11"/>
        <v>0</v>
      </c>
      <c r="H132" s="70"/>
      <c r="L132" s="70"/>
      <c r="M132" s="70"/>
    </row>
    <row r="133" spans="1:13" ht="15" outlineLevel="1">
      <c r="A133" s="73" t="s">
        <v>169</v>
      </c>
      <c r="B133" s="109" t="s">
        <v>166</v>
      </c>
      <c r="E133" s="92"/>
      <c r="F133" s="104">
        <f t="shared" si="10"/>
        <v>0</v>
      </c>
      <c r="G133" s="104">
        <f t="shared" si="11"/>
        <v>0</v>
      </c>
      <c r="H133" s="70"/>
      <c r="L133" s="70"/>
      <c r="M133" s="70"/>
    </row>
    <row r="134" spans="1:13" ht="15" outlineLevel="1">
      <c r="A134" s="73" t="s">
        <v>170</v>
      </c>
      <c r="B134" s="109" t="s">
        <v>166</v>
      </c>
      <c r="E134" s="92"/>
      <c r="F134" s="104">
        <f t="shared" si="10"/>
        <v>0</v>
      </c>
      <c r="G134" s="104">
        <f t="shared" si="11"/>
        <v>0</v>
      </c>
      <c r="H134" s="70"/>
      <c r="L134" s="70"/>
      <c r="M134" s="70"/>
    </row>
    <row r="135" spans="1:13" ht="15" outlineLevel="1">
      <c r="A135" s="73" t="s">
        <v>171</v>
      </c>
      <c r="B135" s="109" t="s">
        <v>166</v>
      </c>
      <c r="E135" s="92"/>
      <c r="F135" s="104">
        <f t="shared" si="10"/>
        <v>0</v>
      </c>
      <c r="G135" s="104">
        <f t="shared" si="11"/>
        <v>0</v>
      </c>
      <c r="H135" s="70"/>
      <c r="L135" s="70"/>
      <c r="M135" s="70"/>
    </row>
    <row r="136" spans="1:13" ht="15" outlineLevel="1">
      <c r="A136" s="73" t="s">
        <v>172</v>
      </c>
      <c r="B136" s="109" t="s">
        <v>166</v>
      </c>
      <c r="E136" s="92"/>
      <c r="F136" s="104">
        <f t="shared" si="10"/>
        <v>0</v>
      </c>
      <c r="G136" s="104">
        <f t="shared" si="11"/>
        <v>0</v>
      </c>
      <c r="H136" s="70"/>
      <c r="L136" s="70"/>
      <c r="M136" s="70"/>
    </row>
    <row r="137" spans="1:13" ht="15" customHeight="1">
      <c r="A137" s="94"/>
      <c r="B137" s="95" t="s">
        <v>173</v>
      </c>
      <c r="C137" s="97" t="s">
        <v>131</v>
      </c>
      <c r="D137" s="97" t="s">
        <v>132</v>
      </c>
      <c r="E137" s="96"/>
      <c r="F137" s="97" t="s">
        <v>133</v>
      </c>
      <c r="G137" s="97" t="s">
        <v>134</v>
      </c>
      <c r="H137" s="70"/>
      <c r="L137" s="70"/>
      <c r="M137" s="70"/>
    </row>
    <row r="138" spans="1:14" s="122" customFormat="1" ht="15">
      <c r="A138" s="73" t="s">
        <v>174</v>
      </c>
      <c r="B138" s="92" t="s">
        <v>1</v>
      </c>
      <c r="C138" s="123">
        <v>2250</v>
      </c>
      <c r="D138" s="121">
        <f>C138</f>
        <v>2250</v>
      </c>
      <c r="E138" s="104"/>
      <c r="F138" s="104">
        <f>IF($C$155=0,"",IF(C138="[for completion]","",IF(C138="","",C138/$C$155)))</f>
        <v>1</v>
      </c>
      <c r="G138" s="104">
        <f>IF($D$155=0,"",IF(D138="[for completion]","",IF(D138="","",D138/$D$155)))</f>
        <v>1</v>
      </c>
      <c r="H138" s="70"/>
      <c r="I138" s="73"/>
      <c r="J138" s="73"/>
      <c r="K138" s="73"/>
      <c r="L138" s="70"/>
      <c r="M138" s="70"/>
      <c r="N138" s="70"/>
    </row>
    <row r="139" spans="1:14" s="122" customFormat="1" ht="15">
      <c r="A139" s="73" t="s">
        <v>175</v>
      </c>
      <c r="B139" s="92" t="s">
        <v>146</v>
      </c>
      <c r="C139" s="123">
        <v>0</v>
      </c>
      <c r="D139" s="123">
        <f aca="true" t="shared" si="12" ref="D139:D154">C139</f>
        <v>0</v>
      </c>
      <c r="E139" s="104"/>
      <c r="F139" s="104">
        <f aca="true" t="shared" si="13" ref="F139:F146">IF($C$155=0,"",IF(C139="[for completion]","",IF(C139="","",C139/$C$155)))</f>
        <v>0</v>
      </c>
      <c r="G139" s="104">
        <f aca="true" t="shared" si="14" ref="G139:G146">IF($D$155=0,"",IF(D139="[for completion]","",IF(D139="","",D139/$D$155)))</f>
        <v>0</v>
      </c>
      <c r="H139" s="70"/>
      <c r="I139" s="73"/>
      <c r="J139" s="73"/>
      <c r="K139" s="73"/>
      <c r="L139" s="70"/>
      <c r="M139" s="70"/>
      <c r="N139" s="70"/>
    </row>
    <row r="140" spans="1:14" s="122" customFormat="1" ht="15">
      <c r="A140" s="73" t="s">
        <v>176</v>
      </c>
      <c r="B140" s="92" t="s">
        <v>150</v>
      </c>
      <c r="C140" s="123">
        <v>0</v>
      </c>
      <c r="D140" s="123">
        <f t="shared" si="12"/>
        <v>0</v>
      </c>
      <c r="E140" s="104"/>
      <c r="F140" s="104">
        <f t="shared" si="13"/>
        <v>0</v>
      </c>
      <c r="G140" s="104">
        <f t="shared" si="14"/>
        <v>0</v>
      </c>
      <c r="H140" s="70"/>
      <c r="I140" s="73"/>
      <c r="J140" s="73"/>
      <c r="K140" s="73"/>
      <c r="L140" s="70"/>
      <c r="M140" s="70"/>
      <c r="N140" s="70"/>
    </row>
    <row r="141" spans="1:14" s="122" customFormat="1" ht="15">
      <c r="A141" s="73" t="s">
        <v>177</v>
      </c>
      <c r="B141" s="92" t="s">
        <v>148</v>
      </c>
      <c r="C141" s="123">
        <v>0</v>
      </c>
      <c r="D141" s="123">
        <f t="shared" si="12"/>
        <v>0</v>
      </c>
      <c r="E141" s="104"/>
      <c r="F141" s="104">
        <f t="shared" si="13"/>
        <v>0</v>
      </c>
      <c r="G141" s="104">
        <f t="shared" si="14"/>
        <v>0</v>
      </c>
      <c r="H141" s="70"/>
      <c r="I141" s="73"/>
      <c r="J141" s="73"/>
      <c r="K141" s="73"/>
      <c r="L141" s="70"/>
      <c r="M141" s="70"/>
      <c r="N141" s="70"/>
    </row>
    <row r="142" spans="1:14" s="122" customFormat="1" ht="15">
      <c r="A142" s="73" t="s">
        <v>178</v>
      </c>
      <c r="B142" s="92" t="s">
        <v>144</v>
      </c>
      <c r="C142" s="123">
        <v>0</v>
      </c>
      <c r="D142" s="123">
        <f t="shared" si="12"/>
        <v>0</v>
      </c>
      <c r="E142" s="104"/>
      <c r="F142" s="104">
        <f t="shared" si="13"/>
        <v>0</v>
      </c>
      <c r="G142" s="104">
        <f t="shared" si="14"/>
        <v>0</v>
      </c>
      <c r="H142" s="70"/>
      <c r="I142" s="73"/>
      <c r="J142" s="73"/>
      <c r="K142" s="73"/>
      <c r="L142" s="70"/>
      <c r="M142" s="70"/>
      <c r="N142" s="70"/>
    </row>
    <row r="143" spans="1:14" s="122" customFormat="1" ht="15">
      <c r="A143" s="73" t="s">
        <v>179</v>
      </c>
      <c r="B143" s="92" t="s">
        <v>152</v>
      </c>
      <c r="C143" s="123">
        <v>0</v>
      </c>
      <c r="D143" s="123">
        <f t="shared" si="12"/>
        <v>0</v>
      </c>
      <c r="E143" s="92"/>
      <c r="F143" s="104">
        <f t="shared" si="13"/>
        <v>0</v>
      </c>
      <c r="G143" s="104">
        <f t="shared" si="14"/>
        <v>0</v>
      </c>
      <c r="H143" s="70"/>
      <c r="I143" s="73"/>
      <c r="J143" s="73"/>
      <c r="K143" s="73"/>
      <c r="L143" s="70"/>
      <c r="M143" s="70"/>
      <c r="N143" s="70"/>
    </row>
    <row r="144" spans="1:13" ht="15">
      <c r="A144" s="73" t="s">
        <v>180</v>
      </c>
      <c r="B144" s="92" t="s">
        <v>154</v>
      </c>
      <c r="C144" s="123">
        <v>0</v>
      </c>
      <c r="D144" s="123">
        <f t="shared" si="12"/>
        <v>0</v>
      </c>
      <c r="E144" s="92"/>
      <c r="F144" s="104">
        <f t="shared" si="13"/>
        <v>0</v>
      </c>
      <c r="G144" s="104">
        <f t="shared" si="14"/>
        <v>0</v>
      </c>
      <c r="H144" s="70"/>
      <c r="L144" s="70"/>
      <c r="M144" s="70"/>
    </row>
    <row r="145" spans="1:13" ht="15">
      <c r="A145" s="73" t="s">
        <v>181</v>
      </c>
      <c r="B145" s="92" t="s">
        <v>140</v>
      </c>
      <c r="C145" s="123">
        <v>0</v>
      </c>
      <c r="D145" s="123">
        <f t="shared" si="12"/>
        <v>0</v>
      </c>
      <c r="E145" s="92"/>
      <c r="F145" s="104">
        <f t="shared" si="13"/>
        <v>0</v>
      </c>
      <c r="G145" s="104">
        <f t="shared" si="14"/>
        <v>0</v>
      </c>
      <c r="H145" s="70"/>
      <c r="L145" s="70"/>
      <c r="M145" s="70"/>
    </row>
    <row r="146" spans="1:13" ht="15">
      <c r="A146" s="73" t="s">
        <v>182</v>
      </c>
      <c r="B146" s="92" t="s">
        <v>156</v>
      </c>
      <c r="C146" s="123">
        <v>0</v>
      </c>
      <c r="D146" s="123">
        <f t="shared" si="12"/>
        <v>0</v>
      </c>
      <c r="E146" s="92"/>
      <c r="F146" s="104">
        <f t="shared" si="13"/>
        <v>0</v>
      </c>
      <c r="G146" s="104">
        <f t="shared" si="14"/>
        <v>0</v>
      </c>
      <c r="H146" s="70"/>
      <c r="L146" s="70"/>
      <c r="M146" s="70"/>
    </row>
    <row r="147" spans="1:13" ht="15">
      <c r="A147" s="73" t="s">
        <v>183</v>
      </c>
      <c r="B147" s="92" t="s">
        <v>1897</v>
      </c>
      <c r="C147" s="123">
        <v>0</v>
      </c>
      <c r="D147" s="123">
        <f t="shared" si="12"/>
        <v>0</v>
      </c>
      <c r="E147" s="92"/>
      <c r="F147" s="104">
        <f>IF($C$155=0,"",IF(C147="[for completion]","",IF(C147="","",C147/$C$155)))</f>
        <v>0</v>
      </c>
      <c r="G147" s="104">
        <f>IF($D$155=0,"",IF(D147="[for completion]","",IF(D147="","",D147/$D$155)))</f>
        <v>0</v>
      </c>
      <c r="H147" s="70"/>
      <c r="L147" s="70"/>
      <c r="M147" s="70"/>
    </row>
    <row r="148" spans="1:13" ht="15">
      <c r="A148" s="73" t="s">
        <v>184</v>
      </c>
      <c r="B148" s="92" t="s">
        <v>158</v>
      </c>
      <c r="C148" s="123">
        <v>0</v>
      </c>
      <c r="D148" s="123">
        <f t="shared" si="12"/>
        <v>0</v>
      </c>
      <c r="E148" s="92"/>
      <c r="F148" s="104">
        <f aca="true" t="shared" si="15" ref="F148:F154">IF($C$155=0,"",IF(C148="[for completion]","",IF(C148="","",C148/$C$155)))</f>
        <v>0</v>
      </c>
      <c r="G148" s="104">
        <f aca="true" t="shared" si="16" ref="G148:G154">IF($D$155=0,"",IF(D148="[for completion]","",IF(D148="","",D148/$D$155)))</f>
        <v>0</v>
      </c>
      <c r="H148" s="70"/>
      <c r="L148" s="70"/>
      <c r="M148" s="70"/>
    </row>
    <row r="149" spans="1:13" ht="15">
      <c r="A149" s="73" t="s">
        <v>185</v>
      </c>
      <c r="B149" s="92" t="s">
        <v>142</v>
      </c>
      <c r="C149" s="123">
        <v>0</v>
      </c>
      <c r="D149" s="123">
        <f t="shared" si="12"/>
        <v>0</v>
      </c>
      <c r="E149" s="92"/>
      <c r="F149" s="104">
        <f t="shared" si="15"/>
        <v>0</v>
      </c>
      <c r="G149" s="104">
        <f t="shared" si="16"/>
        <v>0</v>
      </c>
      <c r="H149" s="70"/>
      <c r="L149" s="70"/>
      <c r="M149" s="70"/>
    </row>
    <row r="150" spans="1:13" ht="15">
      <c r="A150" s="73" t="s">
        <v>186</v>
      </c>
      <c r="B150" s="116" t="s">
        <v>1898</v>
      </c>
      <c r="C150" s="123">
        <v>0</v>
      </c>
      <c r="D150" s="123">
        <f t="shared" si="12"/>
        <v>0</v>
      </c>
      <c r="E150" s="92"/>
      <c r="F150" s="104">
        <f t="shared" si="15"/>
        <v>0</v>
      </c>
      <c r="G150" s="104">
        <f t="shared" si="16"/>
        <v>0</v>
      </c>
      <c r="H150" s="70"/>
      <c r="L150" s="70"/>
      <c r="M150" s="70"/>
    </row>
    <row r="151" spans="1:13" ht="15">
      <c r="A151" s="73" t="s">
        <v>187</v>
      </c>
      <c r="B151" s="92" t="s">
        <v>160</v>
      </c>
      <c r="C151" s="123">
        <v>0</v>
      </c>
      <c r="D151" s="123">
        <f t="shared" si="12"/>
        <v>0</v>
      </c>
      <c r="E151" s="92"/>
      <c r="F151" s="104">
        <f t="shared" si="15"/>
        <v>0</v>
      </c>
      <c r="G151" s="104">
        <f t="shared" si="16"/>
        <v>0</v>
      </c>
      <c r="H151" s="70"/>
      <c r="L151" s="70"/>
      <c r="M151" s="70"/>
    </row>
    <row r="152" spans="1:13" ht="15">
      <c r="A152" s="73" t="s">
        <v>188</v>
      </c>
      <c r="B152" s="92" t="s">
        <v>162</v>
      </c>
      <c r="C152" s="123">
        <v>0</v>
      </c>
      <c r="D152" s="123">
        <f t="shared" si="12"/>
        <v>0</v>
      </c>
      <c r="E152" s="92"/>
      <c r="F152" s="104">
        <f t="shared" si="15"/>
        <v>0</v>
      </c>
      <c r="G152" s="104">
        <f t="shared" si="16"/>
        <v>0</v>
      </c>
      <c r="H152" s="70"/>
      <c r="L152" s="70"/>
      <c r="M152" s="70"/>
    </row>
    <row r="153" spans="1:13" ht="15">
      <c r="A153" s="73" t="s">
        <v>189</v>
      </c>
      <c r="B153" s="92" t="s">
        <v>138</v>
      </c>
      <c r="C153" s="123">
        <v>0</v>
      </c>
      <c r="D153" s="123">
        <f t="shared" si="12"/>
        <v>0</v>
      </c>
      <c r="E153" s="92"/>
      <c r="F153" s="104">
        <f t="shared" si="15"/>
        <v>0</v>
      </c>
      <c r="G153" s="104">
        <f t="shared" si="16"/>
        <v>0</v>
      </c>
      <c r="H153" s="70"/>
      <c r="L153" s="70"/>
      <c r="M153" s="70"/>
    </row>
    <row r="154" spans="1:13" ht="15">
      <c r="A154" s="73" t="s">
        <v>1901</v>
      </c>
      <c r="B154" s="92" t="s">
        <v>62</v>
      </c>
      <c r="C154" s="123">
        <v>0</v>
      </c>
      <c r="D154" s="123">
        <f t="shared" si="12"/>
        <v>0</v>
      </c>
      <c r="E154" s="92"/>
      <c r="F154" s="104">
        <f t="shared" si="15"/>
        <v>0</v>
      </c>
      <c r="G154" s="104">
        <f t="shared" si="16"/>
        <v>0</v>
      </c>
      <c r="H154" s="70"/>
      <c r="L154" s="70"/>
      <c r="M154" s="70"/>
    </row>
    <row r="155" spans="1:13" ht="15">
      <c r="A155" s="73" t="s">
        <v>1902</v>
      </c>
      <c r="B155" s="117" t="s">
        <v>64</v>
      </c>
      <c r="C155" s="73">
        <f>SUM(C138:C154)</f>
        <v>2250</v>
      </c>
      <c r="D155" s="73">
        <f>SUM(D138:D154)</f>
        <v>2250</v>
      </c>
      <c r="E155" s="92"/>
      <c r="F155" s="102">
        <f>SUM(F138:F154)</f>
        <v>1</v>
      </c>
      <c r="G155" s="102">
        <f>SUM(G138:G154)</f>
        <v>1</v>
      </c>
      <c r="H155" s="70"/>
      <c r="L155" s="70"/>
      <c r="M155" s="70"/>
    </row>
    <row r="156" spans="1:13" ht="15" outlineLevel="1">
      <c r="A156" s="73" t="s">
        <v>190</v>
      </c>
      <c r="B156" s="109" t="s">
        <v>166</v>
      </c>
      <c r="E156" s="92"/>
      <c r="F156" s="104">
        <f>IF($C$155=0,"",IF(C156="[for completion]","",IF(C156="","",C156/$C$155)))</f>
      </c>
      <c r="G156" s="104">
        <f>IF($D$155=0,"",IF(D156="[for completion]","",IF(D156="","",D156/$D$155)))</f>
      </c>
      <c r="H156" s="70"/>
      <c r="L156" s="70"/>
      <c r="M156" s="70"/>
    </row>
    <row r="157" spans="1:13" ht="15" outlineLevel="1">
      <c r="A157" s="73" t="s">
        <v>191</v>
      </c>
      <c r="B157" s="109" t="s">
        <v>166</v>
      </c>
      <c r="E157" s="92"/>
      <c r="F157" s="104">
        <f aca="true" t="shared" si="17" ref="F157:F162">IF($C$155=0,"",IF(C157="[for completion]","",IF(C157="","",C157/$C$155)))</f>
      </c>
      <c r="G157" s="104">
        <f aca="true" t="shared" si="18" ref="G157:G162">IF($D$155=0,"",IF(D157="[for completion]","",IF(D157="","",D157/$D$155)))</f>
      </c>
      <c r="H157" s="70"/>
      <c r="L157" s="70"/>
      <c r="M157" s="70"/>
    </row>
    <row r="158" spans="1:13" ht="15" outlineLevel="1">
      <c r="A158" s="73" t="s">
        <v>192</v>
      </c>
      <c r="B158" s="109" t="s">
        <v>166</v>
      </c>
      <c r="E158" s="92"/>
      <c r="F158" s="104">
        <f t="shared" si="17"/>
      </c>
      <c r="G158" s="104">
        <f t="shared" si="18"/>
      </c>
      <c r="H158" s="70"/>
      <c r="L158" s="70"/>
      <c r="M158" s="70"/>
    </row>
    <row r="159" spans="1:13" ht="15" outlineLevel="1">
      <c r="A159" s="73" t="s">
        <v>193</v>
      </c>
      <c r="B159" s="109" t="s">
        <v>166</v>
      </c>
      <c r="E159" s="92"/>
      <c r="F159" s="104">
        <f t="shared" si="17"/>
      </c>
      <c r="G159" s="104">
        <f t="shared" si="18"/>
      </c>
      <c r="H159" s="70"/>
      <c r="L159" s="70"/>
      <c r="M159" s="70"/>
    </row>
    <row r="160" spans="1:13" ht="15" outlineLevel="1">
      <c r="A160" s="73" t="s">
        <v>1903</v>
      </c>
      <c r="B160" s="109" t="s">
        <v>166</v>
      </c>
      <c r="E160" s="92"/>
      <c r="F160" s="104">
        <f t="shared" si="17"/>
      </c>
      <c r="G160" s="104">
        <f t="shared" si="18"/>
      </c>
      <c r="H160" s="70"/>
      <c r="L160" s="70"/>
      <c r="M160" s="70"/>
    </row>
    <row r="161" spans="1:13" ht="15" outlineLevel="1">
      <c r="A161" s="73" t="s">
        <v>194</v>
      </c>
      <c r="B161" s="109" t="s">
        <v>166</v>
      </c>
      <c r="E161" s="92"/>
      <c r="F161" s="104">
        <f t="shared" si="17"/>
      </c>
      <c r="G161" s="104">
        <f t="shared" si="18"/>
      </c>
      <c r="H161" s="70"/>
      <c r="L161" s="70"/>
      <c r="M161" s="70"/>
    </row>
    <row r="162" spans="1:13" ht="15" outlineLevel="1">
      <c r="A162" s="73" t="s">
        <v>195</v>
      </c>
      <c r="B162" s="109" t="s">
        <v>166</v>
      </c>
      <c r="E162" s="92"/>
      <c r="F162" s="104">
        <f t="shared" si="17"/>
      </c>
      <c r="G162" s="104">
        <f t="shared" si="18"/>
      </c>
      <c r="H162" s="70"/>
      <c r="L162" s="70"/>
      <c r="M162" s="70"/>
    </row>
    <row r="163" spans="1:13" ht="15" customHeight="1">
      <c r="A163" s="94"/>
      <c r="B163" s="95" t="s">
        <v>196</v>
      </c>
      <c r="C163" s="101" t="s">
        <v>131</v>
      </c>
      <c r="D163" s="101" t="s">
        <v>132</v>
      </c>
      <c r="E163" s="96"/>
      <c r="F163" s="101" t="s">
        <v>133</v>
      </c>
      <c r="G163" s="101" t="s">
        <v>134</v>
      </c>
      <c r="H163" s="70"/>
      <c r="L163" s="70"/>
      <c r="M163" s="70"/>
    </row>
    <row r="164" spans="1:13" ht="15">
      <c r="A164" s="73" t="s">
        <v>197</v>
      </c>
      <c r="B164" s="70" t="s">
        <v>198</v>
      </c>
      <c r="C164" s="73">
        <v>2250</v>
      </c>
      <c r="D164" s="73">
        <f>C164</f>
        <v>2250</v>
      </c>
      <c r="E164" s="124"/>
      <c r="F164" s="104">
        <f>IF($C$167=0,"",IF(C164="[for completion]","",IF(C164="","",C164/$C$167)))</f>
        <v>1</v>
      </c>
      <c r="G164" s="104">
        <f>IF($D$167=0,"",IF(D164="[for completion]","",IF(D164="","",D164/$D$167)))</f>
        <v>1</v>
      </c>
      <c r="H164" s="70"/>
      <c r="L164" s="70"/>
      <c r="M164" s="70"/>
    </row>
    <row r="165" spans="1:13" ht="15">
      <c r="A165" s="73" t="s">
        <v>199</v>
      </c>
      <c r="B165" s="70" t="s">
        <v>200</v>
      </c>
      <c r="C165" s="125">
        <v>0</v>
      </c>
      <c r="D165" s="125">
        <f>C165</f>
        <v>0</v>
      </c>
      <c r="E165" s="124"/>
      <c r="F165" s="104">
        <f>IF($C$167=0,"",IF(C165="[for completion]","",IF(C165="","",C165/$C$167)))</f>
        <v>0</v>
      </c>
      <c r="G165" s="104">
        <f>IF($D$167=0,"",IF(D165="[for completion]","",IF(D165="","",D165/$D$167)))</f>
        <v>0</v>
      </c>
      <c r="H165" s="70"/>
      <c r="L165" s="70"/>
      <c r="M165" s="70"/>
    </row>
    <row r="166" spans="1:13" ht="15">
      <c r="A166" s="73" t="s">
        <v>201</v>
      </c>
      <c r="B166" s="70" t="s">
        <v>62</v>
      </c>
      <c r="C166" s="125">
        <v>0</v>
      </c>
      <c r="D166" s="125">
        <f>C166</f>
        <v>0</v>
      </c>
      <c r="E166" s="124"/>
      <c r="F166" s="104">
        <f>IF($C$167=0,"",IF(C166="[for completion]","",IF(C166="","",C166/$C$167)))</f>
        <v>0</v>
      </c>
      <c r="G166" s="104">
        <f>IF($D$167=0,"",IF(D166="[for completion]","",IF(D166="","",D166/$D$167)))</f>
        <v>0</v>
      </c>
      <c r="H166" s="70"/>
      <c r="L166" s="70"/>
      <c r="M166" s="70"/>
    </row>
    <row r="167" spans="1:13" ht="15">
      <c r="A167" s="73" t="s">
        <v>202</v>
      </c>
      <c r="B167" s="126" t="s">
        <v>64</v>
      </c>
      <c r="C167" s="70">
        <f>SUM(C164:C166)</f>
        <v>2250</v>
      </c>
      <c r="D167" s="70">
        <f>SUM(D164:D166)</f>
        <v>2250</v>
      </c>
      <c r="E167" s="124"/>
      <c r="F167" s="124">
        <f>SUM(F164:F166)</f>
        <v>1</v>
      </c>
      <c r="G167" s="124">
        <f>SUM(G164:G166)</f>
        <v>1</v>
      </c>
      <c r="H167" s="70"/>
      <c r="L167" s="70"/>
      <c r="M167" s="70"/>
    </row>
    <row r="168" spans="1:13" ht="15" outlineLevel="1">
      <c r="A168" s="73" t="s">
        <v>203</v>
      </c>
      <c r="B168" s="126"/>
      <c r="C168" s="70"/>
      <c r="D168" s="70"/>
      <c r="E168" s="124"/>
      <c r="F168" s="124"/>
      <c r="G168" s="116"/>
      <c r="H168" s="70"/>
      <c r="L168" s="70"/>
      <c r="M168" s="70"/>
    </row>
    <row r="169" spans="1:13" ht="15" outlineLevel="1">
      <c r="A169" s="73" t="s">
        <v>204</v>
      </c>
      <c r="B169" s="126"/>
      <c r="C169" s="70"/>
      <c r="D169" s="70"/>
      <c r="E169" s="124"/>
      <c r="F169" s="124"/>
      <c r="G169" s="116"/>
      <c r="H169" s="70"/>
      <c r="L169" s="70"/>
      <c r="M169" s="70"/>
    </row>
    <row r="170" spans="1:13" ht="15" outlineLevel="1">
      <c r="A170" s="73" t="s">
        <v>205</v>
      </c>
      <c r="B170" s="126"/>
      <c r="C170" s="70"/>
      <c r="D170" s="70"/>
      <c r="E170" s="124"/>
      <c r="F170" s="124"/>
      <c r="G170" s="116"/>
      <c r="H170" s="70"/>
      <c r="L170" s="70"/>
      <c r="M170" s="70"/>
    </row>
    <row r="171" spans="1:13" ht="15" outlineLevel="1">
      <c r="A171" s="73" t="s">
        <v>206</v>
      </c>
      <c r="B171" s="126"/>
      <c r="C171" s="70"/>
      <c r="D171" s="70"/>
      <c r="E171" s="124"/>
      <c r="F171" s="124"/>
      <c r="G171" s="116"/>
      <c r="H171" s="70"/>
      <c r="L171" s="70"/>
      <c r="M171" s="70"/>
    </row>
    <row r="172" spans="1:13" ht="15" outlineLevel="1">
      <c r="A172" s="73" t="s">
        <v>207</v>
      </c>
      <c r="B172" s="126"/>
      <c r="C172" s="70"/>
      <c r="D172" s="70"/>
      <c r="E172" s="124"/>
      <c r="F172" s="124"/>
      <c r="G172" s="116"/>
      <c r="H172" s="70"/>
      <c r="L172" s="70"/>
      <c r="M172" s="70"/>
    </row>
    <row r="173" spans="1:13" ht="15" customHeight="1">
      <c r="A173" s="94"/>
      <c r="B173" s="95" t="s">
        <v>208</v>
      </c>
      <c r="C173" s="94" t="s">
        <v>50</v>
      </c>
      <c r="D173" s="94"/>
      <c r="E173" s="96"/>
      <c r="F173" s="97" t="s">
        <v>209</v>
      </c>
      <c r="G173" s="97"/>
      <c r="H173" s="70"/>
      <c r="L173" s="70"/>
      <c r="M173" s="70"/>
    </row>
    <row r="174" spans="1:13" ht="15" customHeight="1">
      <c r="A174" s="73" t="s">
        <v>210</v>
      </c>
      <c r="B174" s="92" t="s">
        <v>211</v>
      </c>
      <c r="C174" s="125">
        <v>0</v>
      </c>
      <c r="D174" s="87"/>
      <c r="E174" s="79"/>
      <c r="F174" s="104">
        <f>IF($C$179=0,"",IF(C174="[for completion]","",C174/$C$179))</f>
        <v>0</v>
      </c>
      <c r="G174" s="104"/>
      <c r="H174" s="70"/>
      <c r="L174" s="70"/>
      <c r="M174" s="70"/>
    </row>
    <row r="175" spans="1:13" ht="30.75" customHeight="1">
      <c r="A175" s="73" t="s">
        <v>212</v>
      </c>
      <c r="B175" s="92" t="s">
        <v>213</v>
      </c>
      <c r="C175" s="125">
        <v>13</v>
      </c>
      <c r="E175" s="108"/>
      <c r="F175" s="104">
        <f>IF($C$179=0,"",IF(C175="[for completion]","",C175/$C$179))</f>
        <v>1</v>
      </c>
      <c r="G175" s="104"/>
      <c r="H175" s="70"/>
      <c r="L175" s="70"/>
      <c r="M175" s="70"/>
    </row>
    <row r="176" spans="1:13" ht="15">
      <c r="A176" s="73" t="s">
        <v>214</v>
      </c>
      <c r="B176" s="92" t="s">
        <v>215</v>
      </c>
      <c r="C176" s="125">
        <v>0</v>
      </c>
      <c r="E176" s="108"/>
      <c r="F176" s="104"/>
      <c r="G176" s="104"/>
      <c r="H176" s="70"/>
      <c r="L176" s="70"/>
      <c r="M176" s="70"/>
    </row>
    <row r="177" spans="1:13" ht="15">
      <c r="A177" s="73" t="s">
        <v>216</v>
      </c>
      <c r="B177" s="92" t="s">
        <v>217</v>
      </c>
      <c r="C177" s="125">
        <v>0</v>
      </c>
      <c r="E177" s="108"/>
      <c r="F177" s="104">
        <f aca="true" t="shared" si="19" ref="F177:F187">IF($C$179=0,"",IF(C177="[for completion]","",C177/$C$179))</f>
        <v>0</v>
      </c>
      <c r="G177" s="104"/>
      <c r="H177" s="70"/>
      <c r="L177" s="70"/>
      <c r="M177" s="70"/>
    </row>
    <row r="178" spans="1:13" ht="15">
      <c r="A178" s="73" t="s">
        <v>218</v>
      </c>
      <c r="B178" s="92" t="s">
        <v>62</v>
      </c>
      <c r="C178" s="125">
        <v>0</v>
      </c>
      <c r="E178" s="108"/>
      <c r="F178" s="104">
        <f t="shared" si="19"/>
        <v>0</v>
      </c>
      <c r="G178" s="104"/>
      <c r="H178" s="70"/>
      <c r="L178" s="70"/>
      <c r="M178" s="70"/>
    </row>
    <row r="179" spans="1:13" ht="15">
      <c r="A179" s="73" t="s">
        <v>219</v>
      </c>
      <c r="B179" s="117" t="s">
        <v>64</v>
      </c>
      <c r="C179" s="92">
        <f>SUM(C174:C178)</f>
        <v>13</v>
      </c>
      <c r="E179" s="108"/>
      <c r="F179" s="108">
        <f>SUM(F174:F178)</f>
        <v>1</v>
      </c>
      <c r="G179" s="104"/>
      <c r="H179" s="70"/>
      <c r="L179" s="70"/>
      <c r="M179" s="70"/>
    </row>
    <row r="180" spans="1:13" ht="15" outlineLevel="1">
      <c r="A180" s="73" t="s">
        <v>220</v>
      </c>
      <c r="B180" s="127" t="s">
        <v>221</v>
      </c>
      <c r="E180" s="108"/>
      <c r="F180" s="104">
        <f t="shared" si="19"/>
        <v>0</v>
      </c>
      <c r="G180" s="104"/>
      <c r="H180" s="70"/>
      <c r="L180" s="70"/>
      <c r="M180" s="70"/>
    </row>
    <row r="181" spans="1:6" s="127" customFormat="1" ht="30" outlineLevel="1">
      <c r="A181" s="73" t="s">
        <v>222</v>
      </c>
      <c r="B181" s="127" t="s">
        <v>223</v>
      </c>
      <c r="F181" s="104">
        <f t="shared" si="19"/>
        <v>0</v>
      </c>
    </row>
    <row r="182" spans="1:13" ht="30" outlineLevel="1">
      <c r="A182" s="73" t="s">
        <v>224</v>
      </c>
      <c r="B182" s="127" t="s">
        <v>225</v>
      </c>
      <c r="E182" s="108"/>
      <c r="F182" s="104">
        <f t="shared" si="19"/>
        <v>0</v>
      </c>
      <c r="G182" s="104"/>
      <c r="H182" s="70"/>
      <c r="L182" s="70"/>
      <c r="M182" s="70"/>
    </row>
    <row r="183" spans="1:13" ht="15" outlineLevel="1">
      <c r="A183" s="73" t="s">
        <v>226</v>
      </c>
      <c r="B183" s="127" t="s">
        <v>227</v>
      </c>
      <c r="E183" s="108"/>
      <c r="F183" s="104">
        <f t="shared" si="19"/>
        <v>0</v>
      </c>
      <c r="G183" s="104"/>
      <c r="H183" s="70"/>
      <c r="L183" s="70"/>
      <c r="M183" s="70"/>
    </row>
    <row r="184" spans="1:6" s="127" customFormat="1" ht="30" outlineLevel="1">
      <c r="A184" s="73" t="s">
        <v>228</v>
      </c>
      <c r="B184" s="127" t="s">
        <v>229</v>
      </c>
      <c r="F184" s="104">
        <f t="shared" si="19"/>
        <v>0</v>
      </c>
    </row>
    <row r="185" spans="1:13" ht="30" outlineLevel="1">
      <c r="A185" s="73" t="s">
        <v>230</v>
      </c>
      <c r="B185" s="127" t="s">
        <v>231</v>
      </c>
      <c r="E185" s="108"/>
      <c r="F185" s="104">
        <f t="shared" si="19"/>
        <v>0</v>
      </c>
      <c r="G185" s="104"/>
      <c r="H185" s="70"/>
      <c r="L185" s="70"/>
      <c r="M185" s="70"/>
    </row>
    <row r="186" spans="1:13" ht="15" outlineLevel="1">
      <c r="A186" s="73" t="s">
        <v>232</v>
      </c>
      <c r="B186" s="127" t="s">
        <v>233</v>
      </c>
      <c r="E186" s="108"/>
      <c r="F186" s="104">
        <f t="shared" si="19"/>
        <v>0</v>
      </c>
      <c r="G186" s="104"/>
      <c r="H186" s="70"/>
      <c r="L186" s="70"/>
      <c r="M186" s="70"/>
    </row>
    <row r="187" spans="1:13" ht="15" outlineLevel="1">
      <c r="A187" s="73" t="s">
        <v>234</v>
      </c>
      <c r="B187" s="127" t="s">
        <v>235</v>
      </c>
      <c r="E187" s="108"/>
      <c r="F187" s="104">
        <f t="shared" si="19"/>
        <v>0</v>
      </c>
      <c r="G187" s="104"/>
      <c r="H187" s="70"/>
      <c r="L187" s="70"/>
      <c r="M187" s="70"/>
    </row>
    <row r="188" spans="1:13" ht="15" outlineLevel="1">
      <c r="A188" s="73" t="s">
        <v>236</v>
      </c>
      <c r="B188" s="127"/>
      <c r="E188" s="108"/>
      <c r="F188" s="104"/>
      <c r="G188" s="104"/>
      <c r="H188" s="70"/>
      <c r="L188" s="70"/>
      <c r="M188" s="70"/>
    </row>
    <row r="189" spans="1:13" ht="15" outlineLevel="1">
      <c r="A189" s="73" t="s">
        <v>237</v>
      </c>
      <c r="B189" s="127"/>
      <c r="E189" s="108"/>
      <c r="F189" s="104"/>
      <c r="G189" s="104"/>
      <c r="H189" s="70"/>
      <c r="L189" s="70"/>
      <c r="M189" s="70"/>
    </row>
    <row r="190" spans="1:13" ht="15" outlineLevel="1">
      <c r="A190" s="73" t="s">
        <v>238</v>
      </c>
      <c r="B190" s="127"/>
      <c r="E190" s="108"/>
      <c r="F190" s="104"/>
      <c r="G190" s="104"/>
      <c r="H190" s="70"/>
      <c r="L190" s="70"/>
      <c r="M190" s="70"/>
    </row>
    <row r="191" spans="1:13" ht="15" outlineLevel="1">
      <c r="A191" s="73" t="s">
        <v>239</v>
      </c>
      <c r="B191" s="109"/>
      <c r="E191" s="108"/>
      <c r="F191" s="104"/>
      <c r="G191" s="104"/>
      <c r="H191" s="70"/>
      <c r="L191" s="70"/>
      <c r="M191" s="70"/>
    </row>
    <row r="192" spans="1:13" ht="15" customHeight="1">
      <c r="A192" s="94"/>
      <c r="B192" s="95" t="s">
        <v>240</v>
      </c>
      <c r="C192" s="94" t="s">
        <v>50</v>
      </c>
      <c r="D192" s="94"/>
      <c r="E192" s="96"/>
      <c r="F192" s="97" t="s">
        <v>209</v>
      </c>
      <c r="G192" s="97"/>
      <c r="H192" s="70"/>
      <c r="L192" s="70"/>
      <c r="M192" s="70"/>
    </row>
    <row r="193" spans="1:13" ht="15">
      <c r="A193" s="73" t="s">
        <v>241</v>
      </c>
      <c r="B193" s="92" t="s">
        <v>242</v>
      </c>
      <c r="C193" s="125">
        <v>13</v>
      </c>
      <c r="E193" s="103"/>
      <c r="F193" s="104">
        <f aca="true" t="shared" si="20" ref="F193:F206">IF($C$208=0,"",IF(C193="[for completion]","",C193/$C$208))</f>
        <v>1</v>
      </c>
      <c r="G193" s="104"/>
      <c r="H193" s="70"/>
      <c r="L193" s="70"/>
      <c r="M193" s="70"/>
    </row>
    <row r="194" spans="1:13" ht="15">
      <c r="A194" s="73" t="s">
        <v>243</v>
      </c>
      <c r="B194" s="92" t="s">
        <v>244</v>
      </c>
      <c r="C194" s="125">
        <v>0</v>
      </c>
      <c r="E194" s="108"/>
      <c r="F194" s="104">
        <f t="shared" si="20"/>
        <v>0</v>
      </c>
      <c r="G194" s="108"/>
      <c r="H194" s="70"/>
      <c r="L194" s="70"/>
      <c r="M194" s="70"/>
    </row>
    <row r="195" spans="1:13" ht="15">
      <c r="A195" s="73" t="s">
        <v>245</v>
      </c>
      <c r="B195" s="92" t="s">
        <v>246</v>
      </c>
      <c r="C195" s="125">
        <v>0</v>
      </c>
      <c r="E195" s="108"/>
      <c r="F195" s="104">
        <f t="shared" si="20"/>
        <v>0</v>
      </c>
      <c r="G195" s="108"/>
      <c r="H195" s="70"/>
      <c r="L195" s="70"/>
      <c r="M195" s="70"/>
    </row>
    <row r="196" spans="1:13" ht="15">
      <c r="A196" s="73" t="s">
        <v>247</v>
      </c>
      <c r="B196" s="92" t="s">
        <v>248</v>
      </c>
      <c r="C196" s="125">
        <v>0</v>
      </c>
      <c r="E196" s="108"/>
      <c r="F196" s="104">
        <f t="shared" si="20"/>
        <v>0</v>
      </c>
      <c r="G196" s="108"/>
      <c r="H196" s="70"/>
      <c r="L196" s="70"/>
      <c r="M196" s="70"/>
    </row>
    <row r="197" spans="1:13" ht="15">
      <c r="A197" s="73" t="s">
        <v>249</v>
      </c>
      <c r="B197" s="92" t="s">
        <v>250</v>
      </c>
      <c r="C197" s="125">
        <v>0</v>
      </c>
      <c r="E197" s="108"/>
      <c r="F197" s="104">
        <f t="shared" si="20"/>
        <v>0</v>
      </c>
      <c r="G197" s="108"/>
      <c r="H197" s="70"/>
      <c r="L197" s="70"/>
      <c r="M197" s="70"/>
    </row>
    <row r="198" spans="1:13" ht="15">
      <c r="A198" s="73" t="s">
        <v>251</v>
      </c>
      <c r="B198" s="92" t="s">
        <v>252</v>
      </c>
      <c r="C198" s="125">
        <v>0</v>
      </c>
      <c r="E198" s="108"/>
      <c r="F198" s="104">
        <f t="shared" si="20"/>
        <v>0</v>
      </c>
      <c r="G198" s="108"/>
      <c r="H198" s="70"/>
      <c r="L198" s="70"/>
      <c r="M198" s="70"/>
    </row>
    <row r="199" spans="1:13" ht="15">
      <c r="A199" s="73" t="s">
        <v>253</v>
      </c>
      <c r="B199" s="92" t="s">
        <v>254</v>
      </c>
      <c r="C199" s="125">
        <v>0</v>
      </c>
      <c r="E199" s="108"/>
      <c r="F199" s="104">
        <f t="shared" si="20"/>
        <v>0</v>
      </c>
      <c r="G199" s="108"/>
      <c r="H199" s="70"/>
      <c r="L199" s="70"/>
      <c r="M199" s="70"/>
    </row>
    <row r="200" spans="1:13" ht="15">
      <c r="A200" s="73" t="s">
        <v>255</v>
      </c>
      <c r="B200" s="92" t="s">
        <v>256</v>
      </c>
      <c r="C200" s="125">
        <v>0</v>
      </c>
      <c r="E200" s="108"/>
      <c r="F200" s="104">
        <f t="shared" si="20"/>
        <v>0</v>
      </c>
      <c r="G200" s="108"/>
      <c r="H200" s="70"/>
      <c r="L200" s="70"/>
      <c r="M200" s="70"/>
    </row>
    <row r="201" spans="1:13" ht="15">
      <c r="A201" s="73" t="s">
        <v>257</v>
      </c>
      <c r="B201" s="92" t="s">
        <v>258</v>
      </c>
      <c r="C201" s="125">
        <v>0</v>
      </c>
      <c r="E201" s="108"/>
      <c r="F201" s="104">
        <f t="shared" si="20"/>
        <v>0</v>
      </c>
      <c r="G201" s="108"/>
      <c r="H201" s="70"/>
      <c r="L201" s="70"/>
      <c r="M201" s="70"/>
    </row>
    <row r="202" spans="1:13" ht="15">
      <c r="A202" s="73" t="s">
        <v>259</v>
      </c>
      <c r="B202" s="92" t="s">
        <v>260</v>
      </c>
      <c r="C202" s="125">
        <v>0</v>
      </c>
      <c r="E202" s="108"/>
      <c r="F202" s="104">
        <f t="shared" si="20"/>
        <v>0</v>
      </c>
      <c r="G202" s="108"/>
      <c r="H202" s="70"/>
      <c r="L202" s="70"/>
      <c r="M202" s="70"/>
    </row>
    <row r="203" spans="1:13" ht="15">
      <c r="A203" s="73" t="s">
        <v>261</v>
      </c>
      <c r="B203" s="92" t="s">
        <v>262</v>
      </c>
      <c r="C203" s="125">
        <v>0</v>
      </c>
      <c r="E203" s="108"/>
      <c r="F203" s="104">
        <f t="shared" si="20"/>
        <v>0</v>
      </c>
      <c r="G203" s="108"/>
      <c r="H203" s="70"/>
      <c r="L203" s="70"/>
      <c r="M203" s="70"/>
    </row>
    <row r="204" spans="1:13" ht="15">
      <c r="A204" s="73" t="s">
        <v>263</v>
      </c>
      <c r="B204" s="92" t="s">
        <v>264</v>
      </c>
      <c r="C204" s="125">
        <v>0</v>
      </c>
      <c r="E204" s="108"/>
      <c r="F204" s="104">
        <f t="shared" si="20"/>
        <v>0</v>
      </c>
      <c r="G204" s="108"/>
      <c r="H204" s="70"/>
      <c r="L204" s="70"/>
      <c r="M204" s="70"/>
    </row>
    <row r="205" spans="1:13" ht="15">
      <c r="A205" s="73" t="s">
        <v>265</v>
      </c>
      <c r="B205" s="92" t="s">
        <v>266</v>
      </c>
      <c r="C205" s="125">
        <v>0</v>
      </c>
      <c r="E205" s="108"/>
      <c r="F205" s="104">
        <f t="shared" si="20"/>
        <v>0</v>
      </c>
      <c r="G205" s="108"/>
      <c r="H205" s="70"/>
      <c r="L205" s="70"/>
      <c r="M205" s="70"/>
    </row>
    <row r="206" spans="1:13" ht="15">
      <c r="A206" s="73" t="s">
        <v>267</v>
      </c>
      <c r="B206" s="92" t="s">
        <v>62</v>
      </c>
      <c r="C206" s="125">
        <v>0</v>
      </c>
      <c r="E206" s="108"/>
      <c r="F206" s="104">
        <f t="shared" si="20"/>
        <v>0</v>
      </c>
      <c r="G206" s="108"/>
      <c r="H206" s="70"/>
      <c r="L206" s="70"/>
      <c r="M206" s="70"/>
    </row>
    <row r="207" spans="1:13" ht="15">
      <c r="A207" s="73" t="s">
        <v>268</v>
      </c>
      <c r="B207" s="106" t="s">
        <v>269</v>
      </c>
      <c r="C207" s="125">
        <v>13</v>
      </c>
      <c r="E207" s="108"/>
      <c r="F207" s="104"/>
      <c r="G207" s="108"/>
      <c r="H207" s="70"/>
      <c r="L207" s="70"/>
      <c r="M207" s="70"/>
    </row>
    <row r="208" spans="1:13" ht="15">
      <c r="A208" s="73" t="s">
        <v>270</v>
      </c>
      <c r="B208" s="117" t="s">
        <v>64</v>
      </c>
      <c r="C208" s="92">
        <f>SUM(C193:C206)</f>
        <v>13</v>
      </c>
      <c r="D208" s="92"/>
      <c r="E208" s="108"/>
      <c r="F208" s="108">
        <f>SUM(F193:F206)</f>
        <v>1</v>
      </c>
      <c r="G208" s="108"/>
      <c r="H208" s="70"/>
      <c r="L208" s="70"/>
      <c r="M208" s="70"/>
    </row>
    <row r="209" spans="1:13" ht="15" outlineLevel="1">
      <c r="A209" s="73" t="s">
        <v>271</v>
      </c>
      <c r="B209" s="109" t="s">
        <v>166</v>
      </c>
      <c r="E209" s="108"/>
      <c r="F209" s="104">
        <f>IF($C$208=0,"",IF(C209="[for completion]","",C209/$C$208))</f>
        <v>0</v>
      </c>
      <c r="G209" s="108"/>
      <c r="H209" s="70"/>
      <c r="L209" s="70"/>
      <c r="M209" s="70"/>
    </row>
    <row r="210" spans="1:13" ht="15" outlineLevel="1">
      <c r="A210" s="73" t="s">
        <v>1904</v>
      </c>
      <c r="B210" s="109" t="s">
        <v>166</v>
      </c>
      <c r="E210" s="108"/>
      <c r="F210" s="104">
        <f aca="true" t="shared" si="21" ref="F210:F215">IF($C$208=0,"",IF(C210="[for completion]","",C210/$C$208))</f>
        <v>0</v>
      </c>
      <c r="G210" s="108"/>
      <c r="H210" s="70"/>
      <c r="L210" s="70"/>
      <c r="M210" s="70"/>
    </row>
    <row r="211" spans="1:13" ht="15" outlineLevel="1">
      <c r="A211" s="73" t="s">
        <v>272</v>
      </c>
      <c r="B211" s="109" t="s">
        <v>166</v>
      </c>
      <c r="E211" s="108"/>
      <c r="F211" s="104">
        <f t="shared" si="21"/>
        <v>0</v>
      </c>
      <c r="G211" s="108"/>
      <c r="H211" s="70"/>
      <c r="L211" s="70"/>
      <c r="M211" s="70"/>
    </row>
    <row r="212" spans="1:13" ht="15" outlineLevel="1">
      <c r="A212" s="73" t="s">
        <v>273</v>
      </c>
      <c r="B212" s="109" t="s">
        <v>166</v>
      </c>
      <c r="E212" s="108"/>
      <c r="F212" s="104">
        <f t="shared" si="21"/>
        <v>0</v>
      </c>
      <c r="G212" s="108"/>
      <c r="H212" s="70"/>
      <c r="L212" s="70"/>
      <c r="M212" s="70"/>
    </row>
    <row r="213" spans="1:13" ht="15" outlineLevel="1">
      <c r="A213" s="73" t="s">
        <v>274</v>
      </c>
      <c r="B213" s="109" t="s">
        <v>166</v>
      </c>
      <c r="E213" s="108"/>
      <c r="F213" s="104">
        <f t="shared" si="21"/>
        <v>0</v>
      </c>
      <c r="G213" s="108"/>
      <c r="H213" s="70"/>
      <c r="L213" s="70"/>
      <c r="M213" s="70"/>
    </row>
    <row r="214" spans="1:13" ht="15" outlineLevel="1">
      <c r="A214" s="73" t="s">
        <v>275</v>
      </c>
      <c r="B214" s="109" t="s">
        <v>166</v>
      </c>
      <c r="E214" s="108"/>
      <c r="F214" s="104">
        <f t="shared" si="21"/>
        <v>0</v>
      </c>
      <c r="G214" s="108"/>
      <c r="H214" s="70"/>
      <c r="L214" s="70"/>
      <c r="M214" s="70"/>
    </row>
    <row r="215" spans="1:13" ht="15" outlineLevel="1">
      <c r="A215" s="73" t="s">
        <v>276</v>
      </c>
      <c r="B215" s="109" t="s">
        <v>166</v>
      </c>
      <c r="E215" s="108"/>
      <c r="F215" s="104">
        <f t="shared" si="21"/>
        <v>0</v>
      </c>
      <c r="G215" s="108"/>
      <c r="H215" s="70"/>
      <c r="L215" s="70"/>
      <c r="M215" s="70"/>
    </row>
    <row r="216" spans="1:13" ht="15" customHeight="1">
      <c r="A216" s="94"/>
      <c r="B216" s="95" t="s">
        <v>1905</v>
      </c>
      <c r="C216" s="94" t="s">
        <v>50</v>
      </c>
      <c r="D216" s="94"/>
      <c r="E216" s="96"/>
      <c r="F216" s="97" t="s">
        <v>277</v>
      </c>
      <c r="G216" s="97" t="s">
        <v>278</v>
      </c>
      <c r="H216" s="70"/>
      <c r="L216" s="70"/>
      <c r="M216" s="70"/>
    </row>
    <row r="217" spans="1:13" ht="15">
      <c r="A217" s="73" t="s">
        <v>279</v>
      </c>
      <c r="B217" s="116" t="s">
        <v>280</v>
      </c>
      <c r="C217" s="125">
        <v>13</v>
      </c>
      <c r="E217" s="124"/>
      <c r="F217" s="104">
        <f>IF($C$38=0,"",IF(C217="[for completion]","",IF(C217="","",C217/$C$38)))</f>
        <v>0.004205238752898751</v>
      </c>
      <c r="G217" s="104">
        <f>IF($C$39=0,"",IF(C217="[for completion]","",IF(C217="","",C217/$C$39)))</f>
        <v>0.0057777777777777775</v>
      </c>
      <c r="H217" s="70"/>
      <c r="L217" s="70"/>
      <c r="M217" s="70"/>
    </row>
    <row r="218" spans="1:13" ht="15">
      <c r="A218" s="73" t="s">
        <v>281</v>
      </c>
      <c r="B218" s="116" t="s">
        <v>282</v>
      </c>
      <c r="C218" s="125">
        <v>0</v>
      </c>
      <c r="E218" s="124"/>
      <c r="F218" s="104">
        <f>IF($C$38=0,"",IF(C218="[for completion]","",IF(C218="","",C218/$C$38)))</f>
        <v>0</v>
      </c>
      <c r="G218" s="104">
        <f>IF($C$39=0,"",IF(C218="[for completion]","",IF(C218="","",C218/$C$39)))</f>
        <v>0</v>
      </c>
      <c r="H218" s="70"/>
      <c r="L218" s="70"/>
      <c r="M218" s="70"/>
    </row>
    <row r="219" spans="1:13" ht="15">
      <c r="A219" s="73" t="s">
        <v>283</v>
      </c>
      <c r="B219" s="116" t="s">
        <v>62</v>
      </c>
      <c r="C219" s="125">
        <v>0</v>
      </c>
      <c r="E219" s="124"/>
      <c r="F219" s="104">
        <f>IF($C$38=0,"",IF(C219="[for completion]","",IF(C219="","",C219/$C$38)))</f>
        <v>0</v>
      </c>
      <c r="G219" s="104">
        <f>IF($C$39=0,"",IF(C219="[for completion]","",IF(C219="","",C219/$C$39)))</f>
        <v>0</v>
      </c>
      <c r="H219" s="70"/>
      <c r="L219" s="70"/>
      <c r="M219" s="70"/>
    </row>
    <row r="220" spans="1:13" ht="15">
      <c r="A220" s="73" t="s">
        <v>284</v>
      </c>
      <c r="B220" s="117" t="s">
        <v>64</v>
      </c>
      <c r="C220" s="73">
        <f>SUM(C217:C219)</f>
        <v>13</v>
      </c>
      <c r="E220" s="124"/>
      <c r="F220" s="102">
        <f>SUM(F217:F219)</f>
        <v>0.004205238752898751</v>
      </c>
      <c r="G220" s="102">
        <f>SUM(G217:G219)</f>
        <v>0.0057777777777777775</v>
      </c>
      <c r="H220" s="70"/>
      <c r="L220" s="70"/>
      <c r="M220" s="70"/>
    </row>
    <row r="221" spans="1:13" ht="15" outlineLevel="1">
      <c r="A221" s="73" t="s">
        <v>285</v>
      </c>
      <c r="B221" s="109" t="s">
        <v>166</v>
      </c>
      <c r="E221" s="124"/>
      <c r="F221" s="104">
        <f aca="true" t="shared" si="22" ref="F221:F227">IF($C$38=0,"",IF(C221="[for completion]","",IF(C221="","",C221/$C$38)))</f>
      </c>
      <c r="G221" s="104">
        <f aca="true" t="shared" si="23" ref="G221:G227">IF($C$39=0,"",IF(C221="[for completion]","",IF(C221="","",C221/$C$39)))</f>
      </c>
      <c r="H221" s="70"/>
      <c r="L221" s="70"/>
      <c r="M221" s="70"/>
    </row>
    <row r="222" spans="1:13" ht="15" outlineLevel="1">
      <c r="A222" s="73" t="s">
        <v>286</v>
      </c>
      <c r="B222" s="109" t="s">
        <v>166</v>
      </c>
      <c r="E222" s="124"/>
      <c r="F222" s="104">
        <f t="shared" si="22"/>
      </c>
      <c r="G222" s="104">
        <f t="shared" si="23"/>
      </c>
      <c r="H222" s="70"/>
      <c r="L222" s="70"/>
      <c r="M222" s="70"/>
    </row>
    <row r="223" spans="1:13" ht="15" outlineLevel="1">
      <c r="A223" s="73" t="s">
        <v>287</v>
      </c>
      <c r="B223" s="109" t="s">
        <v>166</v>
      </c>
      <c r="E223" s="124"/>
      <c r="F223" s="104">
        <f t="shared" si="22"/>
      </c>
      <c r="G223" s="104">
        <f t="shared" si="23"/>
      </c>
      <c r="H223" s="70"/>
      <c r="L223" s="70"/>
      <c r="M223" s="70"/>
    </row>
    <row r="224" spans="1:13" ht="15" outlineLevel="1">
      <c r="A224" s="73" t="s">
        <v>288</v>
      </c>
      <c r="B224" s="109" t="s">
        <v>166</v>
      </c>
      <c r="E224" s="124"/>
      <c r="F224" s="104">
        <f t="shared" si="22"/>
      </c>
      <c r="G224" s="104">
        <f t="shared" si="23"/>
      </c>
      <c r="H224" s="70"/>
      <c r="L224" s="70"/>
      <c r="M224" s="70"/>
    </row>
    <row r="225" spans="1:13" ht="15" outlineLevel="1">
      <c r="A225" s="73" t="s">
        <v>289</v>
      </c>
      <c r="B225" s="109" t="s">
        <v>166</v>
      </c>
      <c r="E225" s="124"/>
      <c r="F225" s="104">
        <f t="shared" si="22"/>
      </c>
      <c r="G225" s="104">
        <f t="shared" si="23"/>
      </c>
      <c r="H225" s="70"/>
      <c r="L225" s="70"/>
      <c r="M225" s="70"/>
    </row>
    <row r="226" spans="1:13" ht="15" outlineLevel="1">
      <c r="A226" s="73" t="s">
        <v>290</v>
      </c>
      <c r="B226" s="109" t="s">
        <v>166</v>
      </c>
      <c r="E226" s="92"/>
      <c r="F226" s="104">
        <f t="shared" si="22"/>
      </c>
      <c r="G226" s="104">
        <f t="shared" si="23"/>
      </c>
      <c r="H226" s="70"/>
      <c r="L226" s="70"/>
      <c r="M226" s="70"/>
    </row>
    <row r="227" spans="1:13" ht="15" outlineLevel="1">
      <c r="A227" s="73" t="s">
        <v>291</v>
      </c>
      <c r="B227" s="109" t="s">
        <v>166</v>
      </c>
      <c r="E227" s="124"/>
      <c r="F227" s="104">
        <f t="shared" si="22"/>
      </c>
      <c r="G227" s="104">
        <f t="shared" si="23"/>
      </c>
      <c r="H227" s="70"/>
      <c r="L227" s="70"/>
      <c r="M227" s="70"/>
    </row>
    <row r="228" spans="1:13" ht="15" customHeight="1">
      <c r="A228" s="94"/>
      <c r="B228" s="95" t="s">
        <v>1906</v>
      </c>
      <c r="C228" s="94"/>
      <c r="D228" s="94"/>
      <c r="E228" s="96"/>
      <c r="F228" s="97"/>
      <c r="G228" s="97"/>
      <c r="H228" s="70"/>
      <c r="L228" s="70"/>
      <c r="M228" s="70"/>
    </row>
    <row r="229" spans="1:13" ht="30">
      <c r="A229" s="73" t="s">
        <v>292</v>
      </c>
      <c r="B229" s="92" t="s">
        <v>1907</v>
      </c>
      <c r="C229" s="128" t="s">
        <v>1908</v>
      </c>
      <c r="H229" s="70"/>
      <c r="L229" s="70"/>
      <c r="M229" s="70"/>
    </row>
    <row r="230" spans="1:13" ht="15" customHeight="1">
      <c r="A230" s="94"/>
      <c r="B230" s="95" t="s">
        <v>293</v>
      </c>
      <c r="C230" s="94"/>
      <c r="D230" s="94"/>
      <c r="E230" s="96"/>
      <c r="F230" s="97"/>
      <c r="G230" s="97"/>
      <c r="H230" s="70"/>
      <c r="L230" s="70"/>
      <c r="M230" s="70"/>
    </row>
    <row r="231" spans="1:13" ht="15">
      <c r="A231" s="73" t="s">
        <v>294</v>
      </c>
      <c r="B231" s="73" t="s">
        <v>295</v>
      </c>
      <c r="C231" s="73">
        <v>0</v>
      </c>
      <c r="E231" s="92"/>
      <c r="H231" s="70"/>
      <c r="L231" s="70"/>
      <c r="M231" s="70"/>
    </row>
    <row r="232" spans="1:13" ht="15">
      <c r="A232" s="73" t="s">
        <v>296</v>
      </c>
      <c r="B232" s="129" t="s">
        <v>297</v>
      </c>
      <c r="C232" s="73">
        <v>0</v>
      </c>
      <c r="E232" s="92"/>
      <c r="H232" s="70"/>
      <c r="L232" s="70"/>
      <c r="M232" s="70"/>
    </row>
    <row r="233" spans="1:13" ht="15">
      <c r="A233" s="73" t="s">
        <v>298</v>
      </c>
      <c r="B233" s="129" t="s">
        <v>299</v>
      </c>
      <c r="C233" s="73">
        <v>0</v>
      </c>
      <c r="E233" s="92"/>
      <c r="H233" s="70"/>
      <c r="L233" s="70"/>
      <c r="M233" s="70"/>
    </row>
    <row r="234" spans="1:13" ht="15" outlineLevel="1">
      <c r="A234" s="73" t="s">
        <v>300</v>
      </c>
      <c r="B234" s="89" t="s">
        <v>301</v>
      </c>
      <c r="C234" s="92"/>
      <c r="D234" s="92"/>
      <c r="E234" s="92"/>
      <c r="H234" s="70"/>
      <c r="L234" s="70"/>
      <c r="M234" s="70"/>
    </row>
    <row r="235" spans="1:13" ht="15" outlineLevel="1">
      <c r="A235" s="73" t="s">
        <v>302</v>
      </c>
      <c r="B235" s="89" t="s">
        <v>303</v>
      </c>
      <c r="C235" s="92"/>
      <c r="D235" s="92"/>
      <c r="E235" s="92"/>
      <c r="H235" s="70"/>
      <c r="L235" s="70"/>
      <c r="M235" s="70"/>
    </row>
    <row r="236" spans="1:13" ht="15" outlineLevel="1">
      <c r="A236" s="73" t="s">
        <v>304</v>
      </c>
      <c r="B236" s="89" t="s">
        <v>305</v>
      </c>
      <c r="C236" s="92"/>
      <c r="D236" s="92"/>
      <c r="E236" s="92"/>
      <c r="H236" s="70"/>
      <c r="L236" s="70"/>
      <c r="M236" s="70"/>
    </row>
    <row r="237" spans="1:13" ht="15" outlineLevel="1">
      <c r="A237" s="73" t="s">
        <v>306</v>
      </c>
      <c r="C237" s="92"/>
      <c r="D237" s="92"/>
      <c r="E237" s="92"/>
      <c r="H237" s="70"/>
      <c r="L237" s="70"/>
      <c r="M237" s="70"/>
    </row>
    <row r="238" spans="1:13" ht="15" outlineLevel="1">
      <c r="A238" s="73" t="s">
        <v>307</v>
      </c>
      <c r="C238" s="92"/>
      <c r="D238" s="92"/>
      <c r="E238" s="92"/>
      <c r="H238" s="70"/>
      <c r="L238" s="70"/>
      <c r="M238" s="70"/>
    </row>
    <row r="239" spans="1:14" ht="15" outlineLevel="1">
      <c r="A239" s="73" t="s">
        <v>308</v>
      </c>
      <c r="D239" s="68"/>
      <c r="E239" s="68"/>
      <c r="F239" s="68"/>
      <c r="G239" s="68"/>
      <c r="H239" s="70"/>
      <c r="K239" s="130"/>
      <c r="L239" s="130"/>
      <c r="M239" s="130"/>
      <c r="N239" s="130"/>
    </row>
    <row r="240" spans="1:14" ht="15" outlineLevel="1">
      <c r="A240" s="73" t="s">
        <v>309</v>
      </c>
      <c r="D240" s="68"/>
      <c r="E240" s="68"/>
      <c r="F240" s="68"/>
      <c r="G240" s="68"/>
      <c r="H240" s="70"/>
      <c r="K240" s="130"/>
      <c r="L240" s="130"/>
      <c r="M240" s="130"/>
      <c r="N240" s="130"/>
    </row>
    <row r="241" spans="1:14" ht="15" outlineLevel="1">
      <c r="A241" s="73" t="s">
        <v>310</v>
      </c>
      <c r="D241" s="68"/>
      <c r="E241" s="68"/>
      <c r="F241" s="68"/>
      <c r="G241" s="68"/>
      <c r="H241" s="70"/>
      <c r="K241" s="130"/>
      <c r="L241" s="130"/>
      <c r="M241" s="130"/>
      <c r="N241" s="130"/>
    </row>
    <row r="242" spans="1:14" ht="15" outlineLevel="1">
      <c r="A242" s="73" t="s">
        <v>311</v>
      </c>
      <c r="D242" s="68"/>
      <c r="E242" s="68"/>
      <c r="F242" s="68"/>
      <c r="G242" s="68"/>
      <c r="H242" s="70"/>
      <c r="K242" s="130"/>
      <c r="L242" s="130"/>
      <c r="M242" s="130"/>
      <c r="N242" s="130"/>
    </row>
    <row r="243" spans="1:14" ht="15" outlineLevel="1">
      <c r="A243" s="73" t="s">
        <v>312</v>
      </c>
      <c r="D243" s="68"/>
      <c r="E243" s="68"/>
      <c r="F243" s="68"/>
      <c r="G243" s="68"/>
      <c r="H243" s="70"/>
      <c r="K243" s="130"/>
      <c r="L243" s="130"/>
      <c r="M243" s="130"/>
      <c r="N243" s="130"/>
    </row>
    <row r="244" spans="1:14" ht="15" outlineLevel="1">
      <c r="A244" s="73" t="s">
        <v>313</v>
      </c>
      <c r="D244" s="68"/>
      <c r="E244" s="68"/>
      <c r="F244" s="68"/>
      <c r="G244" s="68"/>
      <c r="H244" s="70"/>
      <c r="K244" s="130"/>
      <c r="L244" s="130"/>
      <c r="M244" s="130"/>
      <c r="N244" s="130"/>
    </row>
    <row r="245" spans="1:14" ht="15" outlineLevel="1">
      <c r="A245" s="73" t="s">
        <v>314</v>
      </c>
      <c r="D245" s="68"/>
      <c r="E245" s="68"/>
      <c r="F245" s="68"/>
      <c r="G245" s="68"/>
      <c r="H245" s="70"/>
      <c r="K245" s="130"/>
      <c r="L245" s="130"/>
      <c r="M245" s="130"/>
      <c r="N245" s="130"/>
    </row>
    <row r="246" spans="1:14" ht="15" outlineLevel="1">
      <c r="A246" s="73" t="s">
        <v>315</v>
      </c>
      <c r="D246" s="68"/>
      <c r="E246" s="68"/>
      <c r="F246" s="68"/>
      <c r="G246" s="68"/>
      <c r="H246" s="70"/>
      <c r="K246" s="130"/>
      <c r="L246" s="130"/>
      <c r="M246" s="130"/>
      <c r="N246" s="130"/>
    </row>
    <row r="247" spans="1:14" ht="15" outlineLevel="1">
      <c r="A247" s="73" t="s">
        <v>316</v>
      </c>
      <c r="D247" s="68"/>
      <c r="E247" s="68"/>
      <c r="F247" s="68"/>
      <c r="G247" s="68"/>
      <c r="H247" s="70"/>
      <c r="K247" s="130"/>
      <c r="L247" s="130"/>
      <c r="M247" s="130"/>
      <c r="N247" s="130"/>
    </row>
    <row r="248" spans="1:14" ht="15" outlineLevel="1">
      <c r="A248" s="73" t="s">
        <v>317</v>
      </c>
      <c r="D248" s="68"/>
      <c r="E248" s="68"/>
      <c r="F248" s="68"/>
      <c r="G248" s="68"/>
      <c r="H248" s="70"/>
      <c r="K248" s="130"/>
      <c r="L248" s="130"/>
      <c r="M248" s="130"/>
      <c r="N248" s="130"/>
    </row>
    <row r="249" spans="1:14" ht="15" outlineLevel="1">
      <c r="A249" s="73" t="s">
        <v>318</v>
      </c>
      <c r="D249" s="68"/>
      <c r="E249" s="68"/>
      <c r="F249" s="68"/>
      <c r="G249" s="68"/>
      <c r="H249" s="70"/>
      <c r="K249" s="130"/>
      <c r="L249" s="130"/>
      <c r="M249" s="130"/>
      <c r="N249" s="130"/>
    </row>
    <row r="250" spans="1:14" ht="15" outlineLevel="1">
      <c r="A250" s="73" t="s">
        <v>319</v>
      </c>
      <c r="D250" s="68"/>
      <c r="E250" s="68"/>
      <c r="F250" s="68"/>
      <c r="G250" s="68"/>
      <c r="H250" s="70"/>
      <c r="K250" s="130"/>
      <c r="L250" s="130"/>
      <c r="M250" s="130"/>
      <c r="N250" s="130"/>
    </row>
    <row r="251" spans="1:14" ht="15" outlineLevel="1">
      <c r="A251" s="73" t="s">
        <v>320</v>
      </c>
      <c r="D251" s="68"/>
      <c r="E251" s="68"/>
      <c r="F251" s="68"/>
      <c r="G251" s="68"/>
      <c r="H251" s="70"/>
      <c r="K251" s="130"/>
      <c r="L251" s="130"/>
      <c r="M251" s="130"/>
      <c r="N251" s="130"/>
    </row>
    <row r="252" spans="1:14" ht="15" outlineLevel="1">
      <c r="A252" s="73" t="s">
        <v>321</v>
      </c>
      <c r="D252" s="68"/>
      <c r="E252" s="68"/>
      <c r="F252" s="68"/>
      <c r="G252" s="68"/>
      <c r="H252" s="70"/>
      <c r="K252" s="130"/>
      <c r="L252" s="130"/>
      <c r="M252" s="130"/>
      <c r="N252" s="130"/>
    </row>
    <row r="253" spans="1:14" ht="15" outlineLevel="1">
      <c r="A253" s="73" t="s">
        <v>1909</v>
      </c>
      <c r="D253" s="68"/>
      <c r="E253" s="68"/>
      <c r="F253" s="68"/>
      <c r="G253" s="68"/>
      <c r="H253" s="70"/>
      <c r="K253" s="130"/>
      <c r="L253" s="130"/>
      <c r="M253" s="130"/>
      <c r="N253" s="130"/>
    </row>
    <row r="254" spans="1:14" ht="15" outlineLevel="1">
      <c r="A254" s="73" t="s">
        <v>322</v>
      </c>
      <c r="D254" s="68"/>
      <c r="E254" s="68"/>
      <c r="F254" s="68"/>
      <c r="G254" s="68"/>
      <c r="H254" s="70"/>
      <c r="K254" s="130"/>
      <c r="L254" s="130"/>
      <c r="M254" s="130"/>
      <c r="N254" s="130"/>
    </row>
    <row r="255" spans="1:14" ht="15" outlineLevel="1">
      <c r="A255" s="73" t="s">
        <v>323</v>
      </c>
      <c r="D255" s="68"/>
      <c r="E255" s="68"/>
      <c r="F255" s="68"/>
      <c r="G255" s="68"/>
      <c r="H255" s="70"/>
      <c r="K255" s="130"/>
      <c r="L255" s="130"/>
      <c r="M255" s="130"/>
      <c r="N255" s="130"/>
    </row>
    <row r="256" spans="1:14" ht="15" outlineLevel="1">
      <c r="A256" s="73" t="s">
        <v>324</v>
      </c>
      <c r="D256" s="68"/>
      <c r="E256" s="68"/>
      <c r="F256" s="68"/>
      <c r="G256" s="68"/>
      <c r="H256" s="70"/>
      <c r="K256" s="130"/>
      <c r="L256" s="130"/>
      <c r="M256" s="130"/>
      <c r="N256" s="130"/>
    </row>
    <row r="257" spans="1:14" ht="15" outlineLevel="1">
      <c r="A257" s="73" t="s">
        <v>325</v>
      </c>
      <c r="D257" s="68"/>
      <c r="E257" s="68"/>
      <c r="F257" s="68"/>
      <c r="G257" s="68"/>
      <c r="H257" s="70"/>
      <c r="K257" s="130"/>
      <c r="L257" s="130"/>
      <c r="M257" s="130"/>
      <c r="N257" s="130"/>
    </row>
    <row r="258" spans="1:14" ht="15" outlineLevel="1">
      <c r="A258" s="73" t="s">
        <v>326</v>
      </c>
      <c r="D258" s="68"/>
      <c r="E258" s="68"/>
      <c r="F258" s="68"/>
      <c r="G258" s="68"/>
      <c r="H258" s="70"/>
      <c r="K258" s="130"/>
      <c r="L258" s="130"/>
      <c r="M258" s="130"/>
      <c r="N258" s="130"/>
    </row>
    <row r="259" spans="1:14" ht="15" outlineLevel="1">
      <c r="A259" s="73" t="s">
        <v>327</v>
      </c>
      <c r="D259" s="68"/>
      <c r="E259" s="68"/>
      <c r="F259" s="68"/>
      <c r="G259" s="68"/>
      <c r="H259" s="70"/>
      <c r="K259" s="130"/>
      <c r="L259" s="130"/>
      <c r="M259" s="130"/>
      <c r="N259" s="130"/>
    </row>
    <row r="260" spans="1:14" ht="15" outlineLevel="1">
      <c r="A260" s="73" t="s">
        <v>328</v>
      </c>
      <c r="D260" s="68"/>
      <c r="E260" s="68"/>
      <c r="F260" s="68"/>
      <c r="G260" s="68"/>
      <c r="H260" s="70"/>
      <c r="K260" s="130"/>
      <c r="L260" s="130"/>
      <c r="M260" s="130"/>
      <c r="N260" s="130"/>
    </row>
    <row r="261" spans="1:14" ht="15" outlineLevel="1">
      <c r="A261" s="73" t="s">
        <v>329</v>
      </c>
      <c r="D261" s="68"/>
      <c r="E261" s="68"/>
      <c r="F261" s="68"/>
      <c r="G261" s="68"/>
      <c r="H261" s="70"/>
      <c r="K261" s="130"/>
      <c r="L261" s="130"/>
      <c r="M261" s="130"/>
      <c r="N261" s="130"/>
    </row>
    <row r="262" spans="1:14" ht="15" outlineLevel="1">
      <c r="A262" s="73" t="s">
        <v>330</v>
      </c>
      <c r="D262" s="68"/>
      <c r="E262" s="68"/>
      <c r="F262" s="68"/>
      <c r="G262" s="68"/>
      <c r="H262" s="70"/>
      <c r="K262" s="130"/>
      <c r="L262" s="130"/>
      <c r="M262" s="130"/>
      <c r="N262" s="130"/>
    </row>
    <row r="263" spans="1:14" ht="15" outlineLevel="1">
      <c r="A263" s="73" t="s">
        <v>331</v>
      </c>
      <c r="D263" s="68"/>
      <c r="E263" s="68"/>
      <c r="F263" s="68"/>
      <c r="G263" s="68"/>
      <c r="H263" s="70"/>
      <c r="K263" s="130"/>
      <c r="L263" s="130"/>
      <c r="M263" s="130"/>
      <c r="N263" s="130"/>
    </row>
    <row r="264" spans="1:14" ht="15" outlineLevel="1">
      <c r="A264" s="73" t="s">
        <v>332</v>
      </c>
      <c r="D264" s="68"/>
      <c r="E264" s="68"/>
      <c r="F264" s="68"/>
      <c r="G264" s="68"/>
      <c r="H264" s="70"/>
      <c r="K264" s="130"/>
      <c r="L264" s="130"/>
      <c r="M264" s="130"/>
      <c r="N264" s="130"/>
    </row>
    <row r="265" spans="1:14" ht="15" outlineLevel="1">
      <c r="A265" s="73" t="s">
        <v>333</v>
      </c>
      <c r="D265" s="68"/>
      <c r="E265" s="68"/>
      <c r="F265" s="68"/>
      <c r="G265" s="68"/>
      <c r="H265" s="70"/>
      <c r="K265" s="130"/>
      <c r="L265" s="130"/>
      <c r="M265" s="130"/>
      <c r="N265" s="130"/>
    </row>
    <row r="266" spans="1:14" ht="15" outlineLevel="1">
      <c r="A266" s="73" t="s">
        <v>334</v>
      </c>
      <c r="D266" s="68"/>
      <c r="E266" s="68"/>
      <c r="F266" s="68"/>
      <c r="G266" s="68"/>
      <c r="H266" s="70"/>
      <c r="K266" s="130"/>
      <c r="L266" s="130"/>
      <c r="M266" s="130"/>
      <c r="N266" s="130"/>
    </row>
    <row r="267" spans="1:14" ht="15" outlineLevel="1">
      <c r="A267" s="73" t="s">
        <v>335</v>
      </c>
      <c r="D267" s="68"/>
      <c r="E267" s="68"/>
      <c r="F267" s="68"/>
      <c r="G267" s="68"/>
      <c r="H267" s="70"/>
      <c r="K267" s="130"/>
      <c r="L267" s="130"/>
      <c r="M267" s="130"/>
      <c r="N267" s="130"/>
    </row>
    <row r="268" spans="1:14" ht="15" outlineLevel="1">
      <c r="A268" s="73" t="s">
        <v>336</v>
      </c>
      <c r="D268" s="68"/>
      <c r="E268" s="68"/>
      <c r="F268" s="68"/>
      <c r="G268" s="68"/>
      <c r="H268" s="70"/>
      <c r="K268" s="130"/>
      <c r="L268" s="130"/>
      <c r="M268" s="130"/>
      <c r="N268" s="130"/>
    </row>
    <row r="269" spans="1:14" ht="15" outlineLevel="1">
      <c r="A269" s="73" t="s">
        <v>337</v>
      </c>
      <c r="D269" s="68"/>
      <c r="E269" s="68"/>
      <c r="F269" s="68"/>
      <c r="G269" s="68"/>
      <c r="H269" s="70"/>
      <c r="K269" s="130"/>
      <c r="L269" s="130"/>
      <c r="M269" s="130"/>
      <c r="N269" s="130"/>
    </row>
    <row r="270" spans="1:14" ht="15" outlineLevel="1">
      <c r="A270" s="73" t="s">
        <v>338</v>
      </c>
      <c r="D270" s="68"/>
      <c r="E270" s="68"/>
      <c r="F270" s="68"/>
      <c r="G270" s="68"/>
      <c r="H270" s="70"/>
      <c r="K270" s="130"/>
      <c r="L270" s="130"/>
      <c r="M270" s="130"/>
      <c r="N270" s="130"/>
    </row>
    <row r="271" spans="1:14" ht="15" outlineLevel="1">
      <c r="A271" s="73" t="s">
        <v>339</v>
      </c>
      <c r="D271" s="68"/>
      <c r="E271" s="68"/>
      <c r="F271" s="68"/>
      <c r="G271" s="68"/>
      <c r="H271" s="70"/>
      <c r="K271" s="130"/>
      <c r="L271" s="130"/>
      <c r="M271" s="130"/>
      <c r="N271" s="130"/>
    </row>
    <row r="272" spans="1:14" ht="15" outlineLevel="1">
      <c r="A272" s="73" t="s">
        <v>340</v>
      </c>
      <c r="D272" s="68"/>
      <c r="E272" s="68"/>
      <c r="F272" s="68"/>
      <c r="G272" s="68"/>
      <c r="H272" s="70"/>
      <c r="K272" s="130"/>
      <c r="L272" s="130"/>
      <c r="M272" s="130"/>
      <c r="N272" s="130"/>
    </row>
    <row r="273" spans="1:14" ht="15" outlineLevel="1">
      <c r="A273" s="73" t="s">
        <v>341</v>
      </c>
      <c r="D273" s="68"/>
      <c r="E273" s="68"/>
      <c r="F273" s="68"/>
      <c r="G273" s="68"/>
      <c r="H273" s="70"/>
      <c r="K273" s="130"/>
      <c r="L273" s="130"/>
      <c r="M273" s="130"/>
      <c r="N273" s="130"/>
    </row>
    <row r="274" spans="1:14" ht="15" outlineLevel="1">
      <c r="A274" s="73" t="s">
        <v>342</v>
      </c>
      <c r="D274" s="68"/>
      <c r="E274" s="68"/>
      <c r="F274" s="68"/>
      <c r="G274" s="68"/>
      <c r="H274" s="70"/>
      <c r="K274" s="130"/>
      <c r="L274" s="130"/>
      <c r="M274" s="130"/>
      <c r="N274" s="130"/>
    </row>
    <row r="275" spans="1:14" ht="15" outlineLevel="1">
      <c r="A275" s="73" t="s">
        <v>343</v>
      </c>
      <c r="D275" s="68"/>
      <c r="E275" s="68"/>
      <c r="F275" s="68"/>
      <c r="G275" s="68"/>
      <c r="H275" s="70"/>
      <c r="K275" s="130"/>
      <c r="L275" s="130"/>
      <c r="M275" s="130"/>
      <c r="N275" s="130"/>
    </row>
    <row r="276" spans="1:14" ht="15" outlineLevel="1">
      <c r="A276" s="73" t="s">
        <v>344</v>
      </c>
      <c r="D276" s="68"/>
      <c r="E276" s="68"/>
      <c r="F276" s="68"/>
      <c r="G276" s="68"/>
      <c r="H276" s="70"/>
      <c r="K276" s="130"/>
      <c r="L276" s="130"/>
      <c r="M276" s="130"/>
      <c r="N276" s="130"/>
    </row>
    <row r="277" spans="1:14" ht="15" outlineLevel="1">
      <c r="A277" s="73" t="s">
        <v>345</v>
      </c>
      <c r="D277" s="68"/>
      <c r="E277" s="68"/>
      <c r="F277" s="68"/>
      <c r="G277" s="68"/>
      <c r="H277" s="70"/>
      <c r="K277" s="130"/>
      <c r="L277" s="130"/>
      <c r="M277" s="130"/>
      <c r="N277" s="130"/>
    </row>
    <row r="278" spans="1:14" ht="15" outlineLevel="1">
      <c r="A278" s="73" t="s">
        <v>346</v>
      </c>
      <c r="D278" s="68"/>
      <c r="E278" s="68"/>
      <c r="F278" s="68"/>
      <c r="G278" s="68"/>
      <c r="H278" s="70"/>
      <c r="K278" s="130"/>
      <c r="L278" s="130"/>
      <c r="M278" s="130"/>
      <c r="N278" s="130"/>
    </row>
    <row r="279" spans="1:14" ht="15" outlineLevel="1">
      <c r="A279" s="73" t="s">
        <v>347</v>
      </c>
      <c r="D279" s="68"/>
      <c r="E279" s="68"/>
      <c r="F279" s="68"/>
      <c r="G279" s="68"/>
      <c r="H279" s="70"/>
      <c r="K279" s="130"/>
      <c r="L279" s="130"/>
      <c r="M279" s="130"/>
      <c r="N279" s="130"/>
    </row>
    <row r="280" spans="1:14" ht="15" outlineLevel="1">
      <c r="A280" s="73" t="s">
        <v>348</v>
      </c>
      <c r="D280" s="68"/>
      <c r="E280" s="68"/>
      <c r="F280" s="68"/>
      <c r="G280" s="68"/>
      <c r="H280" s="70"/>
      <c r="K280" s="130"/>
      <c r="L280" s="130"/>
      <c r="M280" s="130"/>
      <c r="N280" s="130"/>
    </row>
    <row r="281" spans="1:14" ht="15" outlineLevel="1">
      <c r="A281" s="73" t="s">
        <v>349</v>
      </c>
      <c r="D281" s="68"/>
      <c r="E281" s="68"/>
      <c r="F281" s="68"/>
      <c r="G281" s="68"/>
      <c r="H281" s="70"/>
      <c r="K281" s="130"/>
      <c r="L281" s="130"/>
      <c r="M281" s="130"/>
      <c r="N281" s="130"/>
    </row>
    <row r="282" spans="1:14" ht="15" outlineLevel="1">
      <c r="A282" s="73" t="s">
        <v>350</v>
      </c>
      <c r="D282" s="68"/>
      <c r="E282" s="68"/>
      <c r="F282" s="68"/>
      <c r="G282" s="68"/>
      <c r="H282" s="70"/>
      <c r="K282" s="130"/>
      <c r="L282" s="130"/>
      <c r="M282" s="130"/>
      <c r="N282" s="130"/>
    </row>
    <row r="283" spans="1:14" ht="15" outlineLevel="1">
      <c r="A283" s="73" t="s">
        <v>351</v>
      </c>
      <c r="D283" s="68"/>
      <c r="E283" s="68"/>
      <c r="F283" s="68"/>
      <c r="G283" s="68"/>
      <c r="H283" s="70"/>
      <c r="K283" s="130"/>
      <c r="L283" s="130"/>
      <c r="M283" s="130"/>
      <c r="N283" s="130"/>
    </row>
    <row r="284" spans="1:14" ht="15" outlineLevel="1">
      <c r="A284" s="73" t="s">
        <v>352</v>
      </c>
      <c r="D284" s="68"/>
      <c r="E284" s="68"/>
      <c r="F284" s="68"/>
      <c r="G284" s="68"/>
      <c r="H284" s="70"/>
      <c r="K284" s="130"/>
      <c r="L284" s="130"/>
      <c r="M284" s="130"/>
      <c r="N284" s="130"/>
    </row>
    <row r="285" spans="1:13" ht="37.5">
      <c r="A285" s="84"/>
      <c r="B285" s="84" t="s">
        <v>353</v>
      </c>
      <c r="C285" s="84" t="s">
        <v>354</v>
      </c>
      <c r="D285" s="84" t="s">
        <v>354</v>
      </c>
      <c r="E285" s="84"/>
      <c r="F285" s="85"/>
      <c r="G285" s="86"/>
      <c r="H285" s="70"/>
      <c r="I285" s="77"/>
      <c r="J285" s="77"/>
      <c r="K285" s="77"/>
      <c r="L285" s="77"/>
      <c r="M285" s="79"/>
    </row>
    <row r="286" spans="1:13" ht="18.75">
      <c r="A286" s="131" t="s">
        <v>355</v>
      </c>
      <c r="B286" s="132"/>
      <c r="C286" s="132"/>
      <c r="D286" s="132"/>
      <c r="E286" s="132"/>
      <c r="F286" s="133"/>
      <c r="G286" s="132"/>
      <c r="H286" s="70"/>
      <c r="I286" s="77"/>
      <c r="J286" s="77"/>
      <c r="K286" s="77"/>
      <c r="L286" s="77"/>
      <c r="M286" s="79"/>
    </row>
    <row r="287" spans="1:13" ht="18.75">
      <c r="A287" s="131" t="s">
        <v>356</v>
      </c>
      <c r="B287" s="132"/>
      <c r="C287" s="132"/>
      <c r="D287" s="132"/>
      <c r="E287" s="132"/>
      <c r="F287" s="133"/>
      <c r="G287" s="132"/>
      <c r="H287" s="70"/>
      <c r="I287" s="77"/>
      <c r="J287" s="77"/>
      <c r="K287" s="77"/>
      <c r="L287" s="77"/>
      <c r="M287" s="79"/>
    </row>
    <row r="288" spans="1:14" ht="15">
      <c r="A288" s="73" t="s">
        <v>357</v>
      </c>
      <c r="B288" s="89" t="s">
        <v>1910</v>
      </c>
      <c r="C288" s="128">
        <f>ROW(B38)</f>
        <v>38</v>
      </c>
      <c r="D288" s="102"/>
      <c r="E288" s="102"/>
      <c r="F288" s="102"/>
      <c r="G288" s="102"/>
      <c r="H288" s="70"/>
      <c r="I288" s="89"/>
      <c r="J288" s="128"/>
      <c r="L288" s="102"/>
      <c r="M288" s="102"/>
      <c r="N288" s="102"/>
    </row>
    <row r="289" spans="1:13" ht="15">
      <c r="A289" s="73" t="s">
        <v>358</v>
      </c>
      <c r="B289" s="89" t="s">
        <v>1911</v>
      </c>
      <c r="C289" s="128">
        <f>ROW(B39)</f>
        <v>39</v>
      </c>
      <c r="E289" s="102"/>
      <c r="F289" s="102"/>
      <c r="H289" s="70"/>
      <c r="I289" s="89"/>
      <c r="J289" s="128"/>
      <c r="L289" s="102"/>
      <c r="M289" s="102"/>
    </row>
    <row r="290" spans="1:14" ht="15">
      <c r="A290" s="73" t="s">
        <v>359</v>
      </c>
      <c r="B290" s="89" t="s">
        <v>1912</v>
      </c>
      <c r="C290" s="128" t="s">
        <v>2062</v>
      </c>
      <c r="D290" s="128"/>
      <c r="E290" s="134"/>
      <c r="F290" s="102"/>
      <c r="G290" s="134"/>
      <c r="H290" s="70"/>
      <c r="I290" s="89"/>
      <c r="J290" s="128"/>
      <c r="K290" s="128"/>
      <c r="L290" s="134"/>
      <c r="M290" s="102"/>
      <c r="N290" s="134"/>
    </row>
    <row r="291" spans="1:10" ht="15">
      <c r="A291" s="73" t="s">
        <v>360</v>
      </c>
      <c r="B291" s="89" t="s">
        <v>1913</v>
      </c>
      <c r="C291" s="128">
        <f>ROW(B52)</f>
        <v>52</v>
      </c>
      <c r="H291" s="70"/>
      <c r="I291" s="89"/>
      <c r="J291" s="128"/>
    </row>
    <row r="292" spans="1:14" ht="15">
      <c r="A292" s="73" t="s">
        <v>361</v>
      </c>
      <c r="B292" s="89" t="s">
        <v>1914</v>
      </c>
      <c r="C292" s="135" t="s">
        <v>2063</v>
      </c>
      <c r="D292" s="128" t="s">
        <v>2064</v>
      </c>
      <c r="E292" s="134"/>
      <c r="F292" s="128"/>
      <c r="G292" s="134"/>
      <c r="H292" s="70"/>
      <c r="I292" s="89"/>
      <c r="J292" s="130"/>
      <c r="K292" s="128"/>
      <c r="L292" s="134"/>
      <c r="N292" s="134"/>
    </row>
    <row r="293" spans="1:13" ht="15">
      <c r="A293" s="73" t="s">
        <v>362</v>
      </c>
      <c r="B293" s="89" t="s">
        <v>1915</v>
      </c>
      <c r="C293" s="128" t="s">
        <v>2065</v>
      </c>
      <c r="D293" s="128"/>
      <c r="H293" s="70"/>
      <c r="I293" s="89"/>
      <c r="M293" s="134"/>
    </row>
    <row r="294" spans="1:13" ht="15">
      <c r="A294" s="73" t="s">
        <v>363</v>
      </c>
      <c r="B294" s="89" t="s">
        <v>1916</v>
      </c>
      <c r="C294" s="128">
        <f>ROW(B111)</f>
        <v>111</v>
      </c>
      <c r="F294" s="134"/>
      <c r="H294" s="70"/>
      <c r="I294" s="89"/>
      <c r="J294" s="128"/>
      <c r="M294" s="134"/>
    </row>
    <row r="295" spans="1:13" ht="15">
      <c r="A295" s="73" t="s">
        <v>364</v>
      </c>
      <c r="B295" s="89" t="s">
        <v>1917</v>
      </c>
      <c r="C295" s="128">
        <f>ROW(B163)</f>
        <v>163</v>
      </c>
      <c r="E295" s="134"/>
      <c r="F295" s="134"/>
      <c r="H295" s="70"/>
      <c r="I295" s="89"/>
      <c r="J295" s="128"/>
      <c r="L295" s="134"/>
      <c r="M295" s="134"/>
    </row>
    <row r="296" spans="1:13" ht="15">
      <c r="A296" s="73" t="s">
        <v>365</v>
      </c>
      <c r="B296" s="89" t="s">
        <v>1918</v>
      </c>
      <c r="C296" s="128">
        <f>ROW(B137)</f>
        <v>137</v>
      </c>
      <c r="E296" s="134"/>
      <c r="F296" s="134"/>
      <c r="H296" s="70"/>
      <c r="I296" s="89"/>
      <c r="J296" s="128"/>
      <c r="L296" s="134"/>
      <c r="M296" s="134"/>
    </row>
    <row r="297" spans="1:12" ht="30">
      <c r="A297" s="73" t="s">
        <v>366</v>
      </c>
      <c r="B297" s="73" t="s">
        <v>367</v>
      </c>
      <c r="C297" s="128" t="s">
        <v>2067</v>
      </c>
      <c r="E297" s="134"/>
      <c r="H297" s="70"/>
      <c r="J297" s="128"/>
      <c r="L297" s="134"/>
    </row>
    <row r="298" spans="1:12" ht="15">
      <c r="A298" s="73" t="s">
        <v>368</v>
      </c>
      <c r="B298" s="89" t="s">
        <v>1919</v>
      </c>
      <c r="C298" s="128">
        <f>ROW(B65)</f>
        <v>65</v>
      </c>
      <c r="E298" s="134"/>
      <c r="H298" s="70"/>
      <c r="I298" s="89"/>
      <c r="J298" s="128"/>
      <c r="L298" s="134"/>
    </row>
    <row r="299" spans="1:12" ht="15">
      <c r="A299" s="73" t="s">
        <v>369</v>
      </c>
      <c r="B299" s="89" t="s">
        <v>1920</v>
      </c>
      <c r="C299" s="128">
        <f>ROW(B88)</f>
        <v>88</v>
      </c>
      <c r="E299" s="134"/>
      <c r="H299" s="70"/>
      <c r="I299" s="89"/>
      <c r="J299" s="128"/>
      <c r="L299" s="134"/>
    </row>
    <row r="300" spans="1:12" ht="15">
      <c r="A300" s="73" t="s">
        <v>370</v>
      </c>
      <c r="B300" s="89" t="s">
        <v>1921</v>
      </c>
      <c r="C300" s="128" t="s">
        <v>2066</v>
      </c>
      <c r="D300" s="128"/>
      <c r="E300" s="134"/>
      <c r="H300" s="70"/>
      <c r="I300" s="89"/>
      <c r="J300" s="128"/>
      <c r="K300" s="128"/>
      <c r="L300" s="134"/>
    </row>
    <row r="301" spans="1:12" ht="15" outlineLevel="1">
      <c r="A301" s="73" t="s">
        <v>371</v>
      </c>
      <c r="B301" s="89"/>
      <c r="C301" s="128"/>
      <c r="D301" s="128"/>
      <c r="E301" s="134"/>
      <c r="H301" s="70"/>
      <c r="I301" s="89"/>
      <c r="J301" s="128"/>
      <c r="K301" s="128"/>
      <c r="L301" s="134"/>
    </row>
    <row r="302" spans="1:12" ht="15" outlineLevel="1">
      <c r="A302" s="73" t="s">
        <v>372</v>
      </c>
      <c r="B302" s="89"/>
      <c r="C302" s="128"/>
      <c r="D302" s="128"/>
      <c r="E302" s="134"/>
      <c r="H302" s="70"/>
      <c r="I302" s="89"/>
      <c r="J302" s="128"/>
      <c r="K302" s="128"/>
      <c r="L302" s="134"/>
    </row>
    <row r="303" spans="1:12" ht="15" outlineLevel="1">
      <c r="A303" s="73" t="s">
        <v>373</v>
      </c>
      <c r="B303" s="89"/>
      <c r="C303" s="128"/>
      <c r="D303" s="128"/>
      <c r="E303" s="134"/>
      <c r="H303" s="70"/>
      <c r="I303" s="89"/>
      <c r="J303" s="128"/>
      <c r="K303" s="128"/>
      <c r="L303" s="134"/>
    </row>
    <row r="304" spans="1:12" ht="15" outlineLevel="1">
      <c r="A304" s="73" t="s">
        <v>374</v>
      </c>
      <c r="B304" s="89"/>
      <c r="C304" s="128"/>
      <c r="D304" s="128"/>
      <c r="E304" s="134"/>
      <c r="H304" s="70"/>
      <c r="I304" s="89"/>
      <c r="J304" s="128"/>
      <c r="K304" s="128"/>
      <c r="L304" s="134"/>
    </row>
    <row r="305" spans="1:12" ht="15" outlineLevel="1">
      <c r="A305" s="73" t="s">
        <v>375</v>
      </c>
      <c r="B305" s="89"/>
      <c r="C305" s="128"/>
      <c r="D305" s="128"/>
      <c r="E305" s="134"/>
      <c r="H305" s="70"/>
      <c r="I305" s="89"/>
      <c r="J305" s="128"/>
      <c r="K305" s="128"/>
      <c r="L305" s="134"/>
    </row>
    <row r="306" spans="1:12" ht="15" outlineLevel="1">
      <c r="A306" s="73" t="s">
        <v>376</v>
      </c>
      <c r="B306" s="89"/>
      <c r="C306" s="128"/>
      <c r="D306" s="128"/>
      <c r="E306" s="134"/>
      <c r="H306" s="70"/>
      <c r="I306" s="89"/>
      <c r="J306" s="128"/>
      <c r="K306" s="128"/>
      <c r="L306" s="134"/>
    </row>
    <row r="307" spans="1:12" ht="15" outlineLevel="1">
      <c r="A307" s="73" t="s">
        <v>377</v>
      </c>
      <c r="B307" s="89"/>
      <c r="C307" s="128"/>
      <c r="D307" s="128"/>
      <c r="E307" s="134"/>
      <c r="H307" s="70"/>
      <c r="I307" s="89"/>
      <c r="J307" s="128"/>
      <c r="K307" s="128"/>
      <c r="L307" s="134"/>
    </row>
    <row r="308" spans="1:12" ht="15" outlineLevel="1">
      <c r="A308" s="73" t="s">
        <v>378</v>
      </c>
      <c r="B308" s="89"/>
      <c r="C308" s="128"/>
      <c r="D308" s="128"/>
      <c r="E308" s="134"/>
      <c r="H308" s="70"/>
      <c r="I308" s="89"/>
      <c r="J308" s="128"/>
      <c r="K308" s="128"/>
      <c r="L308" s="134"/>
    </row>
    <row r="309" spans="1:12" ht="15" outlineLevel="1">
      <c r="A309" s="73" t="s">
        <v>379</v>
      </c>
      <c r="B309" s="89"/>
      <c r="C309" s="128"/>
      <c r="D309" s="128"/>
      <c r="E309" s="134"/>
      <c r="H309" s="70"/>
      <c r="I309" s="89"/>
      <c r="J309" s="128"/>
      <c r="K309" s="128"/>
      <c r="L309" s="134"/>
    </row>
    <row r="310" spans="1:8" ht="15" outlineLevel="1">
      <c r="A310" s="73" t="s">
        <v>380</v>
      </c>
      <c r="H310" s="70"/>
    </row>
    <row r="311" spans="1:13" ht="37.5">
      <c r="A311" s="85"/>
      <c r="B311" s="84" t="s">
        <v>381</v>
      </c>
      <c r="C311" s="85"/>
      <c r="D311" s="85"/>
      <c r="E311" s="85"/>
      <c r="F311" s="85"/>
      <c r="G311" s="86"/>
      <c r="H311" s="70"/>
      <c r="I311" s="77"/>
      <c r="J311" s="79"/>
      <c r="K311" s="79"/>
      <c r="L311" s="79"/>
      <c r="M311" s="79"/>
    </row>
    <row r="312" spans="1:10" ht="15">
      <c r="A312" s="73" t="s">
        <v>382</v>
      </c>
      <c r="B312" s="99" t="s">
        <v>383</v>
      </c>
      <c r="C312" s="73">
        <v>0</v>
      </c>
      <c r="H312" s="70"/>
      <c r="I312" s="99"/>
      <c r="J312" s="128"/>
    </row>
    <row r="313" spans="1:10" ht="15" outlineLevel="1">
      <c r="A313" s="73" t="s">
        <v>384</v>
      </c>
      <c r="B313" s="99"/>
      <c r="C313" s="128"/>
      <c r="H313" s="70"/>
      <c r="I313" s="99"/>
      <c r="J313" s="128"/>
    </row>
    <row r="314" spans="1:10" ht="15" outlineLevel="1">
      <c r="A314" s="73" t="s">
        <v>385</v>
      </c>
      <c r="B314" s="99"/>
      <c r="C314" s="128"/>
      <c r="H314" s="70"/>
      <c r="I314" s="99"/>
      <c r="J314" s="128"/>
    </row>
    <row r="315" spans="1:10" ht="15" outlineLevel="1">
      <c r="A315" s="73" t="s">
        <v>386</v>
      </c>
      <c r="B315" s="99"/>
      <c r="C315" s="128"/>
      <c r="H315" s="70"/>
      <c r="I315" s="99"/>
      <c r="J315" s="128"/>
    </row>
    <row r="316" spans="1:10" ht="15" outlineLevel="1">
      <c r="A316" s="73" t="s">
        <v>387</v>
      </c>
      <c r="B316" s="99"/>
      <c r="C316" s="128"/>
      <c r="H316" s="70"/>
      <c r="I316" s="99"/>
      <c r="J316" s="128"/>
    </row>
    <row r="317" spans="1:10" ht="15" outlineLevel="1">
      <c r="A317" s="73" t="s">
        <v>388</v>
      </c>
      <c r="B317" s="99"/>
      <c r="C317" s="128"/>
      <c r="H317" s="70"/>
      <c r="I317" s="99"/>
      <c r="J317" s="128"/>
    </row>
    <row r="318" spans="1:10" ht="15" outlineLevel="1">
      <c r="A318" s="73" t="s">
        <v>389</v>
      </c>
      <c r="B318" s="99"/>
      <c r="C318" s="128"/>
      <c r="H318" s="70"/>
      <c r="I318" s="99"/>
      <c r="J318" s="128"/>
    </row>
    <row r="319" spans="1:13" ht="18.75">
      <c r="A319" s="85"/>
      <c r="B319" s="84" t="s">
        <v>390</v>
      </c>
      <c r="C319" s="85"/>
      <c r="D319" s="85"/>
      <c r="E319" s="85"/>
      <c r="F319" s="85"/>
      <c r="G319" s="86"/>
      <c r="H319" s="70"/>
      <c r="I319" s="77"/>
      <c r="J319" s="79"/>
      <c r="K319" s="79"/>
      <c r="L319" s="79"/>
      <c r="M319" s="79"/>
    </row>
    <row r="320" spans="1:13" ht="15" customHeight="1" outlineLevel="1">
      <c r="A320" s="94"/>
      <c r="B320" s="95" t="s">
        <v>391</v>
      </c>
      <c r="C320" s="94"/>
      <c r="D320" s="94"/>
      <c r="E320" s="96"/>
      <c r="F320" s="97"/>
      <c r="G320" s="97"/>
      <c r="H320" s="70"/>
      <c r="L320" s="70"/>
      <c r="M320" s="70"/>
    </row>
    <row r="321" spans="1:8" ht="15" outlineLevel="1">
      <c r="A321" s="73" t="s">
        <v>392</v>
      </c>
      <c r="B321" s="89" t="s">
        <v>1922</v>
      </c>
      <c r="C321" s="89"/>
      <c r="H321" s="70"/>
    </row>
    <row r="322" spans="1:8" ht="15" outlineLevel="1">
      <c r="A322" s="73" t="s">
        <v>393</v>
      </c>
      <c r="B322" s="89" t="s">
        <v>1923</v>
      </c>
      <c r="C322" s="89"/>
      <c r="H322" s="70"/>
    </row>
    <row r="323" spans="1:8" ht="15" outlineLevel="1">
      <c r="A323" s="73" t="s">
        <v>394</v>
      </c>
      <c r="B323" s="89" t="s">
        <v>395</v>
      </c>
      <c r="C323" s="89"/>
      <c r="H323" s="70"/>
    </row>
    <row r="324" spans="1:8" ht="15" outlineLevel="1">
      <c r="A324" s="73" t="s">
        <v>396</v>
      </c>
      <c r="B324" s="89" t="s">
        <v>397</v>
      </c>
      <c r="H324" s="70"/>
    </row>
    <row r="325" spans="1:8" ht="15" outlineLevel="1">
      <c r="A325" s="73" t="s">
        <v>398</v>
      </c>
      <c r="B325" s="89" t="s">
        <v>399</v>
      </c>
      <c r="H325" s="70"/>
    </row>
    <row r="326" spans="1:8" ht="15" outlineLevel="1">
      <c r="A326" s="73" t="s">
        <v>400</v>
      </c>
      <c r="B326" s="89" t="s">
        <v>886</v>
      </c>
      <c r="H326" s="70"/>
    </row>
    <row r="327" spans="1:8" ht="15" outlineLevel="1">
      <c r="A327" s="73" t="s">
        <v>401</v>
      </c>
      <c r="B327" s="89" t="s">
        <v>402</v>
      </c>
      <c r="H327" s="70"/>
    </row>
    <row r="328" spans="1:8" ht="15" outlineLevel="1">
      <c r="A328" s="73" t="s">
        <v>403</v>
      </c>
      <c r="B328" s="89" t="s">
        <v>404</v>
      </c>
      <c r="H328" s="70"/>
    </row>
    <row r="329" spans="1:8" ht="15" outlineLevel="1">
      <c r="A329" s="73" t="s">
        <v>405</v>
      </c>
      <c r="B329" s="89" t="s">
        <v>1924</v>
      </c>
      <c r="H329" s="70"/>
    </row>
    <row r="330" spans="1:8" ht="15" outlineLevel="1">
      <c r="A330" s="73" t="s">
        <v>406</v>
      </c>
      <c r="B330" s="109" t="s">
        <v>407</v>
      </c>
      <c r="H330" s="70"/>
    </row>
    <row r="331" spans="1:8" ht="15" outlineLevel="1">
      <c r="A331" s="73" t="s">
        <v>408</v>
      </c>
      <c r="B331" s="109" t="s">
        <v>407</v>
      </c>
      <c r="H331" s="70"/>
    </row>
    <row r="332" spans="1:8" ht="15" outlineLevel="1">
      <c r="A332" s="73" t="s">
        <v>409</v>
      </c>
      <c r="B332" s="109" t="s">
        <v>407</v>
      </c>
      <c r="H332" s="70"/>
    </row>
    <row r="333" spans="1:8" ht="15" outlineLevel="1">
      <c r="A333" s="73" t="s">
        <v>410</v>
      </c>
      <c r="B333" s="109" t="s">
        <v>407</v>
      </c>
      <c r="H333" s="70"/>
    </row>
    <row r="334" spans="1:8" ht="15" outlineLevel="1">
      <c r="A334" s="73" t="s">
        <v>411</v>
      </c>
      <c r="B334" s="109" t="s">
        <v>407</v>
      </c>
      <c r="H334" s="70"/>
    </row>
    <row r="335" spans="1:8" ht="15" outlineLevel="1">
      <c r="A335" s="73" t="s">
        <v>412</v>
      </c>
      <c r="B335" s="109" t="s">
        <v>407</v>
      </c>
      <c r="H335" s="70"/>
    </row>
    <row r="336" spans="1:8" ht="15" outlineLevel="1">
      <c r="A336" s="73" t="s">
        <v>413</v>
      </c>
      <c r="B336" s="109" t="s">
        <v>407</v>
      </c>
      <c r="H336" s="70"/>
    </row>
    <row r="337" spans="1:8" ht="15" outlineLevel="1">
      <c r="A337" s="73" t="s">
        <v>414</v>
      </c>
      <c r="B337" s="109" t="s">
        <v>407</v>
      </c>
      <c r="H337" s="70"/>
    </row>
    <row r="338" spans="1:8" ht="15" outlineLevel="1">
      <c r="A338" s="73" t="s">
        <v>415</v>
      </c>
      <c r="B338" s="109" t="s">
        <v>407</v>
      </c>
      <c r="H338" s="70"/>
    </row>
    <row r="339" spans="1:8" ht="15" outlineLevel="1">
      <c r="A339" s="73" t="s">
        <v>416</v>
      </c>
      <c r="B339" s="109" t="s">
        <v>407</v>
      </c>
      <c r="H339" s="70"/>
    </row>
    <row r="340" spans="1:8" ht="15" outlineLevel="1">
      <c r="A340" s="73" t="s">
        <v>417</v>
      </c>
      <c r="B340" s="109" t="s">
        <v>407</v>
      </c>
      <c r="H340" s="70"/>
    </row>
    <row r="341" spans="1:8" ht="15" outlineLevel="1">
      <c r="A341" s="73" t="s">
        <v>418</v>
      </c>
      <c r="B341" s="109" t="s">
        <v>407</v>
      </c>
      <c r="H341" s="70"/>
    </row>
    <row r="342" spans="1:8" ht="15" outlineLevel="1">
      <c r="A342" s="73" t="s">
        <v>419</v>
      </c>
      <c r="B342" s="109" t="s">
        <v>407</v>
      </c>
      <c r="H342" s="70"/>
    </row>
    <row r="343" spans="1:8" ht="15" outlineLevel="1">
      <c r="A343" s="73" t="s">
        <v>420</v>
      </c>
      <c r="B343" s="109" t="s">
        <v>407</v>
      </c>
      <c r="H343" s="70"/>
    </row>
    <row r="344" spans="1:8" ht="15" outlineLevel="1">
      <c r="A344" s="73" t="s">
        <v>421</v>
      </c>
      <c r="B344" s="109" t="s">
        <v>407</v>
      </c>
      <c r="H344" s="70"/>
    </row>
    <row r="345" spans="1:8" ht="15" outlineLevel="1">
      <c r="A345" s="73" t="s">
        <v>422</v>
      </c>
      <c r="B345" s="109" t="s">
        <v>407</v>
      </c>
      <c r="H345" s="70"/>
    </row>
    <row r="346" spans="1:8" ht="15" outlineLevel="1">
      <c r="A346" s="73" t="s">
        <v>423</v>
      </c>
      <c r="B346" s="109" t="s">
        <v>407</v>
      </c>
      <c r="H346" s="70"/>
    </row>
    <row r="347" spans="1:8" ht="15" outlineLevel="1">
      <c r="A347" s="73" t="s">
        <v>424</v>
      </c>
      <c r="B347" s="109" t="s">
        <v>407</v>
      </c>
      <c r="H347" s="70"/>
    </row>
    <row r="348" spans="1:8" ht="15" outlineLevel="1">
      <c r="A348" s="73" t="s">
        <v>425</v>
      </c>
      <c r="B348" s="109" t="s">
        <v>407</v>
      </c>
      <c r="H348" s="70"/>
    </row>
    <row r="349" spans="1:8" ht="15" outlineLevel="1">
      <c r="A349" s="73" t="s">
        <v>426</v>
      </c>
      <c r="B349" s="109" t="s">
        <v>407</v>
      </c>
      <c r="H349" s="70"/>
    </row>
    <row r="350" spans="1:8" ht="15" outlineLevel="1">
      <c r="A350" s="73" t="s">
        <v>427</v>
      </c>
      <c r="B350" s="109" t="s">
        <v>407</v>
      </c>
      <c r="H350" s="70"/>
    </row>
    <row r="351" spans="1:8" ht="15" outlineLevel="1">
      <c r="A351" s="73" t="s">
        <v>428</v>
      </c>
      <c r="B351" s="109" t="s">
        <v>407</v>
      </c>
      <c r="H351" s="70"/>
    </row>
    <row r="352" spans="1:8" ht="15" outlineLevel="1">
      <c r="A352" s="73" t="s">
        <v>429</v>
      </c>
      <c r="B352" s="109" t="s">
        <v>407</v>
      </c>
      <c r="H352" s="70"/>
    </row>
    <row r="353" spans="1:8" ht="15" outlineLevel="1">
      <c r="A353" s="73" t="s">
        <v>430</v>
      </c>
      <c r="B353" s="109" t="s">
        <v>407</v>
      </c>
      <c r="H353" s="70"/>
    </row>
    <row r="354" spans="1:8" ht="15" outlineLevel="1">
      <c r="A354" s="73" t="s">
        <v>431</v>
      </c>
      <c r="B354" s="109" t="s">
        <v>407</v>
      </c>
      <c r="H354" s="70"/>
    </row>
    <row r="355" spans="1:8" ht="15" outlineLevel="1">
      <c r="A355" s="73" t="s">
        <v>432</v>
      </c>
      <c r="B355" s="109" t="s">
        <v>407</v>
      </c>
      <c r="H355" s="70"/>
    </row>
    <row r="356" spans="1:8" ht="15" outlineLevel="1">
      <c r="A356" s="73" t="s">
        <v>433</v>
      </c>
      <c r="B356" s="109" t="s">
        <v>407</v>
      </c>
      <c r="H356" s="70"/>
    </row>
    <row r="357" spans="1:8" ht="15" outlineLevel="1">
      <c r="A357" s="73" t="s">
        <v>434</v>
      </c>
      <c r="B357" s="109" t="s">
        <v>407</v>
      </c>
      <c r="H357" s="70"/>
    </row>
    <row r="358" spans="1:8" ht="15" outlineLevel="1">
      <c r="A358" s="73" t="s">
        <v>435</v>
      </c>
      <c r="B358" s="109" t="s">
        <v>407</v>
      </c>
      <c r="H358" s="70"/>
    </row>
    <row r="359" spans="1:8" ht="15" outlineLevel="1">
      <c r="A359" s="73" t="s">
        <v>436</v>
      </c>
      <c r="B359" s="109" t="s">
        <v>407</v>
      </c>
      <c r="H359" s="70"/>
    </row>
    <row r="360" spans="1:8" ht="15" outlineLevel="1">
      <c r="A360" s="73" t="s">
        <v>437</v>
      </c>
      <c r="B360" s="109" t="s">
        <v>407</v>
      </c>
      <c r="H360" s="70"/>
    </row>
    <row r="361" spans="1:8" ht="15" outlineLevel="1">
      <c r="A361" s="73" t="s">
        <v>438</v>
      </c>
      <c r="B361" s="109" t="s">
        <v>407</v>
      </c>
      <c r="H361" s="70"/>
    </row>
    <row r="362" spans="1:8" ht="15" outlineLevel="1">
      <c r="A362" s="73" t="s">
        <v>439</v>
      </c>
      <c r="B362" s="109" t="s">
        <v>407</v>
      </c>
      <c r="H362" s="70"/>
    </row>
    <row r="363" spans="1:8" ht="15" outlineLevel="1">
      <c r="A363" s="73" t="s">
        <v>440</v>
      </c>
      <c r="B363" s="109" t="s">
        <v>407</v>
      </c>
      <c r="H363" s="70"/>
    </row>
    <row r="364" spans="1:8" ht="15" outlineLevel="1">
      <c r="A364" s="73" t="s">
        <v>441</v>
      </c>
      <c r="B364" s="109" t="s">
        <v>407</v>
      </c>
      <c r="H364" s="70"/>
    </row>
    <row r="365" spans="1:8" ht="15" outlineLevel="1">
      <c r="A365" s="73" t="s">
        <v>442</v>
      </c>
      <c r="B365" s="109" t="s">
        <v>407</v>
      </c>
      <c r="H365" s="70"/>
    </row>
    <row r="366" ht="15">
      <c r="H366" s="70"/>
    </row>
    <row r="367" ht="15">
      <c r="H367" s="70"/>
    </row>
    <row r="368" ht="15">
      <c r="H368" s="70"/>
    </row>
    <row r="369" ht="15">
      <c r="H369" s="70"/>
    </row>
    <row r="370" ht="15">
      <c r="H370" s="70"/>
    </row>
    <row r="371" ht="15">
      <c r="H371" s="70"/>
    </row>
    <row r="372" ht="15">
      <c r="H372" s="70"/>
    </row>
    <row r="373" ht="15">
      <c r="H373" s="70"/>
    </row>
    <row r="374" ht="15">
      <c r="H374" s="70"/>
    </row>
    <row r="375" ht="15">
      <c r="H375" s="70"/>
    </row>
    <row r="376" ht="15">
      <c r="H376" s="70"/>
    </row>
    <row r="377" ht="15">
      <c r="H377" s="70"/>
    </row>
    <row r="378" ht="15">
      <c r="H378" s="70"/>
    </row>
    <row r="379" ht="15">
      <c r="H379" s="70"/>
    </row>
    <row r="380" ht="15">
      <c r="H380" s="70"/>
    </row>
    <row r="381" ht="15">
      <c r="H381" s="70"/>
    </row>
    <row r="382" ht="15">
      <c r="H382" s="70"/>
    </row>
    <row r="383" ht="15">
      <c r="H383" s="70"/>
    </row>
    <row r="384" ht="15">
      <c r="H384" s="70"/>
    </row>
    <row r="385" ht="15">
      <c r="H385" s="70"/>
    </row>
    <row r="386" ht="15">
      <c r="H386" s="70"/>
    </row>
    <row r="387" ht="15">
      <c r="H387" s="70"/>
    </row>
    <row r="388" ht="15">
      <c r="H388" s="70"/>
    </row>
    <row r="389" ht="15">
      <c r="H389" s="70"/>
    </row>
    <row r="390" ht="15">
      <c r="H390" s="70"/>
    </row>
    <row r="391" ht="15">
      <c r="H391" s="70"/>
    </row>
    <row r="392" ht="15">
      <c r="H392" s="70"/>
    </row>
    <row r="393" ht="15">
      <c r="H393" s="70"/>
    </row>
    <row r="394" ht="15">
      <c r="H394" s="70"/>
    </row>
    <row r="395" ht="15">
      <c r="H395" s="70"/>
    </row>
    <row r="396" ht="15">
      <c r="H396" s="70"/>
    </row>
    <row r="397" ht="15">
      <c r="H397" s="70"/>
    </row>
    <row r="398" ht="15">
      <c r="H398" s="70"/>
    </row>
    <row r="399" ht="15">
      <c r="H399" s="70"/>
    </row>
    <row r="400" ht="15">
      <c r="H400" s="70"/>
    </row>
    <row r="401" ht="15">
      <c r="H401" s="70"/>
    </row>
    <row r="402" ht="15">
      <c r="H402" s="70"/>
    </row>
    <row r="403" ht="15">
      <c r="H403" s="70"/>
    </row>
    <row r="404" ht="15">
      <c r="H404" s="70"/>
    </row>
    <row r="405" ht="15">
      <c r="H405" s="70"/>
    </row>
    <row r="406" ht="15">
      <c r="H406" s="70"/>
    </row>
    <row r="407" ht="15">
      <c r="H407" s="70"/>
    </row>
    <row r="408" ht="15">
      <c r="H408" s="70"/>
    </row>
    <row r="409" ht="15">
      <c r="H409" s="70"/>
    </row>
    <row r="410" ht="15">
      <c r="H410" s="70"/>
    </row>
    <row r="411" ht="15">
      <c r="H411" s="70"/>
    </row>
    <row r="412" ht="15">
      <c r="H412" s="70"/>
    </row>
    <row r="413" ht="15">
      <c r="H413" s="70"/>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6" manualBreakCount="6">
    <brk id="51" max="6" man="1"/>
    <brk id="110" max="6" man="1"/>
    <brk id="172" max="6" man="1"/>
    <brk id="229" max="6" man="1"/>
    <brk id="284"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79"/>
  <sheetViews>
    <sheetView showGridLines="0" view="pageBreakPreview" zoomScale="60" zoomScalePageLayoutView="0" workbookViewId="0" topLeftCell="B199">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9" t="s">
        <v>985</v>
      </c>
      <c r="L2" s="210"/>
      <c r="M2" s="210"/>
      <c r="N2" s="210"/>
      <c r="O2" s="210"/>
      <c r="P2" s="210"/>
    </row>
    <row r="3" spans="2:16" ht="6" customHeight="1">
      <c r="B3" s="1"/>
      <c r="C3" s="1"/>
      <c r="D3" s="1"/>
      <c r="E3" s="1"/>
      <c r="F3" s="1"/>
      <c r="G3" s="1"/>
      <c r="H3" s="1"/>
      <c r="I3" s="1"/>
      <c r="J3" s="1"/>
      <c r="K3" s="1"/>
      <c r="L3" s="1"/>
      <c r="M3" s="1"/>
      <c r="N3" s="1"/>
      <c r="O3" s="1"/>
      <c r="P3" s="1"/>
    </row>
    <row r="4" spans="2:16" ht="33" customHeight="1">
      <c r="B4" s="211" t="s">
        <v>1294</v>
      </c>
      <c r="C4" s="212"/>
      <c r="D4" s="212"/>
      <c r="E4" s="212"/>
      <c r="F4" s="212"/>
      <c r="G4" s="212"/>
      <c r="H4" s="212"/>
      <c r="I4" s="212"/>
      <c r="J4" s="212"/>
      <c r="K4" s="212"/>
      <c r="L4" s="212"/>
      <c r="M4" s="212"/>
      <c r="N4" s="212"/>
      <c r="O4" s="212"/>
      <c r="P4" s="212"/>
    </row>
    <row r="5" spans="2:16" ht="4.5" customHeight="1">
      <c r="B5" s="1"/>
      <c r="C5" s="1"/>
      <c r="D5" s="1"/>
      <c r="E5" s="1"/>
      <c r="F5" s="1"/>
      <c r="G5" s="1"/>
      <c r="H5" s="1"/>
      <c r="I5" s="1"/>
      <c r="J5" s="1"/>
      <c r="K5" s="1"/>
      <c r="L5" s="1"/>
      <c r="M5" s="1"/>
      <c r="N5" s="1"/>
      <c r="O5" s="1"/>
      <c r="P5" s="1"/>
    </row>
    <row r="6" spans="2:16" ht="20.25" customHeight="1">
      <c r="B6" s="216" t="s">
        <v>1120</v>
      </c>
      <c r="C6" s="217"/>
      <c r="D6" s="217"/>
      <c r="E6" s="217"/>
      <c r="F6" s="217"/>
      <c r="G6" s="1"/>
      <c r="H6" s="338">
        <v>43862</v>
      </c>
      <c r="I6" s="203"/>
      <c r="J6" s="203"/>
      <c r="K6" s="203"/>
      <c r="L6" s="1"/>
      <c r="M6" s="1"/>
      <c r="N6" s="1"/>
      <c r="O6" s="1"/>
      <c r="P6" s="1"/>
    </row>
    <row r="7" spans="2:16" ht="5.25" customHeight="1">
      <c r="B7" s="1"/>
      <c r="C7" s="1"/>
      <c r="D7" s="1"/>
      <c r="E7" s="1"/>
      <c r="F7" s="1"/>
      <c r="G7" s="1"/>
      <c r="H7" s="1"/>
      <c r="I7" s="1"/>
      <c r="J7" s="1"/>
      <c r="K7" s="1"/>
      <c r="L7" s="1"/>
      <c r="M7" s="1"/>
      <c r="N7" s="1"/>
      <c r="O7" s="1"/>
      <c r="P7" s="1"/>
    </row>
    <row r="8" spans="2:16" ht="17.25" customHeight="1">
      <c r="B8" s="329" t="s">
        <v>1295</v>
      </c>
      <c r="C8" s="330"/>
      <c r="D8" s="331"/>
      <c r="E8" s="332" t="s">
        <v>1296</v>
      </c>
      <c r="F8" s="333"/>
      <c r="G8" s="333"/>
      <c r="H8" s="334"/>
      <c r="I8" s="335" t="s">
        <v>1297</v>
      </c>
      <c r="J8" s="336"/>
      <c r="K8" s="336"/>
      <c r="L8" s="336"/>
      <c r="M8" s="336"/>
      <c r="N8" s="336"/>
      <c r="O8" s="337"/>
      <c r="P8" s="1"/>
    </row>
    <row r="9" spans="2:16" ht="22.5" customHeight="1">
      <c r="B9" s="24" t="s">
        <v>1298</v>
      </c>
      <c r="C9" s="4" t="s">
        <v>1299</v>
      </c>
      <c r="D9" s="4" t="s">
        <v>1300</v>
      </c>
      <c r="E9" s="24" t="s">
        <v>1301</v>
      </c>
      <c r="F9" s="328" t="s">
        <v>1302</v>
      </c>
      <c r="G9" s="201"/>
      <c r="H9" s="201"/>
      <c r="I9" s="204" t="s">
        <v>1303</v>
      </c>
      <c r="J9" s="201"/>
      <c r="K9" s="201"/>
      <c r="L9" s="201"/>
      <c r="M9" s="4" t="s">
        <v>1304</v>
      </c>
      <c r="N9" s="4" t="s">
        <v>1305</v>
      </c>
      <c r="O9" s="4" t="s">
        <v>1306</v>
      </c>
      <c r="P9" s="1"/>
    </row>
    <row r="10" spans="2:16" ht="11.25" customHeight="1">
      <c r="B10" s="25">
        <v>43862</v>
      </c>
      <c r="C10" s="26">
        <v>43891</v>
      </c>
      <c r="D10" s="10">
        <v>1</v>
      </c>
      <c r="E10" s="27">
        <v>29</v>
      </c>
      <c r="F10" s="324">
        <v>2250000000</v>
      </c>
      <c r="G10" s="226"/>
      <c r="H10" s="226"/>
      <c r="I10" s="227">
        <v>3070901841.395545</v>
      </c>
      <c r="J10" s="226"/>
      <c r="K10" s="226"/>
      <c r="L10" s="226"/>
      <c r="M10" s="10">
        <v>3066029128.637473</v>
      </c>
      <c r="N10" s="10">
        <v>3058734053.8842816</v>
      </c>
      <c r="O10" s="10">
        <v>3046612822.483977</v>
      </c>
      <c r="P10" s="1"/>
    </row>
    <row r="11" spans="2:16" ht="11.25" customHeight="1">
      <c r="B11" s="25">
        <v>43862</v>
      </c>
      <c r="C11" s="26">
        <v>43922</v>
      </c>
      <c r="D11" s="10">
        <v>2</v>
      </c>
      <c r="E11" s="27">
        <v>60</v>
      </c>
      <c r="F11" s="324">
        <v>2250000000</v>
      </c>
      <c r="G11" s="226"/>
      <c r="H11" s="226"/>
      <c r="I11" s="227">
        <v>3051022447.024753</v>
      </c>
      <c r="J11" s="226"/>
      <c r="K11" s="226"/>
      <c r="L11" s="226"/>
      <c r="M11" s="10">
        <v>3041014728.761859</v>
      </c>
      <c r="N11" s="10">
        <v>3026063646.5564075</v>
      </c>
      <c r="O11" s="10">
        <v>3001305645.3138103</v>
      </c>
      <c r="P11" s="1"/>
    </row>
    <row r="12" spans="2:16" ht="11.25" customHeight="1">
      <c r="B12" s="25">
        <v>43862</v>
      </c>
      <c r="C12" s="26">
        <v>43952</v>
      </c>
      <c r="D12" s="10">
        <v>3</v>
      </c>
      <c r="E12" s="27">
        <v>90</v>
      </c>
      <c r="F12" s="324">
        <v>2250000000</v>
      </c>
      <c r="G12" s="226"/>
      <c r="H12" s="226"/>
      <c r="I12" s="227">
        <v>3031359196.815646</v>
      </c>
      <c r="J12" s="226"/>
      <c r="K12" s="226"/>
      <c r="L12" s="226"/>
      <c r="M12" s="10">
        <v>3016456603.4386845</v>
      </c>
      <c r="N12" s="10">
        <v>2994238454.1987867</v>
      </c>
      <c r="O12" s="10">
        <v>2957567287.007814</v>
      </c>
      <c r="P12" s="1"/>
    </row>
    <row r="13" spans="2:16" ht="11.25" customHeight="1">
      <c r="B13" s="25">
        <v>43862</v>
      </c>
      <c r="C13" s="26">
        <v>43983</v>
      </c>
      <c r="D13" s="10">
        <v>4</v>
      </c>
      <c r="E13" s="27">
        <v>121</v>
      </c>
      <c r="F13" s="324">
        <v>2250000000</v>
      </c>
      <c r="G13" s="226"/>
      <c r="H13" s="226"/>
      <c r="I13" s="227">
        <v>3010365411.123141</v>
      </c>
      <c r="J13" s="226"/>
      <c r="K13" s="226"/>
      <c r="L13" s="226"/>
      <c r="M13" s="10">
        <v>2990485324.5274253</v>
      </c>
      <c r="N13" s="10">
        <v>2960909069.7016764</v>
      </c>
      <c r="O13" s="10">
        <v>2912258625.5483036</v>
      </c>
      <c r="P13" s="1"/>
    </row>
    <row r="14" spans="2:16" ht="11.25" customHeight="1">
      <c r="B14" s="25">
        <v>43862</v>
      </c>
      <c r="C14" s="26">
        <v>44013</v>
      </c>
      <c r="D14" s="10">
        <v>5</v>
      </c>
      <c r="E14" s="27">
        <v>151</v>
      </c>
      <c r="F14" s="324">
        <v>2250000000</v>
      </c>
      <c r="G14" s="226"/>
      <c r="H14" s="226"/>
      <c r="I14" s="227">
        <v>2990191844.032064</v>
      </c>
      <c r="J14" s="226"/>
      <c r="K14" s="226"/>
      <c r="L14" s="226"/>
      <c r="M14" s="10">
        <v>2965569272.433404</v>
      </c>
      <c r="N14" s="10">
        <v>2929012568.2869954</v>
      </c>
      <c r="O14" s="10">
        <v>2869076898.724249</v>
      </c>
      <c r="P14" s="1"/>
    </row>
    <row r="15" spans="2:16" ht="11.25" customHeight="1">
      <c r="B15" s="25">
        <v>43862</v>
      </c>
      <c r="C15" s="26">
        <v>44044</v>
      </c>
      <c r="D15" s="10">
        <v>6</v>
      </c>
      <c r="E15" s="27">
        <v>182</v>
      </c>
      <c r="F15" s="324">
        <v>2250000000</v>
      </c>
      <c r="G15" s="226"/>
      <c r="H15" s="226"/>
      <c r="I15" s="227">
        <v>2970266144.305636</v>
      </c>
      <c r="J15" s="226"/>
      <c r="K15" s="226"/>
      <c r="L15" s="226"/>
      <c r="M15" s="10">
        <v>2940811342.024788</v>
      </c>
      <c r="N15" s="10">
        <v>2897172936.566837</v>
      </c>
      <c r="O15" s="10">
        <v>2825868788.02616</v>
      </c>
      <c r="P15" s="1"/>
    </row>
    <row r="16" spans="2:16" ht="11.25" customHeight="1">
      <c r="B16" s="25">
        <v>43862</v>
      </c>
      <c r="C16" s="26">
        <v>44075</v>
      </c>
      <c r="D16" s="10">
        <v>7</v>
      </c>
      <c r="E16" s="27">
        <v>213</v>
      </c>
      <c r="F16" s="324">
        <v>2250000000</v>
      </c>
      <c r="G16" s="226"/>
      <c r="H16" s="226"/>
      <c r="I16" s="227">
        <v>2950271831.330287</v>
      </c>
      <c r="J16" s="226"/>
      <c r="K16" s="226"/>
      <c r="L16" s="226"/>
      <c r="M16" s="10">
        <v>2916061045.602205</v>
      </c>
      <c r="N16" s="10">
        <v>2865483811.3504815</v>
      </c>
      <c r="O16" s="10">
        <v>2783121406.8414383</v>
      </c>
      <c r="P16" s="1"/>
    </row>
    <row r="17" spans="2:16" ht="11.25" customHeight="1">
      <c r="B17" s="25">
        <v>43862</v>
      </c>
      <c r="C17" s="26">
        <v>44105</v>
      </c>
      <c r="D17" s="10">
        <v>8</v>
      </c>
      <c r="E17" s="27">
        <v>243</v>
      </c>
      <c r="F17" s="324">
        <v>2250000000</v>
      </c>
      <c r="G17" s="226"/>
      <c r="H17" s="226"/>
      <c r="I17" s="227">
        <v>2929700535.147388</v>
      </c>
      <c r="J17" s="226"/>
      <c r="K17" s="226"/>
      <c r="L17" s="226"/>
      <c r="M17" s="10">
        <v>2890975221.926402</v>
      </c>
      <c r="N17" s="10">
        <v>2833841033.9883957</v>
      </c>
      <c r="O17" s="10">
        <v>2741105560.2199717</v>
      </c>
      <c r="P17" s="1"/>
    </row>
    <row r="18" spans="2:16" ht="11.25" customHeight="1">
      <c r="B18" s="25">
        <v>43862</v>
      </c>
      <c r="C18" s="26">
        <v>44136</v>
      </c>
      <c r="D18" s="10">
        <v>9</v>
      </c>
      <c r="E18" s="27">
        <v>274</v>
      </c>
      <c r="F18" s="324">
        <v>2250000000</v>
      </c>
      <c r="G18" s="226"/>
      <c r="H18" s="226"/>
      <c r="I18" s="227">
        <v>2909368834.038855</v>
      </c>
      <c r="J18" s="226"/>
      <c r="K18" s="226"/>
      <c r="L18" s="226"/>
      <c r="M18" s="10">
        <v>2866042989.2708635</v>
      </c>
      <c r="N18" s="10">
        <v>2802256649.4138427</v>
      </c>
      <c r="O18" s="10">
        <v>2699074076.091506</v>
      </c>
      <c r="P18" s="1"/>
    </row>
    <row r="19" spans="2:16" ht="11.25" customHeight="1">
      <c r="B19" s="25">
        <v>43862</v>
      </c>
      <c r="C19" s="26">
        <v>44166</v>
      </c>
      <c r="D19" s="10">
        <v>10</v>
      </c>
      <c r="E19" s="27">
        <v>304</v>
      </c>
      <c r="F19" s="324">
        <v>2250000000</v>
      </c>
      <c r="G19" s="226"/>
      <c r="H19" s="226"/>
      <c r="I19" s="227">
        <v>2889535831.995436</v>
      </c>
      <c r="J19" s="226"/>
      <c r="K19" s="226"/>
      <c r="L19" s="226"/>
      <c r="M19" s="10">
        <v>2841833063.648949</v>
      </c>
      <c r="N19" s="10">
        <v>2771746693.719083</v>
      </c>
      <c r="O19" s="10">
        <v>2658743965.336952</v>
      </c>
      <c r="P19" s="1"/>
    </row>
    <row r="20" spans="2:16" ht="11.25" customHeight="1">
      <c r="B20" s="25">
        <v>43862</v>
      </c>
      <c r="C20" s="26">
        <v>44197</v>
      </c>
      <c r="D20" s="10">
        <v>11</v>
      </c>
      <c r="E20" s="27">
        <v>335</v>
      </c>
      <c r="F20" s="324">
        <v>2250000000</v>
      </c>
      <c r="G20" s="226"/>
      <c r="H20" s="226"/>
      <c r="I20" s="227">
        <v>2869887944.506784</v>
      </c>
      <c r="J20" s="226"/>
      <c r="K20" s="226"/>
      <c r="L20" s="226"/>
      <c r="M20" s="10">
        <v>2817722354.150252</v>
      </c>
      <c r="N20" s="10">
        <v>2741241295.681629</v>
      </c>
      <c r="O20" s="10">
        <v>2618344966.8047423</v>
      </c>
      <c r="P20" s="1"/>
    </row>
    <row r="21" spans="2:16" ht="11.25" customHeight="1">
      <c r="B21" s="25">
        <v>43862</v>
      </c>
      <c r="C21" s="26">
        <v>44228</v>
      </c>
      <c r="D21" s="10">
        <v>12</v>
      </c>
      <c r="E21" s="27">
        <v>366</v>
      </c>
      <c r="F21" s="324">
        <v>2250000000</v>
      </c>
      <c r="G21" s="226"/>
      <c r="H21" s="226"/>
      <c r="I21" s="227">
        <v>2849896823.552828</v>
      </c>
      <c r="J21" s="226"/>
      <c r="K21" s="226"/>
      <c r="L21" s="226"/>
      <c r="M21" s="10">
        <v>2793348833.752906</v>
      </c>
      <c r="N21" s="10">
        <v>2710618106.068778</v>
      </c>
      <c r="O21" s="10">
        <v>2578128460.2214074</v>
      </c>
      <c r="P21" s="1"/>
    </row>
    <row r="22" spans="2:16" ht="11.25" customHeight="1">
      <c r="B22" s="25">
        <v>43862</v>
      </c>
      <c r="C22" s="26">
        <v>44256</v>
      </c>
      <c r="D22" s="10">
        <v>13</v>
      </c>
      <c r="E22" s="27">
        <v>394</v>
      </c>
      <c r="F22" s="324">
        <v>2250000000</v>
      </c>
      <c r="G22" s="226"/>
      <c r="H22" s="226"/>
      <c r="I22" s="227">
        <v>2827686496.35405</v>
      </c>
      <c r="J22" s="226"/>
      <c r="K22" s="226"/>
      <c r="L22" s="226"/>
      <c r="M22" s="10">
        <v>2767332970.850064</v>
      </c>
      <c r="N22" s="10">
        <v>2679203455.729552</v>
      </c>
      <c r="O22" s="10">
        <v>2538498575.8469486</v>
      </c>
      <c r="P22" s="1"/>
    </row>
    <row r="23" spans="2:16" ht="11.25" customHeight="1">
      <c r="B23" s="25">
        <v>43862</v>
      </c>
      <c r="C23" s="26">
        <v>44287</v>
      </c>
      <c r="D23" s="10">
        <v>14</v>
      </c>
      <c r="E23" s="27">
        <v>425</v>
      </c>
      <c r="F23" s="324">
        <v>2250000000</v>
      </c>
      <c r="G23" s="226"/>
      <c r="H23" s="226"/>
      <c r="I23" s="227">
        <v>2806374956.537751</v>
      </c>
      <c r="J23" s="226"/>
      <c r="K23" s="226"/>
      <c r="L23" s="226"/>
      <c r="M23" s="10">
        <v>2741818072.8548</v>
      </c>
      <c r="N23" s="10">
        <v>2647750172.023206</v>
      </c>
      <c r="O23" s="10">
        <v>2498071438.2324214</v>
      </c>
      <c r="P23" s="1"/>
    </row>
    <row r="24" spans="2:16" ht="11.25" customHeight="1">
      <c r="B24" s="25">
        <v>43862</v>
      </c>
      <c r="C24" s="26">
        <v>44317</v>
      </c>
      <c r="D24" s="10">
        <v>15</v>
      </c>
      <c r="E24" s="27">
        <v>455</v>
      </c>
      <c r="F24" s="324">
        <v>2250000000</v>
      </c>
      <c r="G24" s="226"/>
      <c r="H24" s="226"/>
      <c r="I24" s="227">
        <v>2786004580.200645</v>
      </c>
      <c r="J24" s="226"/>
      <c r="K24" s="226"/>
      <c r="L24" s="226"/>
      <c r="M24" s="10">
        <v>2717448517.5614586</v>
      </c>
      <c r="N24" s="10">
        <v>2617757801.2440233</v>
      </c>
      <c r="O24" s="10">
        <v>2459650464.9451685</v>
      </c>
      <c r="P24" s="1"/>
    </row>
    <row r="25" spans="2:16" ht="11.25" customHeight="1">
      <c r="B25" s="25">
        <v>43862</v>
      </c>
      <c r="C25" s="26">
        <v>44348</v>
      </c>
      <c r="D25" s="10">
        <v>16</v>
      </c>
      <c r="E25" s="27">
        <v>486</v>
      </c>
      <c r="F25" s="324">
        <v>2250000000</v>
      </c>
      <c r="G25" s="226"/>
      <c r="H25" s="226"/>
      <c r="I25" s="227">
        <v>2764006515.978284</v>
      </c>
      <c r="J25" s="226"/>
      <c r="K25" s="226"/>
      <c r="L25" s="226"/>
      <c r="M25" s="10">
        <v>2691419164.856261</v>
      </c>
      <c r="N25" s="10">
        <v>2586089618.711308</v>
      </c>
      <c r="O25" s="10">
        <v>2419603047.8697786</v>
      </c>
      <c r="P25" s="1"/>
    </row>
    <row r="26" spans="2:16" ht="11.25" customHeight="1">
      <c r="B26" s="25">
        <v>43862</v>
      </c>
      <c r="C26" s="26">
        <v>44378</v>
      </c>
      <c r="D26" s="10">
        <v>17</v>
      </c>
      <c r="E26" s="27">
        <v>516</v>
      </c>
      <c r="F26" s="324">
        <v>2250000000</v>
      </c>
      <c r="G26" s="226"/>
      <c r="H26" s="226"/>
      <c r="I26" s="227">
        <v>2742696612.911721</v>
      </c>
      <c r="J26" s="226"/>
      <c r="K26" s="226"/>
      <c r="L26" s="226"/>
      <c r="M26" s="10">
        <v>2666285240.589372</v>
      </c>
      <c r="N26" s="10">
        <v>2555633699.435582</v>
      </c>
      <c r="O26" s="10">
        <v>2381306194.472355</v>
      </c>
      <c r="P26" s="1"/>
    </row>
    <row r="27" spans="2:16" ht="11.25" customHeight="1">
      <c r="B27" s="25">
        <v>43862</v>
      </c>
      <c r="C27" s="26">
        <v>44409</v>
      </c>
      <c r="D27" s="10">
        <v>18</v>
      </c>
      <c r="E27" s="27">
        <v>547</v>
      </c>
      <c r="F27" s="324">
        <v>2250000000</v>
      </c>
      <c r="G27" s="226"/>
      <c r="H27" s="226"/>
      <c r="I27" s="227">
        <v>2720853080.941297</v>
      </c>
      <c r="J27" s="226"/>
      <c r="K27" s="226"/>
      <c r="L27" s="226"/>
      <c r="M27" s="10">
        <v>2640564067.18906</v>
      </c>
      <c r="N27" s="10">
        <v>2524543158.590124</v>
      </c>
      <c r="O27" s="10">
        <v>2342373006.7223444</v>
      </c>
      <c r="P27" s="1"/>
    </row>
    <row r="28" spans="2:16" ht="11.25" customHeight="1">
      <c r="B28" s="25">
        <v>43862</v>
      </c>
      <c r="C28" s="26">
        <v>44440</v>
      </c>
      <c r="D28" s="10">
        <v>19</v>
      </c>
      <c r="E28" s="27">
        <v>578</v>
      </c>
      <c r="F28" s="324">
        <v>2250000000</v>
      </c>
      <c r="G28" s="226"/>
      <c r="H28" s="226"/>
      <c r="I28" s="227">
        <v>2699424915.991129</v>
      </c>
      <c r="J28" s="226"/>
      <c r="K28" s="226"/>
      <c r="L28" s="226"/>
      <c r="M28" s="10">
        <v>2615324900.148986</v>
      </c>
      <c r="N28" s="10">
        <v>2494053883.4801803</v>
      </c>
      <c r="O28" s="10">
        <v>2304282420.94249</v>
      </c>
      <c r="P28" s="1"/>
    </row>
    <row r="29" spans="2:16" ht="11.25" customHeight="1">
      <c r="B29" s="25">
        <v>43862</v>
      </c>
      <c r="C29" s="26">
        <v>44470</v>
      </c>
      <c r="D29" s="10">
        <v>20</v>
      </c>
      <c r="E29" s="27">
        <v>608</v>
      </c>
      <c r="F29" s="324">
        <v>2250000000</v>
      </c>
      <c r="G29" s="226"/>
      <c r="H29" s="226"/>
      <c r="I29" s="227">
        <v>2678896620.201658</v>
      </c>
      <c r="J29" s="226"/>
      <c r="K29" s="226"/>
      <c r="L29" s="226"/>
      <c r="M29" s="10">
        <v>2591175992.371336</v>
      </c>
      <c r="N29" s="10">
        <v>2464942891.7770743</v>
      </c>
      <c r="O29" s="10">
        <v>2268051020.754158</v>
      </c>
      <c r="P29" s="1"/>
    </row>
    <row r="30" spans="2:16" ht="11.25" customHeight="1">
      <c r="B30" s="25">
        <v>43862</v>
      </c>
      <c r="C30" s="26">
        <v>44501</v>
      </c>
      <c r="D30" s="10">
        <v>21</v>
      </c>
      <c r="E30" s="27">
        <v>639</v>
      </c>
      <c r="F30" s="324">
        <v>2250000000</v>
      </c>
      <c r="G30" s="226"/>
      <c r="H30" s="226"/>
      <c r="I30" s="227">
        <v>2658633417.627201</v>
      </c>
      <c r="J30" s="226"/>
      <c r="K30" s="226"/>
      <c r="L30" s="226"/>
      <c r="M30" s="10">
        <v>2567214725.8377156</v>
      </c>
      <c r="N30" s="10">
        <v>2435938047.63432</v>
      </c>
      <c r="O30" s="10">
        <v>2231869598.4274516</v>
      </c>
      <c r="P30" s="1"/>
    </row>
    <row r="31" spans="2:16" ht="11.25" customHeight="1">
      <c r="B31" s="25">
        <v>43862</v>
      </c>
      <c r="C31" s="26">
        <v>44531</v>
      </c>
      <c r="D31" s="10">
        <v>22</v>
      </c>
      <c r="E31" s="27">
        <v>669</v>
      </c>
      <c r="F31" s="324">
        <v>2250000000</v>
      </c>
      <c r="G31" s="226"/>
      <c r="H31" s="226"/>
      <c r="I31" s="227">
        <v>2637840890.486545</v>
      </c>
      <c r="J31" s="226"/>
      <c r="K31" s="226"/>
      <c r="L31" s="226"/>
      <c r="M31" s="10">
        <v>2542956273.689808</v>
      </c>
      <c r="N31" s="10">
        <v>2406981228.9402504</v>
      </c>
      <c r="O31" s="10">
        <v>2196298497.5380754</v>
      </c>
      <c r="P31" s="1"/>
    </row>
    <row r="32" spans="2:16" ht="11.25" customHeight="1">
      <c r="B32" s="25">
        <v>43862</v>
      </c>
      <c r="C32" s="26">
        <v>44562</v>
      </c>
      <c r="D32" s="10">
        <v>23</v>
      </c>
      <c r="E32" s="27">
        <v>700</v>
      </c>
      <c r="F32" s="324">
        <v>2250000000</v>
      </c>
      <c r="G32" s="226"/>
      <c r="H32" s="226"/>
      <c r="I32" s="227">
        <v>2616922740.644571</v>
      </c>
      <c r="J32" s="226"/>
      <c r="K32" s="226"/>
      <c r="L32" s="226"/>
      <c r="M32" s="10">
        <v>2518511721.9502892</v>
      </c>
      <c r="N32" s="10">
        <v>2377781152.5989475</v>
      </c>
      <c r="O32" s="10">
        <v>2160464631.460755</v>
      </c>
      <c r="P32" s="1"/>
    </row>
    <row r="33" spans="2:16" ht="11.25" customHeight="1">
      <c r="B33" s="25">
        <v>43862</v>
      </c>
      <c r="C33" s="26">
        <v>44593</v>
      </c>
      <c r="D33" s="10">
        <v>24</v>
      </c>
      <c r="E33" s="27">
        <v>731</v>
      </c>
      <c r="F33" s="324">
        <v>2250000000</v>
      </c>
      <c r="G33" s="226"/>
      <c r="H33" s="226"/>
      <c r="I33" s="227">
        <v>2595690519.041054</v>
      </c>
      <c r="J33" s="226"/>
      <c r="K33" s="226"/>
      <c r="L33" s="226"/>
      <c r="M33" s="10">
        <v>2493841026.2703204</v>
      </c>
      <c r="N33" s="10">
        <v>2348501067.3902407</v>
      </c>
      <c r="O33" s="10">
        <v>2124822527.4651625</v>
      </c>
      <c r="P33" s="1"/>
    </row>
    <row r="34" spans="2:16" ht="11.25" customHeight="1">
      <c r="B34" s="25">
        <v>43862</v>
      </c>
      <c r="C34" s="26">
        <v>44621</v>
      </c>
      <c r="D34" s="10">
        <v>25</v>
      </c>
      <c r="E34" s="27">
        <v>759</v>
      </c>
      <c r="F34" s="324">
        <v>2250000000</v>
      </c>
      <c r="G34" s="226"/>
      <c r="H34" s="226"/>
      <c r="I34" s="227">
        <v>2574695520.906965</v>
      </c>
      <c r="J34" s="226"/>
      <c r="K34" s="226"/>
      <c r="L34" s="226"/>
      <c r="M34" s="10">
        <v>2469880008.6342983</v>
      </c>
      <c r="N34" s="10">
        <v>2320592945.8473315</v>
      </c>
      <c r="O34" s="10">
        <v>2091538576.6435127</v>
      </c>
      <c r="P34" s="1"/>
    </row>
    <row r="35" spans="2:16" ht="11.25" customHeight="1">
      <c r="B35" s="25">
        <v>43862</v>
      </c>
      <c r="C35" s="26">
        <v>44652</v>
      </c>
      <c r="D35" s="10">
        <v>26</v>
      </c>
      <c r="E35" s="27">
        <v>790</v>
      </c>
      <c r="F35" s="324">
        <v>2250000000</v>
      </c>
      <c r="G35" s="226"/>
      <c r="H35" s="226"/>
      <c r="I35" s="227">
        <v>2554656699.173673</v>
      </c>
      <c r="J35" s="226"/>
      <c r="K35" s="226"/>
      <c r="L35" s="226"/>
      <c r="M35" s="10">
        <v>2446500469.1036105</v>
      </c>
      <c r="N35" s="10">
        <v>2292780656.4714117</v>
      </c>
      <c r="O35" s="10">
        <v>2057718869.2283297</v>
      </c>
      <c r="P35" s="1"/>
    </row>
    <row r="36" spans="2:16" ht="11.25" customHeight="1">
      <c r="B36" s="25">
        <v>43862</v>
      </c>
      <c r="C36" s="26">
        <v>44682</v>
      </c>
      <c r="D36" s="10">
        <v>27</v>
      </c>
      <c r="E36" s="27">
        <v>820</v>
      </c>
      <c r="F36" s="324">
        <v>2250000000</v>
      </c>
      <c r="G36" s="226"/>
      <c r="H36" s="226"/>
      <c r="I36" s="227">
        <v>2533966978.114827</v>
      </c>
      <c r="J36" s="226"/>
      <c r="K36" s="226"/>
      <c r="L36" s="226"/>
      <c r="M36" s="10">
        <v>2422703506.3878098</v>
      </c>
      <c r="N36" s="10">
        <v>2264890660.1208825</v>
      </c>
      <c r="O36" s="10">
        <v>2024355842.0116699</v>
      </c>
      <c r="P36" s="1"/>
    </row>
    <row r="37" spans="2:16" ht="11.25" customHeight="1">
      <c r="B37" s="25">
        <v>43862</v>
      </c>
      <c r="C37" s="26">
        <v>44713</v>
      </c>
      <c r="D37" s="10">
        <v>28</v>
      </c>
      <c r="E37" s="27">
        <v>851</v>
      </c>
      <c r="F37" s="324">
        <v>2250000000</v>
      </c>
      <c r="G37" s="226"/>
      <c r="H37" s="226"/>
      <c r="I37" s="227">
        <v>2513195111.970531</v>
      </c>
      <c r="J37" s="226"/>
      <c r="K37" s="226"/>
      <c r="L37" s="226"/>
      <c r="M37" s="10">
        <v>2398768307.3998804</v>
      </c>
      <c r="N37" s="10">
        <v>2236811403.5459814</v>
      </c>
      <c r="O37" s="10">
        <v>1990790695.119541</v>
      </c>
      <c r="P37" s="1"/>
    </row>
    <row r="38" spans="2:16" ht="11.25" customHeight="1">
      <c r="B38" s="25">
        <v>43862</v>
      </c>
      <c r="C38" s="26">
        <v>44743</v>
      </c>
      <c r="D38" s="10">
        <v>29</v>
      </c>
      <c r="E38" s="27">
        <v>881</v>
      </c>
      <c r="F38" s="324">
        <v>2250000000</v>
      </c>
      <c r="G38" s="226"/>
      <c r="H38" s="226"/>
      <c r="I38" s="227">
        <v>2492796986.550978</v>
      </c>
      <c r="J38" s="226"/>
      <c r="K38" s="226"/>
      <c r="L38" s="226"/>
      <c r="M38" s="10">
        <v>2375393519.4241204</v>
      </c>
      <c r="N38" s="10">
        <v>2209563059.0086346</v>
      </c>
      <c r="O38" s="10">
        <v>1958478092.7659159</v>
      </c>
      <c r="P38" s="1"/>
    </row>
    <row r="39" spans="2:16" ht="11.25" customHeight="1">
      <c r="B39" s="25">
        <v>43862</v>
      </c>
      <c r="C39" s="26">
        <v>44774</v>
      </c>
      <c r="D39" s="10">
        <v>30</v>
      </c>
      <c r="E39" s="27">
        <v>912</v>
      </c>
      <c r="F39" s="324">
        <v>2250000000</v>
      </c>
      <c r="G39" s="226"/>
      <c r="H39" s="226"/>
      <c r="I39" s="227">
        <v>2471966742.602031</v>
      </c>
      <c r="J39" s="226"/>
      <c r="K39" s="226"/>
      <c r="L39" s="226"/>
      <c r="M39" s="10">
        <v>2351549141.727763</v>
      </c>
      <c r="N39" s="10">
        <v>2181820333.9638143</v>
      </c>
      <c r="O39" s="10">
        <v>1925696858.9237697</v>
      </c>
      <c r="P39" s="1"/>
    </row>
    <row r="40" spans="2:16" ht="11.25" customHeight="1">
      <c r="B40" s="25">
        <v>43862</v>
      </c>
      <c r="C40" s="26">
        <v>44805</v>
      </c>
      <c r="D40" s="10">
        <v>31</v>
      </c>
      <c r="E40" s="27">
        <v>943</v>
      </c>
      <c r="F40" s="324">
        <v>2250000000</v>
      </c>
      <c r="G40" s="226"/>
      <c r="H40" s="226"/>
      <c r="I40" s="227">
        <v>2451487049.035627</v>
      </c>
      <c r="J40" s="226"/>
      <c r="K40" s="226"/>
      <c r="L40" s="226"/>
      <c r="M40" s="10">
        <v>2328111722.8015866</v>
      </c>
      <c r="N40" s="10">
        <v>2154581053.862594</v>
      </c>
      <c r="O40" s="10">
        <v>1893600646.6669445</v>
      </c>
      <c r="P40" s="1"/>
    </row>
    <row r="41" spans="2:16" ht="11.25" customHeight="1">
      <c r="B41" s="25">
        <v>43862</v>
      </c>
      <c r="C41" s="26">
        <v>44835</v>
      </c>
      <c r="D41" s="10">
        <v>32</v>
      </c>
      <c r="E41" s="27">
        <v>973</v>
      </c>
      <c r="F41" s="324">
        <v>2250000000</v>
      </c>
      <c r="G41" s="226"/>
      <c r="H41" s="226"/>
      <c r="I41" s="227">
        <v>2430591707.539452</v>
      </c>
      <c r="J41" s="226"/>
      <c r="K41" s="226"/>
      <c r="L41" s="226"/>
      <c r="M41" s="10">
        <v>2304479168.6095862</v>
      </c>
      <c r="N41" s="10">
        <v>2127460830.6708658</v>
      </c>
      <c r="O41" s="10">
        <v>1862100912.814435</v>
      </c>
      <c r="P41" s="1"/>
    </row>
    <row r="42" spans="2:16" ht="11.25" customHeight="1">
      <c r="B42" s="25">
        <v>43862</v>
      </c>
      <c r="C42" s="26">
        <v>44866</v>
      </c>
      <c r="D42" s="10">
        <v>33</v>
      </c>
      <c r="E42" s="27">
        <v>1004</v>
      </c>
      <c r="F42" s="324">
        <v>2250000000</v>
      </c>
      <c r="G42" s="226"/>
      <c r="H42" s="226"/>
      <c r="I42" s="227">
        <v>2410097313.439145</v>
      </c>
      <c r="J42" s="226"/>
      <c r="K42" s="226"/>
      <c r="L42" s="226"/>
      <c r="M42" s="10">
        <v>2281172526.270644</v>
      </c>
      <c r="N42" s="10">
        <v>2100588635.5028636</v>
      </c>
      <c r="O42" s="10">
        <v>1830793117.9652839</v>
      </c>
      <c r="P42" s="1"/>
    </row>
    <row r="43" spans="2:16" ht="11.25" customHeight="1">
      <c r="B43" s="25">
        <v>43862</v>
      </c>
      <c r="C43" s="26">
        <v>44896</v>
      </c>
      <c r="D43" s="10">
        <v>34</v>
      </c>
      <c r="E43" s="27">
        <v>1034</v>
      </c>
      <c r="F43" s="324">
        <v>2250000000</v>
      </c>
      <c r="G43" s="226"/>
      <c r="H43" s="226"/>
      <c r="I43" s="227">
        <v>2389102582.963587</v>
      </c>
      <c r="J43" s="226"/>
      <c r="K43" s="226"/>
      <c r="L43" s="226"/>
      <c r="M43" s="10">
        <v>2257589164.770465</v>
      </c>
      <c r="N43" s="10">
        <v>2073755536.2407477</v>
      </c>
      <c r="O43" s="10">
        <v>1799997498.6111872</v>
      </c>
      <c r="P43" s="1"/>
    </row>
    <row r="44" spans="2:16" ht="11.25" customHeight="1">
      <c r="B44" s="25">
        <v>43862</v>
      </c>
      <c r="C44" s="26">
        <v>44927</v>
      </c>
      <c r="D44" s="10">
        <v>35</v>
      </c>
      <c r="E44" s="27">
        <v>1065</v>
      </c>
      <c r="F44" s="324">
        <v>2250000000</v>
      </c>
      <c r="G44" s="226"/>
      <c r="H44" s="226"/>
      <c r="I44" s="227">
        <v>2368373386.180778</v>
      </c>
      <c r="J44" s="226"/>
      <c r="K44" s="226"/>
      <c r="L44" s="226"/>
      <c r="M44" s="10">
        <v>2234205236.918697</v>
      </c>
      <c r="N44" s="10">
        <v>2047056382.8169816</v>
      </c>
      <c r="O44" s="10">
        <v>1769297107.2583945</v>
      </c>
      <c r="P44" s="1"/>
    </row>
    <row r="45" spans="2:16" ht="11.25" customHeight="1">
      <c r="B45" s="25">
        <v>43862</v>
      </c>
      <c r="C45" s="26">
        <v>44958</v>
      </c>
      <c r="D45" s="10">
        <v>36</v>
      </c>
      <c r="E45" s="27">
        <v>1096</v>
      </c>
      <c r="F45" s="324">
        <v>2250000000</v>
      </c>
      <c r="G45" s="226"/>
      <c r="H45" s="226"/>
      <c r="I45" s="227">
        <v>2347478507.024648</v>
      </c>
      <c r="J45" s="226"/>
      <c r="K45" s="226"/>
      <c r="L45" s="226"/>
      <c r="M45" s="10">
        <v>2210738105.0881386</v>
      </c>
      <c r="N45" s="10">
        <v>2020403578.948986</v>
      </c>
      <c r="O45" s="10">
        <v>1738864380.8503506</v>
      </c>
      <c r="P45" s="1"/>
    </row>
    <row r="46" spans="2:16" ht="11.25" customHeight="1">
      <c r="B46" s="25">
        <v>43862</v>
      </c>
      <c r="C46" s="26">
        <v>44986</v>
      </c>
      <c r="D46" s="10">
        <v>37</v>
      </c>
      <c r="E46" s="27">
        <v>1124</v>
      </c>
      <c r="F46" s="324">
        <v>2250000000</v>
      </c>
      <c r="G46" s="226"/>
      <c r="H46" s="226"/>
      <c r="I46" s="227">
        <v>2326977279.092625</v>
      </c>
      <c r="J46" s="226"/>
      <c r="K46" s="226"/>
      <c r="L46" s="226"/>
      <c r="M46" s="10">
        <v>2188073659.9546375</v>
      </c>
      <c r="N46" s="10">
        <v>1995096406.837415</v>
      </c>
      <c r="O46" s="10">
        <v>1710513396.8443978</v>
      </c>
      <c r="P46" s="1"/>
    </row>
    <row r="47" spans="2:16" ht="11.25" customHeight="1">
      <c r="B47" s="25">
        <v>43862</v>
      </c>
      <c r="C47" s="26">
        <v>45017</v>
      </c>
      <c r="D47" s="10">
        <v>38</v>
      </c>
      <c r="E47" s="27">
        <v>1155</v>
      </c>
      <c r="F47" s="324">
        <v>2250000000</v>
      </c>
      <c r="G47" s="226"/>
      <c r="H47" s="226"/>
      <c r="I47" s="227">
        <v>2307134043.370172</v>
      </c>
      <c r="J47" s="226"/>
      <c r="K47" s="226"/>
      <c r="L47" s="226"/>
      <c r="M47" s="10">
        <v>2165735432.8352304</v>
      </c>
      <c r="N47" s="10">
        <v>1969706160.169108</v>
      </c>
      <c r="O47" s="10">
        <v>1681592091.5166066</v>
      </c>
      <c r="P47" s="1"/>
    </row>
    <row r="48" spans="2:16" ht="11.25" customHeight="1">
      <c r="B48" s="25">
        <v>43862</v>
      </c>
      <c r="C48" s="26">
        <v>45047</v>
      </c>
      <c r="D48" s="10">
        <v>39</v>
      </c>
      <c r="E48" s="27">
        <v>1185</v>
      </c>
      <c r="F48" s="324">
        <v>2250000000</v>
      </c>
      <c r="G48" s="226"/>
      <c r="H48" s="226"/>
      <c r="I48" s="227">
        <v>2286672226.918481</v>
      </c>
      <c r="J48" s="226"/>
      <c r="K48" s="226"/>
      <c r="L48" s="226"/>
      <c r="M48" s="10">
        <v>2143004345.882868</v>
      </c>
      <c r="N48" s="10">
        <v>1944235462.3648603</v>
      </c>
      <c r="O48" s="10">
        <v>1653043022.6405108</v>
      </c>
      <c r="P48" s="1"/>
    </row>
    <row r="49" spans="2:16" ht="11.25" customHeight="1">
      <c r="B49" s="25">
        <v>43862</v>
      </c>
      <c r="C49" s="26">
        <v>45078</v>
      </c>
      <c r="D49" s="10">
        <v>40</v>
      </c>
      <c r="E49" s="27">
        <v>1216</v>
      </c>
      <c r="F49" s="324">
        <v>2250000000</v>
      </c>
      <c r="G49" s="226"/>
      <c r="H49" s="226"/>
      <c r="I49" s="227">
        <v>2265633402.590535</v>
      </c>
      <c r="J49" s="226"/>
      <c r="K49" s="226"/>
      <c r="L49" s="226"/>
      <c r="M49" s="10">
        <v>2119686104.0392652</v>
      </c>
      <c r="N49" s="10">
        <v>1918189256.0336425</v>
      </c>
      <c r="O49" s="10">
        <v>1623990073.1370416</v>
      </c>
      <c r="P49" s="1"/>
    </row>
    <row r="50" spans="2:16" ht="11.25" customHeight="1">
      <c r="B50" s="25">
        <v>43862</v>
      </c>
      <c r="C50" s="26">
        <v>45108</v>
      </c>
      <c r="D50" s="10">
        <v>41</v>
      </c>
      <c r="E50" s="27">
        <v>1246</v>
      </c>
      <c r="F50" s="324">
        <v>2250000000</v>
      </c>
      <c r="G50" s="226"/>
      <c r="H50" s="226"/>
      <c r="I50" s="227">
        <v>2244576456.450586</v>
      </c>
      <c r="J50" s="226"/>
      <c r="K50" s="226"/>
      <c r="L50" s="226"/>
      <c r="M50" s="10">
        <v>2096538670.9269497</v>
      </c>
      <c r="N50" s="10">
        <v>1892572590.8564038</v>
      </c>
      <c r="O50" s="10">
        <v>1595734173.1328897</v>
      </c>
      <c r="P50" s="1"/>
    </row>
    <row r="51" spans="2:16" ht="11.25" customHeight="1">
      <c r="B51" s="25">
        <v>43862</v>
      </c>
      <c r="C51" s="26">
        <v>45139</v>
      </c>
      <c r="D51" s="10">
        <v>42</v>
      </c>
      <c r="E51" s="27">
        <v>1277</v>
      </c>
      <c r="F51" s="324">
        <v>2250000000</v>
      </c>
      <c r="G51" s="226"/>
      <c r="H51" s="226"/>
      <c r="I51" s="227">
        <v>2223407786.386095</v>
      </c>
      <c r="J51" s="226"/>
      <c r="K51" s="226"/>
      <c r="L51" s="226"/>
      <c r="M51" s="10">
        <v>2073243800.7270079</v>
      </c>
      <c r="N51" s="10">
        <v>1866784288.4636075</v>
      </c>
      <c r="O51" s="10">
        <v>1567323900.00537</v>
      </c>
      <c r="P51" s="1"/>
    </row>
    <row r="52" spans="2:16" ht="11.25" customHeight="1">
      <c r="B52" s="25">
        <v>43862</v>
      </c>
      <c r="C52" s="26">
        <v>45170</v>
      </c>
      <c r="D52" s="10">
        <v>43</v>
      </c>
      <c r="E52" s="27">
        <v>1308</v>
      </c>
      <c r="F52" s="324">
        <v>2250000000</v>
      </c>
      <c r="G52" s="226"/>
      <c r="H52" s="226"/>
      <c r="I52" s="227">
        <v>2203193404.87611</v>
      </c>
      <c r="J52" s="226"/>
      <c r="K52" s="226"/>
      <c r="L52" s="226"/>
      <c r="M52" s="10">
        <v>2050910247.941034</v>
      </c>
      <c r="N52" s="10">
        <v>1841978300.356832</v>
      </c>
      <c r="O52" s="10">
        <v>1539946908.6729877</v>
      </c>
      <c r="P52" s="1"/>
    </row>
    <row r="53" spans="2:16" ht="11.25" customHeight="1">
      <c r="B53" s="25">
        <v>43862</v>
      </c>
      <c r="C53" s="26">
        <v>45200</v>
      </c>
      <c r="D53" s="10">
        <v>44</v>
      </c>
      <c r="E53" s="27">
        <v>1338</v>
      </c>
      <c r="F53" s="324">
        <v>1750000000</v>
      </c>
      <c r="G53" s="226"/>
      <c r="H53" s="226"/>
      <c r="I53" s="227">
        <v>2182045584.743315</v>
      </c>
      <c r="J53" s="226"/>
      <c r="K53" s="226"/>
      <c r="L53" s="226"/>
      <c r="M53" s="10">
        <v>2027890084.7905488</v>
      </c>
      <c r="N53" s="10">
        <v>1816820550.0790925</v>
      </c>
      <c r="O53" s="10">
        <v>1512687979.1014214</v>
      </c>
      <c r="P53" s="1"/>
    </row>
    <row r="54" spans="2:16" ht="11.25" customHeight="1">
      <c r="B54" s="25">
        <v>43862</v>
      </c>
      <c r="C54" s="26">
        <v>45231</v>
      </c>
      <c r="D54" s="10">
        <v>45</v>
      </c>
      <c r="E54" s="27">
        <v>1369</v>
      </c>
      <c r="F54" s="324">
        <v>1750000000</v>
      </c>
      <c r="G54" s="226"/>
      <c r="H54" s="226"/>
      <c r="I54" s="227">
        <v>2162350540.784387</v>
      </c>
      <c r="J54" s="226"/>
      <c r="K54" s="226"/>
      <c r="L54" s="226"/>
      <c r="M54" s="10">
        <v>2006178034.0278018</v>
      </c>
      <c r="N54" s="10">
        <v>1792797284.0157623</v>
      </c>
      <c r="O54" s="10">
        <v>1486363826.2341235</v>
      </c>
      <c r="P54" s="1"/>
    </row>
    <row r="55" spans="2:16" ht="11.25" customHeight="1">
      <c r="B55" s="25">
        <v>43862</v>
      </c>
      <c r="C55" s="26">
        <v>45261</v>
      </c>
      <c r="D55" s="10">
        <v>46</v>
      </c>
      <c r="E55" s="27">
        <v>1399</v>
      </c>
      <c r="F55" s="324">
        <v>1750000000</v>
      </c>
      <c r="G55" s="226"/>
      <c r="H55" s="226"/>
      <c r="I55" s="227">
        <v>2141881041.201141</v>
      </c>
      <c r="J55" s="226"/>
      <c r="K55" s="226"/>
      <c r="L55" s="226"/>
      <c r="M55" s="10">
        <v>1983925130.9410315</v>
      </c>
      <c r="N55" s="10">
        <v>1768547630.6185884</v>
      </c>
      <c r="O55" s="10">
        <v>1460248557.5992646</v>
      </c>
      <c r="P55" s="1"/>
    </row>
    <row r="56" spans="2:16" ht="11.25" customHeight="1">
      <c r="B56" s="25">
        <v>43862</v>
      </c>
      <c r="C56" s="26">
        <v>45292</v>
      </c>
      <c r="D56" s="10">
        <v>47</v>
      </c>
      <c r="E56" s="27">
        <v>1430</v>
      </c>
      <c r="F56" s="324">
        <v>1750000000</v>
      </c>
      <c r="G56" s="226"/>
      <c r="H56" s="226"/>
      <c r="I56" s="227">
        <v>2120624190.115141</v>
      </c>
      <c r="J56" s="226"/>
      <c r="K56" s="226"/>
      <c r="L56" s="226"/>
      <c r="M56" s="10">
        <v>1960904405.6131651</v>
      </c>
      <c r="N56" s="10">
        <v>1743580475.2279987</v>
      </c>
      <c r="O56" s="10">
        <v>1433536125.801371</v>
      </c>
      <c r="P56" s="1"/>
    </row>
    <row r="57" spans="2:16" ht="11.25" customHeight="1">
      <c r="B57" s="25">
        <v>43862</v>
      </c>
      <c r="C57" s="26">
        <v>45323</v>
      </c>
      <c r="D57" s="10">
        <v>48</v>
      </c>
      <c r="E57" s="27">
        <v>1461</v>
      </c>
      <c r="F57" s="324">
        <v>1750000000</v>
      </c>
      <c r="G57" s="226"/>
      <c r="H57" s="226"/>
      <c r="I57" s="227">
        <v>2100162406.089463</v>
      </c>
      <c r="J57" s="226"/>
      <c r="K57" s="226"/>
      <c r="L57" s="226"/>
      <c r="M57" s="10">
        <v>1938690000.693039</v>
      </c>
      <c r="N57" s="10">
        <v>1719444008.108685</v>
      </c>
      <c r="O57" s="10">
        <v>1407703862.8863022</v>
      </c>
      <c r="P57" s="1"/>
    </row>
    <row r="58" spans="2:16" ht="11.25" customHeight="1">
      <c r="B58" s="25">
        <v>43862</v>
      </c>
      <c r="C58" s="26">
        <v>45352</v>
      </c>
      <c r="D58" s="10">
        <v>49</v>
      </c>
      <c r="E58" s="27">
        <v>1490</v>
      </c>
      <c r="F58" s="324">
        <v>1750000000</v>
      </c>
      <c r="G58" s="226"/>
      <c r="H58" s="226"/>
      <c r="I58" s="227">
        <v>2080259238.659984</v>
      </c>
      <c r="J58" s="226"/>
      <c r="K58" s="226"/>
      <c r="L58" s="226"/>
      <c r="M58" s="10">
        <v>1917270064.0511916</v>
      </c>
      <c r="N58" s="10">
        <v>1696400535.0560746</v>
      </c>
      <c r="O58" s="10">
        <v>1383334513.255522</v>
      </c>
      <c r="P58" s="1"/>
    </row>
    <row r="59" spans="2:16" ht="11.25" customHeight="1">
      <c r="B59" s="25">
        <v>43862</v>
      </c>
      <c r="C59" s="26">
        <v>45383</v>
      </c>
      <c r="D59" s="10">
        <v>50</v>
      </c>
      <c r="E59" s="27">
        <v>1521</v>
      </c>
      <c r="F59" s="324">
        <v>1750000000</v>
      </c>
      <c r="G59" s="226"/>
      <c r="H59" s="226"/>
      <c r="I59" s="227">
        <v>2060053926.780136</v>
      </c>
      <c r="J59" s="226"/>
      <c r="K59" s="226"/>
      <c r="L59" s="226"/>
      <c r="M59" s="10">
        <v>1895427599.4902148</v>
      </c>
      <c r="N59" s="10">
        <v>1672809177.4612236</v>
      </c>
      <c r="O59" s="10">
        <v>1358319181.7322168</v>
      </c>
      <c r="P59" s="1"/>
    </row>
    <row r="60" spans="2:16" ht="11.25" customHeight="1">
      <c r="B60" s="25">
        <v>43862</v>
      </c>
      <c r="C60" s="26">
        <v>45413</v>
      </c>
      <c r="D60" s="10">
        <v>51</v>
      </c>
      <c r="E60" s="27">
        <v>1551</v>
      </c>
      <c r="F60" s="324">
        <v>1750000000</v>
      </c>
      <c r="G60" s="226"/>
      <c r="H60" s="226"/>
      <c r="I60" s="227">
        <v>2039745241.844358</v>
      </c>
      <c r="J60" s="226"/>
      <c r="K60" s="226"/>
      <c r="L60" s="226"/>
      <c r="M60" s="10">
        <v>1873661357.7331328</v>
      </c>
      <c r="N60" s="10">
        <v>1649529434.7976317</v>
      </c>
      <c r="O60" s="10">
        <v>1333925529.2357924</v>
      </c>
      <c r="P60" s="1"/>
    </row>
    <row r="61" spans="2:16" ht="11.25" customHeight="1">
      <c r="B61" s="25">
        <v>43862</v>
      </c>
      <c r="C61" s="26">
        <v>45444</v>
      </c>
      <c r="D61" s="10">
        <v>52</v>
      </c>
      <c r="E61" s="27">
        <v>1582</v>
      </c>
      <c r="F61" s="324">
        <v>1750000000</v>
      </c>
      <c r="G61" s="226"/>
      <c r="H61" s="226"/>
      <c r="I61" s="227">
        <v>2018501388.017558</v>
      </c>
      <c r="J61" s="226"/>
      <c r="K61" s="226"/>
      <c r="L61" s="226"/>
      <c r="M61" s="10">
        <v>1851002489.034355</v>
      </c>
      <c r="N61" s="10">
        <v>1625436714.9643936</v>
      </c>
      <c r="O61" s="10">
        <v>1308875081.1416202</v>
      </c>
      <c r="P61" s="1"/>
    </row>
    <row r="62" spans="2:16" ht="11.25" customHeight="1">
      <c r="B62" s="25">
        <v>43862</v>
      </c>
      <c r="C62" s="26">
        <v>45474</v>
      </c>
      <c r="D62" s="10">
        <v>53</v>
      </c>
      <c r="E62" s="27">
        <v>1612</v>
      </c>
      <c r="F62" s="324">
        <v>1750000000</v>
      </c>
      <c r="G62" s="226"/>
      <c r="H62" s="226"/>
      <c r="I62" s="227">
        <v>1996322735.621315</v>
      </c>
      <c r="J62" s="226"/>
      <c r="K62" s="226"/>
      <c r="L62" s="226"/>
      <c r="M62" s="10">
        <v>1827659396.4752188</v>
      </c>
      <c r="N62" s="10">
        <v>1600988061.5228245</v>
      </c>
      <c r="O62" s="10">
        <v>1283903288.2214754</v>
      </c>
      <c r="P62" s="1"/>
    </row>
    <row r="63" spans="2:16" ht="11.25" customHeight="1">
      <c r="B63" s="25">
        <v>43862</v>
      </c>
      <c r="C63" s="26">
        <v>45505</v>
      </c>
      <c r="D63" s="10">
        <v>54</v>
      </c>
      <c r="E63" s="27">
        <v>1643</v>
      </c>
      <c r="F63" s="324">
        <v>1750000000</v>
      </c>
      <c r="G63" s="226"/>
      <c r="H63" s="226"/>
      <c r="I63" s="227">
        <v>1976369329.671728</v>
      </c>
      <c r="J63" s="226"/>
      <c r="K63" s="226"/>
      <c r="L63" s="226"/>
      <c r="M63" s="10">
        <v>1806322931.7544956</v>
      </c>
      <c r="N63" s="10">
        <v>1578273694.7625747</v>
      </c>
      <c r="O63" s="10">
        <v>1260326753.8593183</v>
      </c>
      <c r="P63" s="1"/>
    </row>
    <row r="64" spans="2:16" ht="11.25" customHeight="1">
      <c r="B64" s="25">
        <v>43862</v>
      </c>
      <c r="C64" s="26">
        <v>45536</v>
      </c>
      <c r="D64" s="10">
        <v>55</v>
      </c>
      <c r="E64" s="27">
        <v>1674</v>
      </c>
      <c r="F64" s="324">
        <v>1250000000</v>
      </c>
      <c r="G64" s="226"/>
      <c r="H64" s="226"/>
      <c r="I64" s="227">
        <v>1954566712.600906</v>
      </c>
      <c r="J64" s="226"/>
      <c r="K64" s="226"/>
      <c r="L64" s="226"/>
      <c r="M64" s="10">
        <v>1783366347.0676842</v>
      </c>
      <c r="N64" s="10">
        <v>1554252528.752638</v>
      </c>
      <c r="O64" s="10">
        <v>1235887783.912756</v>
      </c>
      <c r="P64" s="1"/>
    </row>
    <row r="65" spans="2:16" ht="11.25" customHeight="1">
      <c r="B65" s="25">
        <v>43862</v>
      </c>
      <c r="C65" s="26">
        <v>45566</v>
      </c>
      <c r="D65" s="10">
        <v>56</v>
      </c>
      <c r="E65" s="27">
        <v>1704</v>
      </c>
      <c r="F65" s="324">
        <v>1250000000</v>
      </c>
      <c r="G65" s="226"/>
      <c r="H65" s="226"/>
      <c r="I65" s="227">
        <v>1934363216.77491</v>
      </c>
      <c r="J65" s="226"/>
      <c r="K65" s="226"/>
      <c r="L65" s="226"/>
      <c r="M65" s="10">
        <v>1762035501.7894533</v>
      </c>
      <c r="N65" s="10">
        <v>1531882437.9609826</v>
      </c>
      <c r="O65" s="10">
        <v>1213106633.6808393</v>
      </c>
      <c r="P65" s="1"/>
    </row>
    <row r="66" spans="2:16" ht="11.25" customHeight="1">
      <c r="B66" s="25">
        <v>43862</v>
      </c>
      <c r="C66" s="26">
        <v>45597</v>
      </c>
      <c r="D66" s="10">
        <v>57</v>
      </c>
      <c r="E66" s="27">
        <v>1735</v>
      </c>
      <c r="F66" s="324">
        <v>1250000000</v>
      </c>
      <c r="G66" s="226"/>
      <c r="H66" s="226"/>
      <c r="I66" s="227">
        <v>1914968812.029078</v>
      </c>
      <c r="J66" s="226"/>
      <c r="K66" s="226"/>
      <c r="L66" s="226"/>
      <c r="M66" s="10">
        <v>1741410318.6623566</v>
      </c>
      <c r="N66" s="10">
        <v>1510100979.6197681</v>
      </c>
      <c r="O66" s="10">
        <v>1190792660.4749691</v>
      </c>
      <c r="P66" s="1"/>
    </row>
    <row r="67" spans="2:16" ht="11.25" customHeight="1">
      <c r="B67" s="25">
        <v>43862</v>
      </c>
      <c r="C67" s="26">
        <v>45627</v>
      </c>
      <c r="D67" s="10">
        <v>58</v>
      </c>
      <c r="E67" s="27">
        <v>1765</v>
      </c>
      <c r="F67" s="324">
        <v>1250000000</v>
      </c>
      <c r="G67" s="226"/>
      <c r="H67" s="226"/>
      <c r="I67" s="227">
        <v>1895600258.682414</v>
      </c>
      <c r="J67" s="226"/>
      <c r="K67" s="226"/>
      <c r="L67" s="226"/>
      <c r="M67" s="10">
        <v>1720967734.026019</v>
      </c>
      <c r="N67" s="10">
        <v>1488700626.0478582</v>
      </c>
      <c r="O67" s="10">
        <v>1169105259.637544</v>
      </c>
      <c r="P67" s="1"/>
    </row>
    <row r="68" spans="2:16" ht="11.25" customHeight="1">
      <c r="B68" s="25">
        <v>43862</v>
      </c>
      <c r="C68" s="26">
        <v>45658</v>
      </c>
      <c r="D68" s="10">
        <v>59</v>
      </c>
      <c r="E68" s="27">
        <v>1796</v>
      </c>
      <c r="F68" s="324">
        <v>1250000000</v>
      </c>
      <c r="G68" s="226"/>
      <c r="H68" s="226"/>
      <c r="I68" s="227">
        <v>1875691783.095109</v>
      </c>
      <c r="J68" s="226"/>
      <c r="K68" s="226"/>
      <c r="L68" s="226"/>
      <c r="M68" s="10">
        <v>1700005097.3309326</v>
      </c>
      <c r="N68" s="10">
        <v>1466827216.4242706</v>
      </c>
      <c r="O68" s="10">
        <v>1147048608.6304557</v>
      </c>
      <c r="P68" s="1"/>
    </row>
    <row r="69" spans="2:16" ht="11.25" customHeight="1">
      <c r="B69" s="25">
        <v>43862</v>
      </c>
      <c r="C69" s="26">
        <v>45689</v>
      </c>
      <c r="D69" s="10">
        <v>60</v>
      </c>
      <c r="E69" s="27">
        <v>1827</v>
      </c>
      <c r="F69" s="324">
        <v>1250000000</v>
      </c>
      <c r="G69" s="226"/>
      <c r="H69" s="226"/>
      <c r="I69" s="227">
        <v>1856627158.982863</v>
      </c>
      <c r="J69" s="226"/>
      <c r="K69" s="226"/>
      <c r="L69" s="226"/>
      <c r="M69" s="10">
        <v>1679872133.2929347</v>
      </c>
      <c r="N69" s="10">
        <v>1445769486.8209803</v>
      </c>
      <c r="O69" s="10">
        <v>1125792982.3292718</v>
      </c>
      <c r="P69" s="1"/>
    </row>
    <row r="70" spans="2:16" ht="11.25" customHeight="1">
      <c r="B70" s="25">
        <v>43862</v>
      </c>
      <c r="C70" s="26">
        <v>45717</v>
      </c>
      <c r="D70" s="10">
        <v>61</v>
      </c>
      <c r="E70" s="27">
        <v>1855</v>
      </c>
      <c r="F70" s="324">
        <v>1250000000</v>
      </c>
      <c r="G70" s="226"/>
      <c r="H70" s="226"/>
      <c r="I70" s="227">
        <v>1837471238.292091</v>
      </c>
      <c r="J70" s="226"/>
      <c r="K70" s="226"/>
      <c r="L70" s="226"/>
      <c r="M70" s="10">
        <v>1659992781.883879</v>
      </c>
      <c r="N70" s="10">
        <v>1425378305.8979027</v>
      </c>
      <c r="O70" s="10">
        <v>1105667739.7777493</v>
      </c>
      <c r="P70" s="1"/>
    </row>
    <row r="71" spans="2:16" ht="11.25" customHeight="1">
      <c r="B71" s="25">
        <v>43862</v>
      </c>
      <c r="C71" s="26">
        <v>45748</v>
      </c>
      <c r="D71" s="10">
        <v>62</v>
      </c>
      <c r="E71" s="27">
        <v>1886</v>
      </c>
      <c r="F71" s="324">
        <v>1250000000</v>
      </c>
      <c r="G71" s="226"/>
      <c r="H71" s="226"/>
      <c r="I71" s="227">
        <v>1818104349.187107</v>
      </c>
      <c r="J71" s="226"/>
      <c r="K71" s="226"/>
      <c r="L71" s="226"/>
      <c r="M71" s="10">
        <v>1639710714.5027084</v>
      </c>
      <c r="N71" s="10">
        <v>1404382057.9739044</v>
      </c>
      <c r="O71" s="10">
        <v>1084766802.038636</v>
      </c>
      <c r="P71" s="1"/>
    </row>
    <row r="72" spans="2:16" ht="11.25" customHeight="1">
      <c r="B72" s="25">
        <v>43862</v>
      </c>
      <c r="C72" s="26">
        <v>45778</v>
      </c>
      <c r="D72" s="10">
        <v>63</v>
      </c>
      <c r="E72" s="27">
        <v>1916</v>
      </c>
      <c r="F72" s="324">
        <v>1250000000</v>
      </c>
      <c r="G72" s="226"/>
      <c r="H72" s="226"/>
      <c r="I72" s="227">
        <v>1799364692.067051</v>
      </c>
      <c r="J72" s="226"/>
      <c r="K72" s="226"/>
      <c r="L72" s="226"/>
      <c r="M72" s="10">
        <v>1620146114.123925</v>
      </c>
      <c r="N72" s="10">
        <v>1384210019.9452078</v>
      </c>
      <c r="O72" s="10">
        <v>1064802802.2424779</v>
      </c>
      <c r="P72" s="1"/>
    </row>
    <row r="73" spans="2:16" ht="11.25" customHeight="1">
      <c r="B73" s="25">
        <v>43862</v>
      </c>
      <c r="C73" s="26">
        <v>45809</v>
      </c>
      <c r="D73" s="10">
        <v>64</v>
      </c>
      <c r="E73" s="27">
        <v>1947</v>
      </c>
      <c r="F73" s="324">
        <v>1250000000</v>
      </c>
      <c r="G73" s="226"/>
      <c r="H73" s="226"/>
      <c r="I73" s="227">
        <v>1779411722.648724</v>
      </c>
      <c r="J73" s="226"/>
      <c r="K73" s="226"/>
      <c r="L73" s="226"/>
      <c r="M73" s="10">
        <v>1599463064.3650322</v>
      </c>
      <c r="N73" s="10">
        <v>1363063579.0399935</v>
      </c>
      <c r="O73" s="10">
        <v>1044094793.1067725</v>
      </c>
      <c r="P73" s="1"/>
    </row>
    <row r="74" spans="2:16" ht="11.25" customHeight="1">
      <c r="B74" s="25">
        <v>43862</v>
      </c>
      <c r="C74" s="26">
        <v>45839</v>
      </c>
      <c r="D74" s="10">
        <v>65</v>
      </c>
      <c r="E74" s="27">
        <v>1977</v>
      </c>
      <c r="F74" s="324">
        <v>1250000000</v>
      </c>
      <c r="G74" s="226"/>
      <c r="H74" s="226"/>
      <c r="I74" s="227">
        <v>1760272627.190043</v>
      </c>
      <c r="J74" s="226"/>
      <c r="K74" s="226"/>
      <c r="L74" s="226"/>
      <c r="M74" s="10">
        <v>1579662339.1249237</v>
      </c>
      <c r="N74" s="10">
        <v>1342876053.8901012</v>
      </c>
      <c r="O74" s="10">
        <v>1024414764.9177454</v>
      </c>
      <c r="P74" s="1"/>
    </row>
    <row r="75" spans="2:16" ht="11.25" customHeight="1">
      <c r="B75" s="25">
        <v>43862</v>
      </c>
      <c r="C75" s="26">
        <v>45870</v>
      </c>
      <c r="D75" s="10">
        <v>66</v>
      </c>
      <c r="E75" s="27">
        <v>2008</v>
      </c>
      <c r="F75" s="324">
        <v>1250000000</v>
      </c>
      <c r="G75" s="226"/>
      <c r="H75" s="226"/>
      <c r="I75" s="227">
        <v>1741698760.3036</v>
      </c>
      <c r="J75" s="226"/>
      <c r="K75" s="226"/>
      <c r="L75" s="226"/>
      <c r="M75" s="10">
        <v>1560343263.773328</v>
      </c>
      <c r="N75" s="10">
        <v>1323079402.9923162</v>
      </c>
      <c r="O75" s="10">
        <v>1005037873.7092603</v>
      </c>
      <c r="P75" s="1"/>
    </row>
    <row r="76" spans="2:16" ht="11.25" customHeight="1">
      <c r="B76" s="25">
        <v>43862</v>
      </c>
      <c r="C76" s="26">
        <v>45901</v>
      </c>
      <c r="D76" s="10">
        <v>67</v>
      </c>
      <c r="E76" s="27">
        <v>2039</v>
      </c>
      <c r="F76" s="324">
        <v>1250000000</v>
      </c>
      <c r="G76" s="226"/>
      <c r="H76" s="226"/>
      <c r="I76" s="227">
        <v>1722782235.302537</v>
      </c>
      <c r="J76" s="226"/>
      <c r="K76" s="226"/>
      <c r="L76" s="226"/>
      <c r="M76" s="10">
        <v>1540778719.4610806</v>
      </c>
      <c r="N76" s="10">
        <v>1303167146.523227</v>
      </c>
      <c r="O76" s="10">
        <v>985719303.6705744</v>
      </c>
      <c r="P76" s="1"/>
    </row>
    <row r="77" spans="2:16" ht="11.25" customHeight="1">
      <c r="B77" s="25">
        <v>43862</v>
      </c>
      <c r="C77" s="26">
        <v>45931</v>
      </c>
      <c r="D77" s="10">
        <v>68</v>
      </c>
      <c r="E77" s="27">
        <v>2069</v>
      </c>
      <c r="F77" s="324">
        <v>750000000</v>
      </c>
      <c r="G77" s="226"/>
      <c r="H77" s="226"/>
      <c r="I77" s="227">
        <v>1704658642.452801</v>
      </c>
      <c r="J77" s="226"/>
      <c r="K77" s="226"/>
      <c r="L77" s="226"/>
      <c r="M77" s="10">
        <v>1522067356.2127645</v>
      </c>
      <c r="N77" s="10">
        <v>1284172868.7715707</v>
      </c>
      <c r="O77" s="10">
        <v>967370217.3421372</v>
      </c>
      <c r="P77" s="1"/>
    </row>
    <row r="78" spans="2:16" ht="11.25" customHeight="1">
      <c r="B78" s="25">
        <v>43862</v>
      </c>
      <c r="C78" s="26">
        <v>45962</v>
      </c>
      <c r="D78" s="10">
        <v>69</v>
      </c>
      <c r="E78" s="27">
        <v>2100</v>
      </c>
      <c r="F78" s="324">
        <v>750000000</v>
      </c>
      <c r="G78" s="226"/>
      <c r="H78" s="226"/>
      <c r="I78" s="227">
        <v>1685822475.117338</v>
      </c>
      <c r="J78" s="226"/>
      <c r="K78" s="226"/>
      <c r="L78" s="226"/>
      <c r="M78" s="10">
        <v>1502695775.9761326</v>
      </c>
      <c r="N78" s="10">
        <v>1264604657.376669</v>
      </c>
      <c r="O78" s="10">
        <v>948594536.2700373</v>
      </c>
      <c r="P78" s="1"/>
    </row>
    <row r="79" spans="2:16" ht="11.25" customHeight="1">
      <c r="B79" s="25">
        <v>43862</v>
      </c>
      <c r="C79" s="26">
        <v>45992</v>
      </c>
      <c r="D79" s="10">
        <v>70</v>
      </c>
      <c r="E79" s="27">
        <v>2130</v>
      </c>
      <c r="F79" s="324">
        <v>750000000</v>
      </c>
      <c r="G79" s="226"/>
      <c r="H79" s="226"/>
      <c r="I79" s="227">
        <v>1668040528.133838</v>
      </c>
      <c r="J79" s="226"/>
      <c r="K79" s="226"/>
      <c r="L79" s="226"/>
      <c r="M79" s="10">
        <v>1484404919.3227239</v>
      </c>
      <c r="N79" s="10">
        <v>1246137207.6395702</v>
      </c>
      <c r="O79" s="10">
        <v>930910200.0700494</v>
      </c>
      <c r="P79" s="1"/>
    </row>
    <row r="80" spans="2:16" ht="11.25" customHeight="1">
      <c r="B80" s="25">
        <v>43862</v>
      </c>
      <c r="C80" s="26">
        <v>46023</v>
      </c>
      <c r="D80" s="10">
        <v>71</v>
      </c>
      <c r="E80" s="27">
        <v>2161</v>
      </c>
      <c r="F80" s="324">
        <v>750000000</v>
      </c>
      <c r="G80" s="226"/>
      <c r="H80" s="226"/>
      <c r="I80" s="227">
        <v>1650443123.274994</v>
      </c>
      <c r="J80" s="226"/>
      <c r="K80" s="226"/>
      <c r="L80" s="226"/>
      <c r="M80" s="10">
        <v>1466253723.6893473</v>
      </c>
      <c r="N80" s="10">
        <v>1227769101.4586816</v>
      </c>
      <c r="O80" s="10">
        <v>913303757.6952709</v>
      </c>
      <c r="P80" s="1"/>
    </row>
    <row r="81" spans="2:16" ht="11.25" customHeight="1">
      <c r="B81" s="25">
        <v>43862</v>
      </c>
      <c r="C81" s="26">
        <v>46054</v>
      </c>
      <c r="D81" s="10">
        <v>72</v>
      </c>
      <c r="E81" s="27">
        <v>2192</v>
      </c>
      <c r="F81" s="324">
        <v>750000000</v>
      </c>
      <c r="G81" s="226"/>
      <c r="H81" s="226"/>
      <c r="I81" s="227">
        <v>1632967256.893693</v>
      </c>
      <c r="J81" s="226"/>
      <c r="K81" s="226"/>
      <c r="L81" s="226"/>
      <c r="M81" s="10">
        <v>1448267621.1134508</v>
      </c>
      <c r="N81" s="10">
        <v>1209624252.411566</v>
      </c>
      <c r="O81" s="10">
        <v>895995132.1365983</v>
      </c>
      <c r="P81" s="1"/>
    </row>
    <row r="82" spans="2:16" ht="11.25" customHeight="1">
      <c r="B82" s="25">
        <v>43862</v>
      </c>
      <c r="C82" s="26">
        <v>46082</v>
      </c>
      <c r="D82" s="10">
        <v>73</v>
      </c>
      <c r="E82" s="27">
        <v>2220</v>
      </c>
      <c r="F82" s="324">
        <v>750000000</v>
      </c>
      <c r="G82" s="226"/>
      <c r="H82" s="226"/>
      <c r="I82" s="227">
        <v>1614816230.845039</v>
      </c>
      <c r="J82" s="226"/>
      <c r="K82" s="226"/>
      <c r="L82" s="226"/>
      <c r="M82" s="10">
        <v>1429975423.8888156</v>
      </c>
      <c r="N82" s="10">
        <v>1191602358.420527</v>
      </c>
      <c r="O82" s="10">
        <v>879268530.6226476</v>
      </c>
      <c r="P82" s="1"/>
    </row>
    <row r="83" spans="2:16" ht="11.25" customHeight="1">
      <c r="B83" s="25">
        <v>43862</v>
      </c>
      <c r="C83" s="26">
        <v>46113</v>
      </c>
      <c r="D83" s="10">
        <v>74</v>
      </c>
      <c r="E83" s="27">
        <v>2251</v>
      </c>
      <c r="F83" s="324">
        <v>750000000</v>
      </c>
      <c r="G83" s="226"/>
      <c r="H83" s="226"/>
      <c r="I83" s="227">
        <v>1596782666.155073</v>
      </c>
      <c r="J83" s="226"/>
      <c r="K83" s="226"/>
      <c r="L83" s="226"/>
      <c r="M83" s="10">
        <v>1411607821.9120917</v>
      </c>
      <c r="N83" s="10">
        <v>1173305022.0928576</v>
      </c>
      <c r="O83" s="10">
        <v>862100158.45498</v>
      </c>
      <c r="P83" s="1"/>
    </row>
    <row r="84" spans="2:16" ht="11.25" customHeight="1">
      <c r="B84" s="25">
        <v>43862</v>
      </c>
      <c r="C84" s="26">
        <v>46143</v>
      </c>
      <c r="D84" s="10">
        <v>75</v>
      </c>
      <c r="E84" s="27">
        <v>2281</v>
      </c>
      <c r="F84" s="324">
        <v>750000000</v>
      </c>
      <c r="G84" s="226"/>
      <c r="H84" s="226"/>
      <c r="I84" s="227">
        <v>1579149406.241412</v>
      </c>
      <c r="J84" s="226"/>
      <c r="K84" s="226"/>
      <c r="L84" s="226"/>
      <c r="M84" s="10">
        <v>1393728010.6170034</v>
      </c>
      <c r="N84" s="10">
        <v>1155592379.1743498</v>
      </c>
      <c r="O84" s="10">
        <v>845605011.010059</v>
      </c>
      <c r="P84" s="1"/>
    </row>
    <row r="85" spans="2:16" ht="11.25" customHeight="1">
      <c r="B85" s="25">
        <v>43862</v>
      </c>
      <c r="C85" s="26">
        <v>46174</v>
      </c>
      <c r="D85" s="10">
        <v>76</v>
      </c>
      <c r="E85" s="27">
        <v>2312</v>
      </c>
      <c r="F85" s="324">
        <v>750000000</v>
      </c>
      <c r="G85" s="226"/>
      <c r="H85" s="226"/>
      <c r="I85" s="227">
        <v>1561482323.521727</v>
      </c>
      <c r="J85" s="226"/>
      <c r="K85" s="226"/>
      <c r="L85" s="226"/>
      <c r="M85" s="10">
        <v>1375797951.135711</v>
      </c>
      <c r="N85" s="10">
        <v>1137824790.9319315</v>
      </c>
      <c r="O85" s="10">
        <v>829077044.01653</v>
      </c>
      <c r="P85" s="1"/>
    </row>
    <row r="86" spans="2:16" ht="11.25" customHeight="1">
      <c r="B86" s="25">
        <v>43862</v>
      </c>
      <c r="C86" s="26">
        <v>46204</v>
      </c>
      <c r="D86" s="10">
        <v>77</v>
      </c>
      <c r="E86" s="27">
        <v>2342</v>
      </c>
      <c r="F86" s="324">
        <v>750000000</v>
      </c>
      <c r="G86" s="226"/>
      <c r="H86" s="226"/>
      <c r="I86" s="227">
        <v>1544171299.957257</v>
      </c>
      <c r="J86" s="226"/>
      <c r="K86" s="226"/>
      <c r="L86" s="226"/>
      <c r="M86" s="10">
        <v>1358312267.0360892</v>
      </c>
      <c r="N86" s="10">
        <v>1120598724.3751774</v>
      </c>
      <c r="O86" s="10">
        <v>813178159.156636</v>
      </c>
      <c r="P86" s="1"/>
    </row>
    <row r="87" spans="2:16" ht="11.25" customHeight="1">
      <c r="B87" s="25">
        <v>43862</v>
      </c>
      <c r="C87" s="26">
        <v>46235</v>
      </c>
      <c r="D87" s="10">
        <v>78</v>
      </c>
      <c r="E87" s="27">
        <v>2373</v>
      </c>
      <c r="F87" s="324">
        <v>750000000</v>
      </c>
      <c r="G87" s="226"/>
      <c r="H87" s="226"/>
      <c r="I87" s="227">
        <v>1527118336.548362</v>
      </c>
      <c r="J87" s="226"/>
      <c r="K87" s="226"/>
      <c r="L87" s="226"/>
      <c r="M87" s="10">
        <v>1341033470.4769936</v>
      </c>
      <c r="N87" s="10">
        <v>1103530170.3258355</v>
      </c>
      <c r="O87" s="10">
        <v>797400332.8041009</v>
      </c>
      <c r="P87" s="1"/>
    </row>
    <row r="88" spans="2:16" ht="11.25" customHeight="1">
      <c r="B88" s="25">
        <v>43862</v>
      </c>
      <c r="C88" s="26">
        <v>46266</v>
      </c>
      <c r="D88" s="10">
        <v>79</v>
      </c>
      <c r="E88" s="27">
        <v>2404</v>
      </c>
      <c r="F88" s="324">
        <v>750000000</v>
      </c>
      <c r="G88" s="226"/>
      <c r="H88" s="226"/>
      <c r="I88" s="227">
        <v>1509556287.018405</v>
      </c>
      <c r="J88" s="226"/>
      <c r="K88" s="226"/>
      <c r="L88" s="226"/>
      <c r="M88" s="10">
        <v>1323363084.8297849</v>
      </c>
      <c r="N88" s="10">
        <v>1086219768.737798</v>
      </c>
      <c r="O88" s="10">
        <v>781567557.025104</v>
      </c>
      <c r="P88" s="1"/>
    </row>
    <row r="89" spans="2:16" ht="11.25" customHeight="1">
      <c r="B89" s="25">
        <v>43862</v>
      </c>
      <c r="C89" s="26">
        <v>46296</v>
      </c>
      <c r="D89" s="10">
        <v>80</v>
      </c>
      <c r="E89" s="27">
        <v>2434</v>
      </c>
      <c r="F89" s="324">
        <v>750000000</v>
      </c>
      <c r="G89" s="226"/>
      <c r="H89" s="226"/>
      <c r="I89" s="227">
        <v>1492984356.132422</v>
      </c>
      <c r="J89" s="226"/>
      <c r="K89" s="226"/>
      <c r="L89" s="226"/>
      <c r="M89" s="10">
        <v>1306686854.568446</v>
      </c>
      <c r="N89" s="10">
        <v>1069892088.4053148</v>
      </c>
      <c r="O89" s="10">
        <v>766663664.1270956</v>
      </c>
      <c r="P89" s="1"/>
    </row>
    <row r="90" spans="2:16" ht="11.25" customHeight="1">
      <c r="B90" s="25">
        <v>43862</v>
      </c>
      <c r="C90" s="26">
        <v>46327</v>
      </c>
      <c r="D90" s="10">
        <v>81</v>
      </c>
      <c r="E90" s="27">
        <v>2465</v>
      </c>
      <c r="F90" s="324">
        <v>750000000</v>
      </c>
      <c r="G90" s="226"/>
      <c r="H90" s="226"/>
      <c r="I90" s="227">
        <v>1476937060.393741</v>
      </c>
      <c r="J90" s="226"/>
      <c r="K90" s="226"/>
      <c r="L90" s="226"/>
      <c r="M90" s="10">
        <v>1290449555.2668357</v>
      </c>
      <c r="N90" s="10">
        <v>1053910130.5632204</v>
      </c>
      <c r="O90" s="10">
        <v>752012575.4803958</v>
      </c>
      <c r="P90" s="1"/>
    </row>
    <row r="91" spans="2:16" ht="11.25" customHeight="1">
      <c r="B91" s="25">
        <v>43862</v>
      </c>
      <c r="C91" s="26">
        <v>46357</v>
      </c>
      <c r="D91" s="10">
        <v>82</v>
      </c>
      <c r="E91" s="27">
        <v>2495</v>
      </c>
      <c r="F91" s="324">
        <v>750000000</v>
      </c>
      <c r="G91" s="226"/>
      <c r="H91" s="226"/>
      <c r="I91" s="227">
        <v>1460042752.034458</v>
      </c>
      <c r="J91" s="226"/>
      <c r="K91" s="226"/>
      <c r="L91" s="226"/>
      <c r="M91" s="10">
        <v>1273594506.4233768</v>
      </c>
      <c r="N91" s="10">
        <v>1037584537.8500772</v>
      </c>
      <c r="O91" s="10">
        <v>737328631.8257111</v>
      </c>
      <c r="P91" s="1"/>
    </row>
    <row r="92" spans="2:16" ht="11.25" customHeight="1">
      <c r="B92" s="25">
        <v>43862</v>
      </c>
      <c r="C92" s="26">
        <v>46388</v>
      </c>
      <c r="D92" s="10">
        <v>83</v>
      </c>
      <c r="E92" s="27">
        <v>2526</v>
      </c>
      <c r="F92" s="324">
        <v>750000000</v>
      </c>
      <c r="G92" s="226"/>
      <c r="H92" s="226"/>
      <c r="I92" s="227">
        <v>1443320488.45811</v>
      </c>
      <c r="J92" s="226"/>
      <c r="K92" s="226"/>
      <c r="L92" s="226"/>
      <c r="M92" s="10">
        <v>1256872314.7074277</v>
      </c>
      <c r="N92" s="10">
        <v>1021356993.8116938</v>
      </c>
      <c r="O92" s="10">
        <v>722722863.8007617</v>
      </c>
      <c r="P92" s="1"/>
    </row>
    <row r="93" spans="2:16" ht="11.25" customHeight="1">
      <c r="B93" s="25">
        <v>43862</v>
      </c>
      <c r="C93" s="26">
        <v>46419</v>
      </c>
      <c r="D93" s="10">
        <v>84</v>
      </c>
      <c r="E93" s="27">
        <v>2557</v>
      </c>
      <c r="F93" s="324">
        <v>750000000</v>
      </c>
      <c r="G93" s="226"/>
      <c r="H93" s="226"/>
      <c r="I93" s="227">
        <v>1427586251.884794</v>
      </c>
      <c r="J93" s="226"/>
      <c r="K93" s="226"/>
      <c r="L93" s="226"/>
      <c r="M93" s="10">
        <v>1241062117.7942638</v>
      </c>
      <c r="N93" s="10">
        <v>1005944497.3145528</v>
      </c>
      <c r="O93" s="10">
        <v>708801888.3427768</v>
      </c>
      <c r="P93" s="1"/>
    </row>
    <row r="94" spans="2:16" ht="11.25" customHeight="1">
      <c r="B94" s="25">
        <v>43862</v>
      </c>
      <c r="C94" s="26">
        <v>46447</v>
      </c>
      <c r="D94" s="10">
        <v>85</v>
      </c>
      <c r="E94" s="27">
        <v>2585</v>
      </c>
      <c r="F94" s="324">
        <v>750000000</v>
      </c>
      <c r="G94" s="226"/>
      <c r="H94" s="226"/>
      <c r="I94" s="227">
        <v>1411926520.228833</v>
      </c>
      <c r="J94" s="226"/>
      <c r="K94" s="226"/>
      <c r="L94" s="226"/>
      <c r="M94" s="10">
        <v>1225567910.5794556</v>
      </c>
      <c r="N94" s="10">
        <v>991103471.2845534</v>
      </c>
      <c r="O94" s="10">
        <v>695672530.5130551</v>
      </c>
      <c r="P94" s="1"/>
    </row>
    <row r="95" spans="2:16" ht="11.25" customHeight="1">
      <c r="B95" s="25">
        <v>43862</v>
      </c>
      <c r="C95" s="26">
        <v>46478</v>
      </c>
      <c r="D95" s="10">
        <v>86</v>
      </c>
      <c r="E95" s="27">
        <v>2616</v>
      </c>
      <c r="F95" s="324">
        <v>750000000</v>
      </c>
      <c r="G95" s="226"/>
      <c r="H95" s="226"/>
      <c r="I95" s="227">
        <v>1396457575.532298</v>
      </c>
      <c r="J95" s="226"/>
      <c r="K95" s="226"/>
      <c r="L95" s="226"/>
      <c r="M95" s="10">
        <v>1210084814.3544962</v>
      </c>
      <c r="N95" s="10">
        <v>976093722.775539</v>
      </c>
      <c r="O95" s="10">
        <v>682235002.2405317</v>
      </c>
      <c r="P95" s="1"/>
    </row>
    <row r="96" spans="2:16" ht="11.25" customHeight="1">
      <c r="B96" s="25">
        <v>43862</v>
      </c>
      <c r="C96" s="26">
        <v>46508</v>
      </c>
      <c r="D96" s="10">
        <v>87</v>
      </c>
      <c r="E96" s="27">
        <v>2646</v>
      </c>
      <c r="F96" s="324">
        <v>750000000</v>
      </c>
      <c r="G96" s="226"/>
      <c r="H96" s="226"/>
      <c r="I96" s="227">
        <v>1380964344.339541</v>
      </c>
      <c r="J96" s="226"/>
      <c r="K96" s="226"/>
      <c r="L96" s="226"/>
      <c r="M96" s="10">
        <v>1194695121.9727354</v>
      </c>
      <c r="N96" s="10">
        <v>961308022.4957683</v>
      </c>
      <c r="O96" s="10">
        <v>669146371.8368214</v>
      </c>
      <c r="P96" s="1"/>
    </row>
    <row r="97" spans="2:16" ht="11.25" customHeight="1">
      <c r="B97" s="25">
        <v>43862</v>
      </c>
      <c r="C97" s="26">
        <v>46539</v>
      </c>
      <c r="D97" s="10">
        <v>88</v>
      </c>
      <c r="E97" s="27">
        <v>2677</v>
      </c>
      <c r="F97" s="324">
        <v>750000000</v>
      </c>
      <c r="G97" s="226"/>
      <c r="H97" s="226"/>
      <c r="I97" s="227">
        <v>1363612871.173081</v>
      </c>
      <c r="J97" s="226"/>
      <c r="K97" s="226"/>
      <c r="L97" s="226"/>
      <c r="M97" s="10">
        <v>1177683243.7192283</v>
      </c>
      <c r="N97" s="10">
        <v>945209471.8595033</v>
      </c>
      <c r="O97" s="10">
        <v>655153771.4507097</v>
      </c>
      <c r="P97" s="1"/>
    </row>
    <row r="98" spans="2:16" ht="11.25" customHeight="1">
      <c r="B98" s="25">
        <v>43862</v>
      </c>
      <c r="C98" s="26">
        <v>46569</v>
      </c>
      <c r="D98" s="10">
        <v>89</v>
      </c>
      <c r="E98" s="27">
        <v>2707</v>
      </c>
      <c r="F98" s="324">
        <v>750000000</v>
      </c>
      <c r="G98" s="226"/>
      <c r="H98" s="226"/>
      <c r="I98" s="227">
        <v>1347535813.111862</v>
      </c>
      <c r="J98" s="226"/>
      <c r="K98" s="226"/>
      <c r="L98" s="226"/>
      <c r="M98" s="10">
        <v>1161888037.9356287</v>
      </c>
      <c r="N98" s="10">
        <v>930237015.9347605</v>
      </c>
      <c r="O98" s="10">
        <v>642132839.4148048</v>
      </c>
      <c r="P98" s="1"/>
    </row>
    <row r="99" spans="2:16" ht="11.25" customHeight="1">
      <c r="B99" s="25">
        <v>43862</v>
      </c>
      <c r="C99" s="26">
        <v>46600</v>
      </c>
      <c r="D99" s="10">
        <v>90</v>
      </c>
      <c r="E99" s="27">
        <v>2738</v>
      </c>
      <c r="F99" s="324">
        <v>750000000</v>
      </c>
      <c r="G99" s="226"/>
      <c r="H99" s="226"/>
      <c r="I99" s="227">
        <v>1332320982.366831</v>
      </c>
      <c r="J99" s="226"/>
      <c r="K99" s="226"/>
      <c r="L99" s="226"/>
      <c r="M99" s="10">
        <v>1146820931.4074154</v>
      </c>
      <c r="N99" s="10">
        <v>915838803.2976182</v>
      </c>
      <c r="O99" s="10">
        <v>629516218.7834052</v>
      </c>
      <c r="P99" s="1"/>
    </row>
    <row r="100" spans="2:16" ht="11.25" customHeight="1">
      <c r="B100" s="25">
        <v>43862</v>
      </c>
      <c r="C100" s="26">
        <v>46631</v>
      </c>
      <c r="D100" s="10">
        <v>91</v>
      </c>
      <c r="E100" s="27">
        <v>2769</v>
      </c>
      <c r="F100" s="324">
        <v>750000000</v>
      </c>
      <c r="G100" s="226"/>
      <c r="H100" s="226"/>
      <c r="I100" s="227">
        <v>1317158093.107342</v>
      </c>
      <c r="J100" s="226"/>
      <c r="K100" s="226"/>
      <c r="L100" s="226"/>
      <c r="M100" s="10">
        <v>1131846226.17219</v>
      </c>
      <c r="N100" s="10">
        <v>901581412.2295524</v>
      </c>
      <c r="O100" s="10">
        <v>617091340.8577352</v>
      </c>
      <c r="P100" s="1"/>
    </row>
    <row r="101" spans="2:16" ht="11.25" customHeight="1">
      <c r="B101" s="25">
        <v>43862</v>
      </c>
      <c r="C101" s="26">
        <v>46661</v>
      </c>
      <c r="D101" s="10">
        <v>92</v>
      </c>
      <c r="E101" s="27">
        <v>2799</v>
      </c>
      <c r="F101" s="324">
        <v>750000000</v>
      </c>
      <c r="G101" s="226"/>
      <c r="H101" s="226"/>
      <c r="I101" s="227">
        <v>1302129308.710691</v>
      </c>
      <c r="J101" s="226"/>
      <c r="K101" s="226"/>
      <c r="L101" s="226"/>
      <c r="M101" s="10">
        <v>1117095229.2396924</v>
      </c>
      <c r="N101" s="10">
        <v>887641270.9399446</v>
      </c>
      <c r="O101" s="10">
        <v>605059484.5182872</v>
      </c>
      <c r="P101" s="1"/>
    </row>
    <row r="102" spans="2:16" ht="11.25" customHeight="1">
      <c r="B102" s="25">
        <v>43862</v>
      </c>
      <c r="C102" s="26">
        <v>46692</v>
      </c>
      <c r="D102" s="10">
        <v>93</v>
      </c>
      <c r="E102" s="27">
        <v>2830</v>
      </c>
      <c r="F102" s="324">
        <v>750000000</v>
      </c>
      <c r="G102" s="226"/>
      <c r="H102" s="226"/>
      <c r="I102" s="227">
        <v>1286952129.306847</v>
      </c>
      <c r="J102" s="226"/>
      <c r="K102" s="226"/>
      <c r="L102" s="226"/>
      <c r="M102" s="10">
        <v>1102202152.097013</v>
      </c>
      <c r="N102" s="10">
        <v>873579908.3578589</v>
      </c>
      <c r="O102" s="10">
        <v>592952416.1900456</v>
      </c>
      <c r="P102" s="1"/>
    </row>
    <row r="103" spans="2:16" ht="11.25" customHeight="1">
      <c r="B103" s="25">
        <v>43862</v>
      </c>
      <c r="C103" s="26">
        <v>46722</v>
      </c>
      <c r="D103" s="10">
        <v>94</v>
      </c>
      <c r="E103" s="27">
        <v>2860</v>
      </c>
      <c r="F103" s="324">
        <v>750000000</v>
      </c>
      <c r="G103" s="226"/>
      <c r="H103" s="226"/>
      <c r="I103" s="227">
        <v>1268983509.669186</v>
      </c>
      <c r="J103" s="226"/>
      <c r="K103" s="226"/>
      <c r="L103" s="226"/>
      <c r="M103" s="10">
        <v>1085029137.1085641</v>
      </c>
      <c r="N103" s="10">
        <v>857852360.179444</v>
      </c>
      <c r="O103" s="10">
        <v>579890294.2887151</v>
      </c>
      <c r="P103" s="1"/>
    </row>
    <row r="104" spans="2:16" ht="11.25" customHeight="1">
      <c r="B104" s="25">
        <v>43862</v>
      </c>
      <c r="C104" s="26">
        <v>46753</v>
      </c>
      <c r="D104" s="10">
        <v>95</v>
      </c>
      <c r="E104" s="27">
        <v>2891</v>
      </c>
      <c r="F104" s="324">
        <v>750000000</v>
      </c>
      <c r="G104" s="226"/>
      <c r="H104" s="226"/>
      <c r="I104" s="227">
        <v>1254244972.729307</v>
      </c>
      <c r="J104" s="226"/>
      <c r="K104" s="226"/>
      <c r="L104" s="226"/>
      <c r="M104" s="10">
        <v>1070608212.0163285</v>
      </c>
      <c r="N104" s="10">
        <v>844298101.7585754</v>
      </c>
      <c r="O104" s="10">
        <v>568310554.7619134</v>
      </c>
      <c r="P104" s="1"/>
    </row>
    <row r="105" spans="2:16" ht="11.25" customHeight="1">
      <c r="B105" s="25">
        <v>43862</v>
      </c>
      <c r="C105" s="26">
        <v>46784</v>
      </c>
      <c r="D105" s="10">
        <v>96</v>
      </c>
      <c r="E105" s="27">
        <v>2922</v>
      </c>
      <c r="F105" s="324">
        <v>750000000</v>
      </c>
      <c r="G105" s="226"/>
      <c r="H105" s="226"/>
      <c r="I105" s="227">
        <v>1239777751.116718</v>
      </c>
      <c r="J105" s="226"/>
      <c r="K105" s="226"/>
      <c r="L105" s="226"/>
      <c r="M105" s="10">
        <v>1056464282.227006</v>
      </c>
      <c r="N105" s="10">
        <v>831025124.5865762</v>
      </c>
      <c r="O105" s="10">
        <v>557007038.0807635</v>
      </c>
      <c r="P105" s="1"/>
    </row>
    <row r="106" spans="2:16" ht="11.25" customHeight="1">
      <c r="B106" s="25">
        <v>43862</v>
      </c>
      <c r="C106" s="26">
        <v>46813</v>
      </c>
      <c r="D106" s="10">
        <v>97</v>
      </c>
      <c r="E106" s="27">
        <v>2951</v>
      </c>
      <c r="F106" s="324">
        <v>0</v>
      </c>
      <c r="G106" s="226"/>
      <c r="H106" s="226"/>
      <c r="I106" s="227">
        <v>1224654239.367934</v>
      </c>
      <c r="J106" s="226"/>
      <c r="K106" s="226"/>
      <c r="L106" s="226"/>
      <c r="M106" s="10">
        <v>1041921050.2261096</v>
      </c>
      <c r="N106" s="10">
        <v>817635217.8276012</v>
      </c>
      <c r="O106" s="10">
        <v>545860495.9414904</v>
      </c>
      <c r="P106" s="1"/>
    </row>
    <row r="107" spans="2:16" ht="11.25" customHeight="1">
      <c r="B107" s="25">
        <v>43862</v>
      </c>
      <c r="C107" s="26">
        <v>46844</v>
      </c>
      <c r="D107" s="10">
        <v>98</v>
      </c>
      <c r="E107" s="27">
        <v>2982</v>
      </c>
      <c r="F107" s="324"/>
      <c r="G107" s="226"/>
      <c r="H107" s="226"/>
      <c r="I107" s="227">
        <v>1210225044.668955</v>
      </c>
      <c r="J107" s="226"/>
      <c r="K107" s="226"/>
      <c r="L107" s="226"/>
      <c r="M107" s="10">
        <v>1027898511.5907482</v>
      </c>
      <c r="N107" s="10">
        <v>804579767.3845037</v>
      </c>
      <c r="O107" s="10">
        <v>534869461.9244146</v>
      </c>
      <c r="P107" s="1"/>
    </row>
    <row r="108" spans="2:16" ht="11.25" customHeight="1">
      <c r="B108" s="25">
        <v>43862</v>
      </c>
      <c r="C108" s="26">
        <v>46874</v>
      </c>
      <c r="D108" s="10">
        <v>99</v>
      </c>
      <c r="E108" s="27">
        <v>3012</v>
      </c>
      <c r="F108" s="324"/>
      <c r="G108" s="226"/>
      <c r="H108" s="226"/>
      <c r="I108" s="227">
        <v>1195822920.147591</v>
      </c>
      <c r="J108" s="226"/>
      <c r="K108" s="226"/>
      <c r="L108" s="226"/>
      <c r="M108" s="10">
        <v>1013999018.7043799</v>
      </c>
      <c r="N108" s="10">
        <v>791746536.2172376</v>
      </c>
      <c r="O108" s="10">
        <v>524180609.0135586</v>
      </c>
      <c r="P108" s="1"/>
    </row>
    <row r="109" spans="2:16" ht="11.25" customHeight="1">
      <c r="B109" s="25">
        <v>43862</v>
      </c>
      <c r="C109" s="26">
        <v>46905</v>
      </c>
      <c r="D109" s="10">
        <v>100</v>
      </c>
      <c r="E109" s="27">
        <v>3043</v>
      </c>
      <c r="F109" s="324"/>
      <c r="G109" s="226"/>
      <c r="H109" s="226"/>
      <c r="I109" s="227">
        <v>1181346204.981569</v>
      </c>
      <c r="J109" s="226"/>
      <c r="K109" s="226"/>
      <c r="L109" s="226"/>
      <c r="M109" s="10">
        <v>1000024479.1480521</v>
      </c>
      <c r="N109" s="10">
        <v>778849169.7257805</v>
      </c>
      <c r="O109" s="10">
        <v>513457804.9439357</v>
      </c>
      <c r="P109" s="1"/>
    </row>
    <row r="110" spans="2:16" ht="11.25" customHeight="1">
      <c r="B110" s="25">
        <v>43862</v>
      </c>
      <c r="C110" s="26">
        <v>46935</v>
      </c>
      <c r="D110" s="10">
        <v>101</v>
      </c>
      <c r="E110" s="27">
        <v>3073</v>
      </c>
      <c r="F110" s="324"/>
      <c r="G110" s="226"/>
      <c r="H110" s="226"/>
      <c r="I110" s="227">
        <v>1166898155.005799</v>
      </c>
      <c r="J110" s="226"/>
      <c r="K110" s="226"/>
      <c r="L110" s="226"/>
      <c r="M110" s="10">
        <v>986172650.521506</v>
      </c>
      <c r="N110" s="10">
        <v>766170544.7894615</v>
      </c>
      <c r="O110" s="10">
        <v>503028896.3244026</v>
      </c>
      <c r="P110" s="1"/>
    </row>
    <row r="111" spans="2:16" ht="11.25" customHeight="1">
      <c r="B111" s="25">
        <v>43862</v>
      </c>
      <c r="C111" s="26">
        <v>46966</v>
      </c>
      <c r="D111" s="10">
        <v>102</v>
      </c>
      <c r="E111" s="27">
        <v>3104</v>
      </c>
      <c r="F111" s="324"/>
      <c r="G111" s="226"/>
      <c r="H111" s="226"/>
      <c r="I111" s="227">
        <v>1153144520.010604</v>
      </c>
      <c r="J111" s="226"/>
      <c r="K111" s="226"/>
      <c r="L111" s="226"/>
      <c r="M111" s="10">
        <v>972896227.667632</v>
      </c>
      <c r="N111" s="10">
        <v>753933619.5364379</v>
      </c>
      <c r="O111" s="10">
        <v>492898176.51915294</v>
      </c>
      <c r="P111" s="1"/>
    </row>
    <row r="112" spans="2:16" ht="11.25" customHeight="1">
      <c r="B112" s="25">
        <v>43862</v>
      </c>
      <c r="C112" s="26">
        <v>46997</v>
      </c>
      <c r="D112" s="10">
        <v>103</v>
      </c>
      <c r="E112" s="27">
        <v>3135</v>
      </c>
      <c r="F112" s="324"/>
      <c r="G112" s="226"/>
      <c r="H112" s="226"/>
      <c r="I112" s="227">
        <v>1138834463.120981</v>
      </c>
      <c r="J112" s="226"/>
      <c r="K112" s="226"/>
      <c r="L112" s="226"/>
      <c r="M112" s="10">
        <v>959193352.2756665</v>
      </c>
      <c r="N112" s="10">
        <v>741424347.2766529</v>
      </c>
      <c r="O112" s="10">
        <v>482666952.9017088</v>
      </c>
      <c r="P112" s="1"/>
    </row>
    <row r="113" spans="2:16" ht="11.25" customHeight="1">
      <c r="B113" s="25">
        <v>43862</v>
      </c>
      <c r="C113" s="26">
        <v>47027</v>
      </c>
      <c r="D113" s="10">
        <v>104</v>
      </c>
      <c r="E113" s="27">
        <v>3165</v>
      </c>
      <c r="F113" s="324"/>
      <c r="G113" s="226"/>
      <c r="H113" s="226"/>
      <c r="I113" s="227">
        <v>1125217235.710745</v>
      </c>
      <c r="J113" s="226"/>
      <c r="K113" s="226"/>
      <c r="L113" s="226"/>
      <c r="M113" s="10">
        <v>946168521.7296295</v>
      </c>
      <c r="N113" s="10">
        <v>729556524.8044362</v>
      </c>
      <c r="O113" s="10">
        <v>472994129.47773075</v>
      </c>
      <c r="P113" s="1"/>
    </row>
    <row r="114" spans="2:16" ht="11.25" customHeight="1">
      <c r="B114" s="25">
        <v>43862</v>
      </c>
      <c r="C114" s="26">
        <v>47058</v>
      </c>
      <c r="D114" s="10">
        <v>105</v>
      </c>
      <c r="E114" s="27">
        <v>3196</v>
      </c>
      <c r="F114" s="324"/>
      <c r="G114" s="226"/>
      <c r="H114" s="226"/>
      <c r="I114" s="227">
        <v>1111774682.203791</v>
      </c>
      <c r="J114" s="226"/>
      <c r="K114" s="226"/>
      <c r="L114" s="226"/>
      <c r="M114" s="10">
        <v>933279396.6680511</v>
      </c>
      <c r="N114" s="10">
        <v>717788046.7937791</v>
      </c>
      <c r="O114" s="10">
        <v>463393188.818072</v>
      </c>
      <c r="P114" s="1"/>
    </row>
    <row r="115" spans="2:16" ht="11.25" customHeight="1">
      <c r="B115" s="25">
        <v>43862</v>
      </c>
      <c r="C115" s="26">
        <v>47088</v>
      </c>
      <c r="D115" s="10">
        <v>106</v>
      </c>
      <c r="E115" s="27">
        <v>3226</v>
      </c>
      <c r="F115" s="324"/>
      <c r="G115" s="226"/>
      <c r="H115" s="226"/>
      <c r="I115" s="227">
        <v>1098239108.084731</v>
      </c>
      <c r="J115" s="226"/>
      <c r="K115" s="226"/>
      <c r="L115" s="226"/>
      <c r="M115" s="10">
        <v>920403716.4507244</v>
      </c>
      <c r="N115" s="10">
        <v>706143026.1870027</v>
      </c>
      <c r="O115" s="10">
        <v>454006616.4426476</v>
      </c>
      <c r="P115" s="1"/>
    </row>
    <row r="116" spans="2:16" ht="11.25" customHeight="1">
      <c r="B116" s="25">
        <v>43862</v>
      </c>
      <c r="C116" s="26">
        <v>47119</v>
      </c>
      <c r="D116" s="10">
        <v>107</v>
      </c>
      <c r="E116" s="27">
        <v>3257</v>
      </c>
      <c r="F116" s="324"/>
      <c r="G116" s="226"/>
      <c r="H116" s="226"/>
      <c r="I116" s="227">
        <v>1084906168.271537</v>
      </c>
      <c r="J116" s="226"/>
      <c r="K116" s="226"/>
      <c r="L116" s="226"/>
      <c r="M116" s="10">
        <v>907687628.6895947</v>
      </c>
      <c r="N116" s="10">
        <v>694616059.4863689</v>
      </c>
      <c r="O116" s="10">
        <v>444703909.22670466</v>
      </c>
      <c r="P116" s="1"/>
    </row>
    <row r="117" spans="2:16" ht="11.25" customHeight="1">
      <c r="B117" s="25">
        <v>43862</v>
      </c>
      <c r="C117" s="26">
        <v>47150</v>
      </c>
      <c r="D117" s="10">
        <v>108</v>
      </c>
      <c r="E117" s="27">
        <v>3288</v>
      </c>
      <c r="F117" s="324"/>
      <c r="G117" s="226"/>
      <c r="H117" s="226"/>
      <c r="I117" s="227">
        <v>1071016246.491908</v>
      </c>
      <c r="J117" s="226"/>
      <c r="K117" s="226"/>
      <c r="L117" s="226"/>
      <c r="M117" s="10">
        <v>894546819.0391126</v>
      </c>
      <c r="N117" s="10">
        <v>682818960.8051665</v>
      </c>
      <c r="O117" s="10">
        <v>435299651.12180436</v>
      </c>
      <c r="P117" s="1"/>
    </row>
    <row r="118" spans="2:16" ht="11.25" customHeight="1">
      <c r="B118" s="25">
        <v>43862</v>
      </c>
      <c r="C118" s="26">
        <v>47178</v>
      </c>
      <c r="D118" s="10">
        <v>109</v>
      </c>
      <c r="E118" s="27">
        <v>3316</v>
      </c>
      <c r="F118" s="324"/>
      <c r="G118" s="226"/>
      <c r="H118" s="226"/>
      <c r="I118" s="227">
        <v>1057552467.812339</v>
      </c>
      <c r="J118" s="226"/>
      <c r="K118" s="226"/>
      <c r="L118" s="226"/>
      <c r="M118" s="10">
        <v>881948169.045669</v>
      </c>
      <c r="N118" s="10">
        <v>671655655.0403557</v>
      </c>
      <c r="O118" s="10">
        <v>426544585.7392776</v>
      </c>
      <c r="P118" s="1"/>
    </row>
    <row r="119" spans="2:16" ht="11.25" customHeight="1">
      <c r="B119" s="25">
        <v>43862</v>
      </c>
      <c r="C119" s="26">
        <v>47209</v>
      </c>
      <c r="D119" s="10">
        <v>110</v>
      </c>
      <c r="E119" s="27">
        <v>3347</v>
      </c>
      <c r="F119" s="324"/>
      <c r="G119" s="226"/>
      <c r="H119" s="226"/>
      <c r="I119" s="227">
        <v>1043251184.374249</v>
      </c>
      <c r="J119" s="226"/>
      <c r="K119" s="226"/>
      <c r="L119" s="226"/>
      <c r="M119" s="10">
        <v>868545961.7872504</v>
      </c>
      <c r="N119" s="10">
        <v>659766880.9796628</v>
      </c>
      <c r="O119" s="10">
        <v>417219778.9196547</v>
      </c>
      <c r="P119" s="1"/>
    </row>
    <row r="120" spans="2:16" ht="11.25" customHeight="1">
      <c r="B120" s="25">
        <v>43862</v>
      </c>
      <c r="C120" s="26">
        <v>47239</v>
      </c>
      <c r="D120" s="10">
        <v>111</v>
      </c>
      <c r="E120" s="27">
        <v>3377</v>
      </c>
      <c r="F120" s="324"/>
      <c r="G120" s="226"/>
      <c r="H120" s="226"/>
      <c r="I120" s="227">
        <v>1029424552.082084</v>
      </c>
      <c r="J120" s="226"/>
      <c r="K120" s="226"/>
      <c r="L120" s="226"/>
      <c r="M120" s="10">
        <v>855628026.1189948</v>
      </c>
      <c r="N120" s="10">
        <v>648354417.7107859</v>
      </c>
      <c r="O120" s="10">
        <v>408322146.1869849</v>
      </c>
      <c r="P120" s="1"/>
    </row>
    <row r="121" spans="2:16" ht="11.25" customHeight="1">
      <c r="B121" s="25">
        <v>43862</v>
      </c>
      <c r="C121" s="26">
        <v>47270</v>
      </c>
      <c r="D121" s="10">
        <v>112</v>
      </c>
      <c r="E121" s="27">
        <v>3408</v>
      </c>
      <c r="F121" s="324"/>
      <c r="G121" s="226"/>
      <c r="H121" s="226"/>
      <c r="I121" s="227">
        <v>1016101388.92277</v>
      </c>
      <c r="J121" s="226"/>
      <c r="K121" s="226"/>
      <c r="L121" s="226"/>
      <c r="M121" s="10">
        <v>843121770.3747479</v>
      </c>
      <c r="N121" s="10">
        <v>637252971.430862</v>
      </c>
      <c r="O121" s="10">
        <v>399630797.62668425</v>
      </c>
      <c r="P121" s="1"/>
    </row>
    <row r="122" spans="2:16" ht="11.25" customHeight="1">
      <c r="B122" s="25">
        <v>43862</v>
      </c>
      <c r="C122" s="26">
        <v>47300</v>
      </c>
      <c r="D122" s="10">
        <v>113</v>
      </c>
      <c r="E122" s="27">
        <v>3438</v>
      </c>
      <c r="F122" s="324"/>
      <c r="G122" s="226"/>
      <c r="H122" s="226"/>
      <c r="I122" s="227">
        <v>1003125101.126525</v>
      </c>
      <c r="J122" s="226"/>
      <c r="K122" s="226"/>
      <c r="L122" s="226"/>
      <c r="M122" s="10">
        <v>830988314.4209234</v>
      </c>
      <c r="N122" s="10">
        <v>626536316.8953518</v>
      </c>
      <c r="O122" s="10">
        <v>391299608.8993205</v>
      </c>
      <c r="P122" s="1"/>
    </row>
    <row r="123" spans="2:16" ht="11.25" customHeight="1">
      <c r="B123" s="25">
        <v>43862</v>
      </c>
      <c r="C123" s="26">
        <v>47331</v>
      </c>
      <c r="D123" s="10">
        <v>114</v>
      </c>
      <c r="E123" s="27">
        <v>3469</v>
      </c>
      <c r="F123" s="324"/>
      <c r="G123" s="226"/>
      <c r="H123" s="226"/>
      <c r="I123" s="227">
        <v>990579047.675703</v>
      </c>
      <c r="J123" s="226"/>
      <c r="K123" s="226"/>
      <c r="L123" s="226"/>
      <c r="M123" s="10">
        <v>819203380.1034455</v>
      </c>
      <c r="N123" s="10">
        <v>616080072.5620912</v>
      </c>
      <c r="O123" s="10">
        <v>383139515.0364161</v>
      </c>
      <c r="P123" s="1"/>
    </row>
    <row r="124" spans="2:16" ht="11.25" customHeight="1">
      <c r="B124" s="25">
        <v>43862</v>
      </c>
      <c r="C124" s="26">
        <v>47362</v>
      </c>
      <c r="D124" s="10">
        <v>115</v>
      </c>
      <c r="E124" s="27">
        <v>3500</v>
      </c>
      <c r="F124" s="324"/>
      <c r="G124" s="226"/>
      <c r="H124" s="226"/>
      <c r="I124" s="227">
        <v>976720731.246804</v>
      </c>
      <c r="J124" s="226"/>
      <c r="K124" s="226"/>
      <c r="L124" s="226"/>
      <c r="M124" s="10">
        <v>806372637.9812849</v>
      </c>
      <c r="N124" s="10">
        <v>604888463.4206051</v>
      </c>
      <c r="O124" s="10">
        <v>374586140.6598343</v>
      </c>
      <c r="P124" s="1"/>
    </row>
    <row r="125" spans="2:16" ht="11.25" customHeight="1">
      <c r="B125" s="25">
        <v>43862</v>
      </c>
      <c r="C125" s="26">
        <v>47392</v>
      </c>
      <c r="D125" s="10">
        <v>116</v>
      </c>
      <c r="E125" s="27">
        <v>3530</v>
      </c>
      <c r="F125" s="324"/>
      <c r="G125" s="226"/>
      <c r="H125" s="226"/>
      <c r="I125" s="227">
        <v>964473791.004498</v>
      </c>
      <c r="J125" s="226"/>
      <c r="K125" s="226"/>
      <c r="L125" s="226"/>
      <c r="M125" s="10">
        <v>794954675.0374756</v>
      </c>
      <c r="N125" s="10">
        <v>594855736.2315077</v>
      </c>
      <c r="O125" s="10">
        <v>366863192.0898262</v>
      </c>
      <c r="P125" s="1"/>
    </row>
    <row r="126" spans="2:16" ht="11.25" customHeight="1">
      <c r="B126" s="25">
        <v>43862</v>
      </c>
      <c r="C126" s="26">
        <v>47423</v>
      </c>
      <c r="D126" s="10">
        <v>117</v>
      </c>
      <c r="E126" s="27">
        <v>3561</v>
      </c>
      <c r="F126" s="324"/>
      <c r="G126" s="226"/>
      <c r="H126" s="226"/>
      <c r="I126" s="227">
        <v>952042122.565502</v>
      </c>
      <c r="J126" s="226"/>
      <c r="K126" s="226"/>
      <c r="L126" s="226"/>
      <c r="M126" s="10">
        <v>783377115.0194895</v>
      </c>
      <c r="N126" s="10">
        <v>584701569.0618387</v>
      </c>
      <c r="O126" s="10">
        <v>359073508.7737667</v>
      </c>
      <c r="P126" s="1"/>
    </row>
    <row r="127" spans="2:16" ht="11.25" customHeight="1">
      <c r="B127" s="25">
        <v>43862</v>
      </c>
      <c r="C127" s="26">
        <v>47453</v>
      </c>
      <c r="D127" s="10">
        <v>118</v>
      </c>
      <c r="E127" s="27">
        <v>3591</v>
      </c>
      <c r="F127" s="324"/>
      <c r="G127" s="226"/>
      <c r="H127" s="226"/>
      <c r="I127" s="227">
        <v>939424336.630048</v>
      </c>
      <c r="J127" s="226"/>
      <c r="K127" s="226"/>
      <c r="L127" s="226"/>
      <c r="M127" s="10">
        <v>771725913.450131</v>
      </c>
      <c r="N127" s="10">
        <v>574587574.1144018</v>
      </c>
      <c r="O127" s="10">
        <v>351415909.7386954</v>
      </c>
      <c r="P127" s="1"/>
    </row>
    <row r="128" spans="2:16" ht="11.25" customHeight="1">
      <c r="B128" s="25">
        <v>43862</v>
      </c>
      <c r="C128" s="26">
        <v>47484</v>
      </c>
      <c r="D128" s="10">
        <v>119</v>
      </c>
      <c r="E128" s="27">
        <v>3622</v>
      </c>
      <c r="F128" s="324"/>
      <c r="G128" s="226"/>
      <c r="H128" s="226"/>
      <c r="I128" s="227">
        <v>927425579.959487</v>
      </c>
      <c r="J128" s="226"/>
      <c r="K128" s="226"/>
      <c r="L128" s="226"/>
      <c r="M128" s="10">
        <v>760576891.2942942</v>
      </c>
      <c r="N128" s="10">
        <v>564846400.1352282</v>
      </c>
      <c r="O128" s="10">
        <v>343995035.20112085</v>
      </c>
      <c r="P128" s="1"/>
    </row>
    <row r="129" spans="2:16" ht="11.25" customHeight="1">
      <c r="B129" s="25">
        <v>43862</v>
      </c>
      <c r="C129" s="26">
        <v>47515</v>
      </c>
      <c r="D129" s="10">
        <v>120</v>
      </c>
      <c r="E129" s="27">
        <v>3653</v>
      </c>
      <c r="F129" s="324"/>
      <c r="G129" s="226"/>
      <c r="H129" s="226"/>
      <c r="I129" s="227">
        <v>915112821.667179</v>
      </c>
      <c r="J129" s="226"/>
      <c r="K129" s="226"/>
      <c r="L129" s="226"/>
      <c r="M129" s="10">
        <v>749206393.9353409</v>
      </c>
      <c r="N129" s="10">
        <v>554986995.9935387</v>
      </c>
      <c r="O129" s="10">
        <v>336559021.2673253</v>
      </c>
      <c r="P129" s="1"/>
    </row>
    <row r="130" spans="2:16" ht="11.25" customHeight="1">
      <c r="B130" s="25">
        <v>43862</v>
      </c>
      <c r="C130" s="26">
        <v>47543</v>
      </c>
      <c r="D130" s="10">
        <v>121</v>
      </c>
      <c r="E130" s="27">
        <v>3681</v>
      </c>
      <c r="F130" s="324"/>
      <c r="G130" s="226"/>
      <c r="H130" s="226"/>
      <c r="I130" s="227">
        <v>902721872.768441</v>
      </c>
      <c r="J130" s="226"/>
      <c r="K130" s="226"/>
      <c r="L130" s="226"/>
      <c r="M130" s="10">
        <v>737929586.5115175</v>
      </c>
      <c r="N130" s="10">
        <v>545377694.3001637</v>
      </c>
      <c r="O130" s="10">
        <v>329466158.0775328</v>
      </c>
      <c r="P130" s="1"/>
    </row>
    <row r="131" spans="2:16" ht="11.25" customHeight="1">
      <c r="B131" s="25">
        <v>43862</v>
      </c>
      <c r="C131" s="26">
        <v>47574</v>
      </c>
      <c r="D131" s="10">
        <v>122</v>
      </c>
      <c r="E131" s="27">
        <v>3712</v>
      </c>
      <c r="F131" s="324"/>
      <c r="G131" s="226"/>
      <c r="H131" s="226"/>
      <c r="I131" s="227">
        <v>890920316.141577</v>
      </c>
      <c r="J131" s="226"/>
      <c r="K131" s="226"/>
      <c r="L131" s="226"/>
      <c r="M131" s="10">
        <v>727047188.52519</v>
      </c>
      <c r="N131" s="10">
        <v>535968345.07379633</v>
      </c>
      <c r="O131" s="10">
        <v>322410517.1076188</v>
      </c>
      <c r="P131" s="1"/>
    </row>
    <row r="132" spans="2:16" ht="11.25" customHeight="1">
      <c r="B132" s="25">
        <v>43862</v>
      </c>
      <c r="C132" s="26">
        <v>47604</v>
      </c>
      <c r="D132" s="10">
        <v>123</v>
      </c>
      <c r="E132" s="27">
        <v>3742</v>
      </c>
      <c r="F132" s="324"/>
      <c r="G132" s="226"/>
      <c r="H132" s="226"/>
      <c r="I132" s="227">
        <v>879174043.783018</v>
      </c>
      <c r="J132" s="226"/>
      <c r="K132" s="226"/>
      <c r="L132" s="226"/>
      <c r="M132" s="10">
        <v>716283842.9632556</v>
      </c>
      <c r="N132" s="10">
        <v>526734134.6483372</v>
      </c>
      <c r="O132" s="10">
        <v>315556845.9356648</v>
      </c>
      <c r="P132" s="1"/>
    </row>
    <row r="133" spans="2:16" ht="11.25" customHeight="1">
      <c r="B133" s="25">
        <v>43862</v>
      </c>
      <c r="C133" s="26">
        <v>47635</v>
      </c>
      <c r="D133" s="10">
        <v>124</v>
      </c>
      <c r="E133" s="27">
        <v>3773</v>
      </c>
      <c r="F133" s="324"/>
      <c r="G133" s="226"/>
      <c r="H133" s="226"/>
      <c r="I133" s="227">
        <v>867541913.142422</v>
      </c>
      <c r="J133" s="226"/>
      <c r="K133" s="226"/>
      <c r="L133" s="226"/>
      <c r="M133" s="10">
        <v>705608074.8397404</v>
      </c>
      <c r="N133" s="10">
        <v>517563860.3158875</v>
      </c>
      <c r="O133" s="10">
        <v>308749815.05802655</v>
      </c>
      <c r="P133" s="1"/>
    </row>
    <row r="134" spans="2:16" ht="11.25" customHeight="1">
      <c r="B134" s="25">
        <v>43862</v>
      </c>
      <c r="C134" s="26">
        <v>47665</v>
      </c>
      <c r="D134" s="10">
        <v>125</v>
      </c>
      <c r="E134" s="27">
        <v>3803</v>
      </c>
      <c r="F134" s="324"/>
      <c r="G134" s="226"/>
      <c r="H134" s="226"/>
      <c r="I134" s="227">
        <v>856064988.942793</v>
      </c>
      <c r="J134" s="226"/>
      <c r="K134" s="226"/>
      <c r="L134" s="226"/>
      <c r="M134" s="10">
        <v>695130545.0417984</v>
      </c>
      <c r="N134" s="10">
        <v>508623639.3727567</v>
      </c>
      <c r="O134" s="10">
        <v>302172812.7625114</v>
      </c>
      <c r="P134" s="1"/>
    </row>
    <row r="135" spans="2:16" ht="11.25" customHeight="1">
      <c r="B135" s="25">
        <v>43862</v>
      </c>
      <c r="C135" s="26">
        <v>47696</v>
      </c>
      <c r="D135" s="10">
        <v>126</v>
      </c>
      <c r="E135" s="27">
        <v>3834</v>
      </c>
      <c r="F135" s="324"/>
      <c r="G135" s="226"/>
      <c r="H135" s="226"/>
      <c r="I135" s="227">
        <v>844695229.976475</v>
      </c>
      <c r="J135" s="226"/>
      <c r="K135" s="226"/>
      <c r="L135" s="226"/>
      <c r="M135" s="10">
        <v>684734889.928145</v>
      </c>
      <c r="N135" s="10">
        <v>499742999.256917</v>
      </c>
      <c r="O135" s="10">
        <v>295639313.1627983</v>
      </c>
      <c r="P135" s="1"/>
    </row>
    <row r="136" spans="2:16" ht="11.25" customHeight="1">
      <c r="B136" s="25">
        <v>43862</v>
      </c>
      <c r="C136" s="26">
        <v>47727</v>
      </c>
      <c r="D136" s="10">
        <v>127</v>
      </c>
      <c r="E136" s="27">
        <v>3865</v>
      </c>
      <c r="F136" s="324"/>
      <c r="G136" s="226"/>
      <c r="H136" s="226"/>
      <c r="I136" s="227">
        <v>833462522.873095</v>
      </c>
      <c r="J136" s="226"/>
      <c r="K136" s="226"/>
      <c r="L136" s="226"/>
      <c r="M136" s="10">
        <v>674483408.6112539</v>
      </c>
      <c r="N136" s="10">
        <v>491009195.3836539</v>
      </c>
      <c r="O136" s="10">
        <v>289242236.35052526</v>
      </c>
      <c r="P136" s="1"/>
    </row>
    <row r="137" spans="2:16" ht="11.25" customHeight="1">
      <c r="B137" s="25">
        <v>43862</v>
      </c>
      <c r="C137" s="26">
        <v>47757</v>
      </c>
      <c r="D137" s="10">
        <v>128</v>
      </c>
      <c r="E137" s="27">
        <v>3895</v>
      </c>
      <c r="F137" s="324"/>
      <c r="G137" s="226"/>
      <c r="H137" s="226"/>
      <c r="I137" s="227">
        <v>822234252.380774</v>
      </c>
      <c r="J137" s="226"/>
      <c r="K137" s="226"/>
      <c r="L137" s="226"/>
      <c r="M137" s="10">
        <v>664304691.6829945</v>
      </c>
      <c r="N137" s="10">
        <v>482409044.2057534</v>
      </c>
      <c r="O137" s="10">
        <v>283011191.71429795</v>
      </c>
      <c r="P137" s="1"/>
    </row>
    <row r="138" spans="2:16" ht="11.25" customHeight="1">
      <c r="B138" s="25">
        <v>43862</v>
      </c>
      <c r="C138" s="26">
        <v>47788</v>
      </c>
      <c r="D138" s="10">
        <v>129</v>
      </c>
      <c r="E138" s="27">
        <v>3926</v>
      </c>
      <c r="F138" s="324"/>
      <c r="G138" s="226"/>
      <c r="H138" s="226"/>
      <c r="I138" s="227">
        <v>811198499.33191</v>
      </c>
      <c r="J138" s="226"/>
      <c r="K138" s="226"/>
      <c r="L138" s="226"/>
      <c r="M138" s="10">
        <v>654277028.7675593</v>
      </c>
      <c r="N138" s="10">
        <v>473918745.6196672</v>
      </c>
      <c r="O138" s="10">
        <v>276852644.1119697</v>
      </c>
      <c r="P138" s="1"/>
    </row>
    <row r="139" spans="2:16" ht="11.25" customHeight="1">
      <c r="B139" s="25">
        <v>43862</v>
      </c>
      <c r="C139" s="26">
        <v>47818</v>
      </c>
      <c r="D139" s="10">
        <v>130</v>
      </c>
      <c r="E139" s="27">
        <v>3956</v>
      </c>
      <c r="F139" s="324"/>
      <c r="G139" s="226"/>
      <c r="H139" s="226"/>
      <c r="I139" s="227">
        <v>800201817.762644</v>
      </c>
      <c r="J139" s="226"/>
      <c r="K139" s="226"/>
      <c r="L139" s="226"/>
      <c r="M139" s="10">
        <v>644348212.6586148</v>
      </c>
      <c r="N139" s="10">
        <v>465578171.1801772</v>
      </c>
      <c r="O139" s="10">
        <v>270865368.4752774</v>
      </c>
      <c r="P139" s="1"/>
    </row>
    <row r="140" spans="2:16" ht="11.25" customHeight="1">
      <c r="B140" s="25">
        <v>43862</v>
      </c>
      <c r="C140" s="26">
        <v>47849</v>
      </c>
      <c r="D140" s="10">
        <v>131</v>
      </c>
      <c r="E140" s="27">
        <v>3987</v>
      </c>
      <c r="F140" s="324"/>
      <c r="G140" s="226"/>
      <c r="H140" s="226"/>
      <c r="I140" s="227">
        <v>789262497.858112</v>
      </c>
      <c r="J140" s="226"/>
      <c r="K140" s="226"/>
      <c r="L140" s="226"/>
      <c r="M140" s="10">
        <v>634461598.7530434</v>
      </c>
      <c r="N140" s="10">
        <v>457268637.88843</v>
      </c>
      <c r="O140" s="10">
        <v>264904238.62519506</v>
      </c>
      <c r="P140" s="1"/>
    </row>
    <row r="141" spans="2:16" ht="11.25" customHeight="1">
      <c r="B141" s="25">
        <v>43862</v>
      </c>
      <c r="C141" s="26">
        <v>47880</v>
      </c>
      <c r="D141" s="10">
        <v>132</v>
      </c>
      <c r="E141" s="27">
        <v>4018</v>
      </c>
      <c r="F141" s="324"/>
      <c r="G141" s="226"/>
      <c r="H141" s="226"/>
      <c r="I141" s="227">
        <v>778263044.631791</v>
      </c>
      <c r="J141" s="226"/>
      <c r="K141" s="226"/>
      <c r="L141" s="226"/>
      <c r="M141" s="10">
        <v>624558410.9600329</v>
      </c>
      <c r="N141" s="10">
        <v>448986444.2526721</v>
      </c>
      <c r="O141" s="10">
        <v>259004518.0482653</v>
      </c>
      <c r="P141" s="1"/>
    </row>
    <row r="142" spans="2:16" ht="11.25" customHeight="1">
      <c r="B142" s="25">
        <v>43862</v>
      </c>
      <c r="C142" s="26">
        <v>47908</v>
      </c>
      <c r="D142" s="10">
        <v>133</v>
      </c>
      <c r="E142" s="27">
        <v>4046</v>
      </c>
      <c r="F142" s="324"/>
      <c r="G142" s="226"/>
      <c r="H142" s="226"/>
      <c r="I142" s="227">
        <v>767408630.090648</v>
      </c>
      <c r="J142" s="226"/>
      <c r="K142" s="226"/>
      <c r="L142" s="226"/>
      <c r="M142" s="10">
        <v>614904193.0997355</v>
      </c>
      <c r="N142" s="10">
        <v>441030615.43452066</v>
      </c>
      <c r="O142" s="10">
        <v>253441575.96334833</v>
      </c>
      <c r="P142" s="1"/>
    </row>
    <row r="143" spans="2:16" ht="11.25" customHeight="1">
      <c r="B143" s="25">
        <v>43862</v>
      </c>
      <c r="C143" s="26">
        <v>47939</v>
      </c>
      <c r="D143" s="10">
        <v>134</v>
      </c>
      <c r="E143" s="27">
        <v>4077</v>
      </c>
      <c r="F143" s="324"/>
      <c r="G143" s="226"/>
      <c r="H143" s="226"/>
      <c r="I143" s="227">
        <v>756545993.974317</v>
      </c>
      <c r="J143" s="226"/>
      <c r="K143" s="226"/>
      <c r="L143" s="226"/>
      <c r="M143" s="10">
        <v>605172090.2373636</v>
      </c>
      <c r="N143" s="10">
        <v>432946534.16900283</v>
      </c>
      <c r="O143" s="10">
        <v>247742210.93884048</v>
      </c>
      <c r="P143" s="1"/>
    </row>
    <row r="144" spans="2:16" ht="11.25" customHeight="1">
      <c r="B144" s="25">
        <v>43862</v>
      </c>
      <c r="C144" s="26">
        <v>47969</v>
      </c>
      <c r="D144" s="10">
        <v>135</v>
      </c>
      <c r="E144" s="27">
        <v>4107</v>
      </c>
      <c r="F144" s="324"/>
      <c r="G144" s="226"/>
      <c r="H144" s="226"/>
      <c r="I144" s="227">
        <v>745617266.498697</v>
      </c>
      <c r="J144" s="226"/>
      <c r="K144" s="226"/>
      <c r="L144" s="226"/>
      <c r="M144" s="10">
        <v>595451058.5888977</v>
      </c>
      <c r="N144" s="10">
        <v>424943524.51893616</v>
      </c>
      <c r="O144" s="10">
        <v>242165928.89163977</v>
      </c>
      <c r="P144" s="1"/>
    </row>
    <row r="145" spans="2:16" ht="11.25" customHeight="1">
      <c r="B145" s="25">
        <v>43862</v>
      </c>
      <c r="C145" s="26">
        <v>48000</v>
      </c>
      <c r="D145" s="10">
        <v>136</v>
      </c>
      <c r="E145" s="27">
        <v>4138</v>
      </c>
      <c r="F145" s="324"/>
      <c r="G145" s="226"/>
      <c r="H145" s="226"/>
      <c r="I145" s="227">
        <v>735061374.570056</v>
      </c>
      <c r="J145" s="226"/>
      <c r="K145" s="226"/>
      <c r="L145" s="226"/>
      <c r="M145" s="10">
        <v>586025476.3471669</v>
      </c>
      <c r="N145" s="10">
        <v>417153347.9066422</v>
      </c>
      <c r="O145" s="10">
        <v>236719578.10933295</v>
      </c>
      <c r="P145" s="1"/>
    </row>
    <row r="146" spans="2:16" ht="11.25" customHeight="1">
      <c r="B146" s="25">
        <v>43862</v>
      </c>
      <c r="C146" s="26">
        <v>48030</v>
      </c>
      <c r="D146" s="10">
        <v>137</v>
      </c>
      <c r="E146" s="27">
        <v>4168</v>
      </c>
      <c r="F146" s="324"/>
      <c r="G146" s="226"/>
      <c r="H146" s="226"/>
      <c r="I146" s="227">
        <v>724649799.511571</v>
      </c>
      <c r="J146" s="226"/>
      <c r="K146" s="226"/>
      <c r="L146" s="226"/>
      <c r="M146" s="10">
        <v>576776597.7743386</v>
      </c>
      <c r="N146" s="10">
        <v>409559151.9789059</v>
      </c>
      <c r="O146" s="10">
        <v>231457449.54492983</v>
      </c>
      <c r="P146" s="1"/>
    </row>
    <row r="147" spans="2:16" ht="11.25" customHeight="1">
      <c r="B147" s="25">
        <v>43862</v>
      </c>
      <c r="C147" s="26">
        <v>48061</v>
      </c>
      <c r="D147" s="10">
        <v>138</v>
      </c>
      <c r="E147" s="27">
        <v>4199</v>
      </c>
      <c r="F147" s="324"/>
      <c r="G147" s="226"/>
      <c r="H147" s="226"/>
      <c r="I147" s="227">
        <v>714362072.73382</v>
      </c>
      <c r="J147" s="226"/>
      <c r="K147" s="226"/>
      <c r="L147" s="226"/>
      <c r="M147" s="10">
        <v>567623833.37739</v>
      </c>
      <c r="N147" s="10">
        <v>402034866.88551104</v>
      </c>
      <c r="O147" s="10">
        <v>226242852.1425545</v>
      </c>
      <c r="P147" s="1"/>
    </row>
    <row r="148" spans="2:16" ht="11.25" customHeight="1">
      <c r="B148" s="25">
        <v>43862</v>
      </c>
      <c r="C148" s="26">
        <v>48092</v>
      </c>
      <c r="D148" s="10">
        <v>139</v>
      </c>
      <c r="E148" s="27">
        <v>4230</v>
      </c>
      <c r="F148" s="324"/>
      <c r="G148" s="226"/>
      <c r="H148" s="226"/>
      <c r="I148" s="227">
        <v>704184960.069301</v>
      </c>
      <c r="J148" s="226"/>
      <c r="K148" s="226"/>
      <c r="L148" s="226"/>
      <c r="M148" s="10">
        <v>558588200.9390706</v>
      </c>
      <c r="N148" s="10">
        <v>394628955.2923919</v>
      </c>
      <c r="O148" s="10">
        <v>221134607.62632656</v>
      </c>
      <c r="P148" s="1"/>
    </row>
    <row r="149" spans="2:16" ht="11.25" customHeight="1">
      <c r="B149" s="25">
        <v>43862</v>
      </c>
      <c r="C149" s="26">
        <v>48122</v>
      </c>
      <c r="D149" s="10">
        <v>140</v>
      </c>
      <c r="E149" s="27">
        <v>4260</v>
      </c>
      <c r="F149" s="324"/>
      <c r="G149" s="226"/>
      <c r="H149" s="226"/>
      <c r="I149" s="227">
        <v>693643916.726652</v>
      </c>
      <c r="J149" s="226"/>
      <c r="K149" s="226"/>
      <c r="L149" s="226"/>
      <c r="M149" s="10">
        <v>549323470.1414238</v>
      </c>
      <c r="N149" s="10">
        <v>387128470.84978545</v>
      </c>
      <c r="O149" s="10">
        <v>216042384.92998067</v>
      </c>
      <c r="P149" s="1"/>
    </row>
    <row r="150" spans="2:16" ht="11.25" customHeight="1">
      <c r="B150" s="25">
        <v>43862</v>
      </c>
      <c r="C150" s="26">
        <v>48153</v>
      </c>
      <c r="D150" s="10">
        <v>141</v>
      </c>
      <c r="E150" s="27">
        <v>4291</v>
      </c>
      <c r="F150" s="324"/>
      <c r="G150" s="226"/>
      <c r="H150" s="226"/>
      <c r="I150" s="227">
        <v>683697159.365747</v>
      </c>
      <c r="J150" s="226"/>
      <c r="K150" s="226"/>
      <c r="L150" s="226"/>
      <c r="M150" s="10">
        <v>540527915.0218682</v>
      </c>
      <c r="N150" s="10">
        <v>379961136.1970279</v>
      </c>
      <c r="O150" s="10">
        <v>211144439.15282807</v>
      </c>
      <c r="P150" s="1"/>
    </row>
    <row r="151" spans="2:16" ht="11.25" customHeight="1">
      <c r="B151" s="25">
        <v>43862</v>
      </c>
      <c r="C151" s="26">
        <v>48183</v>
      </c>
      <c r="D151" s="10">
        <v>142</v>
      </c>
      <c r="E151" s="27">
        <v>4321</v>
      </c>
      <c r="F151" s="324"/>
      <c r="G151" s="226"/>
      <c r="H151" s="226"/>
      <c r="I151" s="227">
        <v>673824684.003801</v>
      </c>
      <c r="J151" s="226"/>
      <c r="K151" s="226"/>
      <c r="L151" s="226"/>
      <c r="M151" s="10">
        <v>531848365.3462986</v>
      </c>
      <c r="N151" s="10">
        <v>372939724.93334794</v>
      </c>
      <c r="O151" s="10">
        <v>206393112.27648416</v>
      </c>
      <c r="P151" s="1"/>
    </row>
    <row r="152" spans="2:16" ht="11.25" customHeight="1">
      <c r="B152" s="25">
        <v>43862</v>
      </c>
      <c r="C152" s="26">
        <v>48214</v>
      </c>
      <c r="D152" s="10">
        <v>143</v>
      </c>
      <c r="E152" s="27">
        <v>4352</v>
      </c>
      <c r="F152" s="324"/>
      <c r="G152" s="226"/>
      <c r="H152" s="226"/>
      <c r="I152" s="227">
        <v>664069327.175495</v>
      </c>
      <c r="J152" s="226"/>
      <c r="K152" s="226"/>
      <c r="L152" s="226"/>
      <c r="M152" s="10">
        <v>523259488.6905667</v>
      </c>
      <c r="N152" s="10">
        <v>365983935.4126993</v>
      </c>
      <c r="O152" s="10">
        <v>201685741.51039237</v>
      </c>
      <c r="P152" s="1"/>
    </row>
    <row r="153" spans="2:16" ht="11.25" customHeight="1">
      <c r="B153" s="25">
        <v>43862</v>
      </c>
      <c r="C153" s="26">
        <v>48245</v>
      </c>
      <c r="D153" s="10">
        <v>144</v>
      </c>
      <c r="E153" s="27">
        <v>4383</v>
      </c>
      <c r="F153" s="324"/>
      <c r="G153" s="226"/>
      <c r="H153" s="226"/>
      <c r="I153" s="227">
        <v>654408047.801108</v>
      </c>
      <c r="J153" s="226"/>
      <c r="K153" s="226"/>
      <c r="L153" s="226"/>
      <c r="M153" s="10">
        <v>514772220.2850522</v>
      </c>
      <c r="N153" s="10">
        <v>359132000.9903802</v>
      </c>
      <c r="O153" s="10">
        <v>197071534.50891644</v>
      </c>
      <c r="P153" s="1"/>
    </row>
    <row r="154" spans="2:16" ht="11.25" customHeight="1">
      <c r="B154" s="25">
        <v>43862</v>
      </c>
      <c r="C154" s="26">
        <v>48274</v>
      </c>
      <c r="D154" s="10">
        <v>145</v>
      </c>
      <c r="E154" s="27">
        <v>4412</v>
      </c>
      <c r="F154" s="324"/>
      <c r="G154" s="226"/>
      <c r="H154" s="226"/>
      <c r="I154" s="227">
        <v>644816126.393413</v>
      </c>
      <c r="J154" s="226"/>
      <c r="K154" s="226"/>
      <c r="L154" s="226"/>
      <c r="M154" s="10">
        <v>506422161.5360634</v>
      </c>
      <c r="N154" s="10">
        <v>352465933.1004124</v>
      </c>
      <c r="O154" s="10">
        <v>192647105.32258078</v>
      </c>
      <c r="P154" s="1"/>
    </row>
    <row r="155" spans="2:16" ht="11.25" customHeight="1">
      <c r="B155" s="25">
        <v>43862</v>
      </c>
      <c r="C155" s="26">
        <v>48305</v>
      </c>
      <c r="D155" s="10">
        <v>146</v>
      </c>
      <c r="E155" s="27">
        <v>4443</v>
      </c>
      <c r="F155" s="324"/>
      <c r="G155" s="226"/>
      <c r="H155" s="226"/>
      <c r="I155" s="227">
        <v>635285387.587173</v>
      </c>
      <c r="J155" s="226"/>
      <c r="K155" s="226"/>
      <c r="L155" s="226"/>
      <c r="M155" s="10">
        <v>498090728.02550846</v>
      </c>
      <c r="N155" s="10">
        <v>345785673.05653834</v>
      </c>
      <c r="O155" s="10">
        <v>188195378.83044362</v>
      </c>
      <c r="P155" s="1"/>
    </row>
    <row r="156" spans="2:16" ht="11.25" customHeight="1">
      <c r="B156" s="25">
        <v>43862</v>
      </c>
      <c r="C156" s="26">
        <v>48335</v>
      </c>
      <c r="D156" s="10">
        <v>147</v>
      </c>
      <c r="E156" s="27">
        <v>4473</v>
      </c>
      <c r="F156" s="324"/>
      <c r="G156" s="226"/>
      <c r="H156" s="226"/>
      <c r="I156" s="227">
        <v>625691826.822848</v>
      </c>
      <c r="J156" s="226"/>
      <c r="K156" s="226"/>
      <c r="L156" s="226"/>
      <c r="M156" s="10">
        <v>489763745.6204291</v>
      </c>
      <c r="N156" s="10">
        <v>339168053.32100326</v>
      </c>
      <c r="O156" s="10">
        <v>183837024.4828955</v>
      </c>
      <c r="P156" s="1"/>
    </row>
    <row r="157" spans="2:16" ht="11.25" customHeight="1">
      <c r="B157" s="25">
        <v>43862</v>
      </c>
      <c r="C157" s="26">
        <v>48366</v>
      </c>
      <c r="D157" s="10">
        <v>148</v>
      </c>
      <c r="E157" s="27">
        <v>4504</v>
      </c>
      <c r="F157" s="324"/>
      <c r="G157" s="226"/>
      <c r="H157" s="226"/>
      <c r="I157" s="227">
        <v>616274835.019313</v>
      </c>
      <c r="J157" s="226"/>
      <c r="K157" s="226"/>
      <c r="L157" s="226"/>
      <c r="M157" s="10">
        <v>481574369.6373017</v>
      </c>
      <c r="N157" s="10">
        <v>332648648.10376686</v>
      </c>
      <c r="O157" s="10">
        <v>179539671.27804154</v>
      </c>
      <c r="P157" s="1"/>
    </row>
    <row r="158" spans="2:16" ht="11.25" customHeight="1">
      <c r="B158" s="25">
        <v>43862</v>
      </c>
      <c r="C158" s="26">
        <v>48396</v>
      </c>
      <c r="D158" s="10">
        <v>149</v>
      </c>
      <c r="E158" s="27">
        <v>4534</v>
      </c>
      <c r="F158" s="324"/>
      <c r="G158" s="226"/>
      <c r="H158" s="226"/>
      <c r="I158" s="227">
        <v>606924414.332622</v>
      </c>
      <c r="J158" s="226"/>
      <c r="K158" s="226"/>
      <c r="L158" s="226"/>
      <c r="M158" s="10">
        <v>473489223.4986907</v>
      </c>
      <c r="N158" s="10">
        <v>326258822.3792031</v>
      </c>
      <c r="O158" s="10">
        <v>175369074.7467506</v>
      </c>
      <c r="P158" s="1"/>
    </row>
    <row r="159" spans="2:16" ht="11.25" customHeight="1">
      <c r="B159" s="25">
        <v>43862</v>
      </c>
      <c r="C159" s="26">
        <v>48427</v>
      </c>
      <c r="D159" s="10">
        <v>150</v>
      </c>
      <c r="E159" s="27">
        <v>4565</v>
      </c>
      <c r="F159" s="324"/>
      <c r="G159" s="226"/>
      <c r="H159" s="226"/>
      <c r="I159" s="227">
        <v>597628418.343606</v>
      </c>
      <c r="J159" s="226"/>
      <c r="K159" s="226"/>
      <c r="L159" s="226"/>
      <c r="M159" s="10">
        <v>465446223.5601879</v>
      </c>
      <c r="N159" s="10">
        <v>319901126.2821997</v>
      </c>
      <c r="O159" s="10">
        <v>171223407.2580921</v>
      </c>
      <c r="P159" s="1"/>
    </row>
    <row r="160" spans="2:16" ht="11.25" customHeight="1">
      <c r="B160" s="25">
        <v>43862</v>
      </c>
      <c r="C160" s="26">
        <v>48458</v>
      </c>
      <c r="D160" s="10">
        <v>151</v>
      </c>
      <c r="E160" s="27">
        <v>4596</v>
      </c>
      <c r="F160" s="324"/>
      <c r="G160" s="226"/>
      <c r="H160" s="226"/>
      <c r="I160" s="227">
        <v>588296976.206468</v>
      </c>
      <c r="J160" s="226"/>
      <c r="K160" s="226"/>
      <c r="L160" s="226"/>
      <c r="M160" s="10">
        <v>457401585.1755294</v>
      </c>
      <c r="N160" s="10">
        <v>313572534.5964697</v>
      </c>
      <c r="O160" s="10">
        <v>167125223.81991717</v>
      </c>
      <c r="P160" s="1"/>
    </row>
    <row r="161" spans="2:16" ht="11.25" customHeight="1">
      <c r="B161" s="25">
        <v>43862</v>
      </c>
      <c r="C161" s="26">
        <v>48488</v>
      </c>
      <c r="D161" s="10">
        <v>152</v>
      </c>
      <c r="E161" s="27">
        <v>4626</v>
      </c>
      <c r="F161" s="324"/>
      <c r="G161" s="226"/>
      <c r="H161" s="226"/>
      <c r="I161" s="227">
        <v>579051607.548684</v>
      </c>
      <c r="J161" s="226"/>
      <c r="K161" s="226"/>
      <c r="L161" s="226"/>
      <c r="M161" s="10">
        <v>449474317.0588996</v>
      </c>
      <c r="N161" s="10">
        <v>307379570.5878076</v>
      </c>
      <c r="O161" s="10">
        <v>163153001.74510548</v>
      </c>
      <c r="P161" s="1"/>
    </row>
    <row r="162" spans="2:16" ht="11.25" customHeight="1">
      <c r="B162" s="25">
        <v>43862</v>
      </c>
      <c r="C162" s="26">
        <v>48519</v>
      </c>
      <c r="D162" s="10">
        <v>153</v>
      </c>
      <c r="E162" s="27">
        <v>4657</v>
      </c>
      <c r="F162" s="324"/>
      <c r="G162" s="226"/>
      <c r="H162" s="226"/>
      <c r="I162" s="227">
        <v>569954431.677581</v>
      </c>
      <c r="J162" s="226"/>
      <c r="K162" s="226"/>
      <c r="L162" s="226"/>
      <c r="M162" s="10">
        <v>441662497.0322693</v>
      </c>
      <c r="N162" s="10">
        <v>301269200.34500766</v>
      </c>
      <c r="O162" s="10">
        <v>159232393.4960537</v>
      </c>
      <c r="P162" s="1"/>
    </row>
    <row r="163" spans="2:16" ht="11.25" customHeight="1">
      <c r="B163" s="25">
        <v>43862</v>
      </c>
      <c r="C163" s="26">
        <v>48549</v>
      </c>
      <c r="D163" s="10">
        <v>154</v>
      </c>
      <c r="E163" s="27">
        <v>4687</v>
      </c>
      <c r="F163" s="324"/>
      <c r="G163" s="226"/>
      <c r="H163" s="226"/>
      <c r="I163" s="227">
        <v>560766375.436427</v>
      </c>
      <c r="J163" s="226"/>
      <c r="K163" s="226"/>
      <c r="L163" s="226"/>
      <c r="M163" s="10">
        <v>433829333.54592204</v>
      </c>
      <c r="N163" s="10">
        <v>295197647.513061</v>
      </c>
      <c r="O163" s="10">
        <v>155383773.5251062</v>
      </c>
      <c r="P163" s="1"/>
    </row>
    <row r="164" spans="2:16" ht="11.25" customHeight="1">
      <c r="B164" s="25">
        <v>43862</v>
      </c>
      <c r="C164" s="26">
        <v>48580</v>
      </c>
      <c r="D164" s="10">
        <v>155</v>
      </c>
      <c r="E164" s="27">
        <v>4718</v>
      </c>
      <c r="F164" s="324"/>
      <c r="G164" s="226"/>
      <c r="H164" s="226"/>
      <c r="I164" s="227">
        <v>551633450.397364</v>
      </c>
      <c r="J164" s="226"/>
      <c r="K164" s="226"/>
      <c r="L164" s="226"/>
      <c r="M164" s="10">
        <v>426039946.48979515</v>
      </c>
      <c r="N164" s="10">
        <v>289160117.71121436</v>
      </c>
      <c r="O164" s="10">
        <v>151561112.48659587</v>
      </c>
      <c r="P164" s="1"/>
    </row>
    <row r="165" spans="2:16" ht="11.25" customHeight="1">
      <c r="B165" s="25">
        <v>43862</v>
      </c>
      <c r="C165" s="26">
        <v>48611</v>
      </c>
      <c r="D165" s="10">
        <v>156</v>
      </c>
      <c r="E165" s="27">
        <v>4749</v>
      </c>
      <c r="F165" s="324"/>
      <c r="G165" s="226"/>
      <c r="H165" s="226"/>
      <c r="I165" s="227">
        <v>542681800.910158</v>
      </c>
      <c r="J165" s="226"/>
      <c r="K165" s="226"/>
      <c r="L165" s="226"/>
      <c r="M165" s="10">
        <v>418415500.2714646</v>
      </c>
      <c r="N165" s="10">
        <v>283263051.23822993</v>
      </c>
      <c r="O165" s="10">
        <v>147841356.96362782</v>
      </c>
      <c r="P165" s="1"/>
    </row>
    <row r="166" spans="2:16" ht="11.25" customHeight="1">
      <c r="B166" s="25">
        <v>43862</v>
      </c>
      <c r="C166" s="26">
        <v>48639</v>
      </c>
      <c r="D166" s="10">
        <v>157</v>
      </c>
      <c r="E166" s="27">
        <v>4777</v>
      </c>
      <c r="F166" s="324"/>
      <c r="G166" s="226"/>
      <c r="H166" s="226"/>
      <c r="I166" s="227">
        <v>533787995.983121</v>
      </c>
      <c r="J166" s="226"/>
      <c r="K166" s="226"/>
      <c r="L166" s="226"/>
      <c r="M166" s="10">
        <v>410927714.90542054</v>
      </c>
      <c r="N166" s="10">
        <v>277554781.5833625</v>
      </c>
      <c r="O166" s="10">
        <v>144307776.76140964</v>
      </c>
      <c r="P166" s="1"/>
    </row>
    <row r="167" spans="2:16" ht="11.25" customHeight="1">
      <c r="B167" s="25">
        <v>43862</v>
      </c>
      <c r="C167" s="26">
        <v>48670</v>
      </c>
      <c r="D167" s="10">
        <v>158</v>
      </c>
      <c r="E167" s="27">
        <v>4808</v>
      </c>
      <c r="F167" s="324"/>
      <c r="G167" s="226"/>
      <c r="H167" s="226"/>
      <c r="I167" s="227">
        <v>524970374.690517</v>
      </c>
      <c r="J167" s="226"/>
      <c r="K167" s="226"/>
      <c r="L167" s="226"/>
      <c r="M167" s="10">
        <v>403454166.6929655</v>
      </c>
      <c r="N167" s="10">
        <v>271813847.7102507</v>
      </c>
      <c r="O167" s="10">
        <v>140724339.92507476</v>
      </c>
      <c r="P167" s="1"/>
    </row>
    <row r="168" spans="2:16" ht="11.25" customHeight="1">
      <c r="B168" s="25">
        <v>43862</v>
      </c>
      <c r="C168" s="26">
        <v>48700</v>
      </c>
      <c r="D168" s="10">
        <v>159</v>
      </c>
      <c r="E168" s="27">
        <v>4838</v>
      </c>
      <c r="F168" s="324"/>
      <c r="G168" s="226"/>
      <c r="H168" s="226"/>
      <c r="I168" s="227">
        <v>516161315.322626</v>
      </c>
      <c r="J168" s="226"/>
      <c r="K168" s="226"/>
      <c r="L168" s="226"/>
      <c r="M168" s="10">
        <v>396033042.2617392</v>
      </c>
      <c r="N168" s="10">
        <v>266157410.528715</v>
      </c>
      <c r="O168" s="10">
        <v>137231018.93186244</v>
      </c>
      <c r="P168" s="1"/>
    </row>
    <row r="169" spans="2:16" ht="11.25" customHeight="1">
      <c r="B169" s="25">
        <v>43862</v>
      </c>
      <c r="C169" s="26">
        <v>48731</v>
      </c>
      <c r="D169" s="10">
        <v>160</v>
      </c>
      <c r="E169" s="27">
        <v>4869</v>
      </c>
      <c r="F169" s="324"/>
      <c r="G169" s="226"/>
      <c r="H169" s="226"/>
      <c r="I169" s="227">
        <v>507493420.320953</v>
      </c>
      <c r="J169" s="226"/>
      <c r="K169" s="226"/>
      <c r="L169" s="226"/>
      <c r="M169" s="10">
        <v>388722039.4231757</v>
      </c>
      <c r="N169" s="10">
        <v>260579590.9951557</v>
      </c>
      <c r="O169" s="10">
        <v>133786022.74804159</v>
      </c>
      <c r="P169" s="1"/>
    </row>
    <row r="170" spans="2:16" ht="11.25" customHeight="1">
      <c r="B170" s="25">
        <v>43862</v>
      </c>
      <c r="C170" s="26">
        <v>48761</v>
      </c>
      <c r="D170" s="10">
        <v>161</v>
      </c>
      <c r="E170" s="27">
        <v>4899</v>
      </c>
      <c r="F170" s="324"/>
      <c r="G170" s="226"/>
      <c r="H170" s="226"/>
      <c r="I170" s="227">
        <v>498908450.755101</v>
      </c>
      <c r="J170" s="226"/>
      <c r="K170" s="226"/>
      <c r="L170" s="226"/>
      <c r="M170" s="10">
        <v>381518998.39934045</v>
      </c>
      <c r="N170" s="10">
        <v>255121564.84192047</v>
      </c>
      <c r="O170" s="10">
        <v>130446850.648817</v>
      </c>
      <c r="P170" s="1"/>
    </row>
    <row r="171" spans="2:16" ht="11.25" customHeight="1">
      <c r="B171" s="25">
        <v>43862</v>
      </c>
      <c r="C171" s="26">
        <v>48792</v>
      </c>
      <c r="D171" s="10">
        <v>162</v>
      </c>
      <c r="E171" s="27">
        <v>4930</v>
      </c>
      <c r="F171" s="324"/>
      <c r="G171" s="226"/>
      <c r="H171" s="226"/>
      <c r="I171" s="227">
        <v>490419473.487629</v>
      </c>
      <c r="J171" s="226"/>
      <c r="K171" s="226"/>
      <c r="L171" s="226"/>
      <c r="M171" s="10">
        <v>374391340.1755149</v>
      </c>
      <c r="N171" s="10">
        <v>249718598.26522195</v>
      </c>
      <c r="O171" s="10">
        <v>127143433.81789982</v>
      </c>
      <c r="P171" s="1"/>
    </row>
    <row r="172" spans="2:16" ht="11.25" customHeight="1">
      <c r="B172" s="25">
        <v>43862</v>
      </c>
      <c r="C172" s="26">
        <v>48823</v>
      </c>
      <c r="D172" s="10">
        <v>163</v>
      </c>
      <c r="E172" s="27">
        <v>4961</v>
      </c>
      <c r="F172" s="324"/>
      <c r="G172" s="226"/>
      <c r="H172" s="226"/>
      <c r="I172" s="227">
        <v>482014933.898594</v>
      </c>
      <c r="J172" s="226"/>
      <c r="K172" s="226"/>
      <c r="L172" s="226"/>
      <c r="M172" s="10">
        <v>367351113.7944686</v>
      </c>
      <c r="N172" s="10">
        <v>244399631.92851055</v>
      </c>
      <c r="O172" s="10">
        <v>123908247.64082472</v>
      </c>
      <c r="P172" s="1"/>
    </row>
    <row r="173" spans="2:16" ht="11.25" customHeight="1">
      <c r="B173" s="25">
        <v>43862</v>
      </c>
      <c r="C173" s="26">
        <v>48853</v>
      </c>
      <c r="D173" s="10">
        <v>164</v>
      </c>
      <c r="E173" s="27">
        <v>4991</v>
      </c>
      <c r="F173" s="324"/>
      <c r="G173" s="226"/>
      <c r="H173" s="226"/>
      <c r="I173" s="227">
        <v>473699442.805422</v>
      </c>
      <c r="J173" s="226"/>
      <c r="K173" s="226"/>
      <c r="L173" s="226"/>
      <c r="M173" s="10">
        <v>360421177.63797694</v>
      </c>
      <c r="N173" s="10">
        <v>239198942.4524857</v>
      </c>
      <c r="O173" s="10">
        <v>120774432.70421517</v>
      </c>
      <c r="P173" s="1"/>
    </row>
    <row r="174" spans="2:16" ht="11.25" customHeight="1">
      <c r="B174" s="25">
        <v>43862</v>
      </c>
      <c r="C174" s="26">
        <v>48884</v>
      </c>
      <c r="D174" s="10">
        <v>165</v>
      </c>
      <c r="E174" s="27">
        <v>5022</v>
      </c>
      <c r="F174" s="324"/>
      <c r="G174" s="226"/>
      <c r="H174" s="226"/>
      <c r="I174" s="227">
        <v>465427119.000313</v>
      </c>
      <c r="J174" s="226"/>
      <c r="K174" s="226"/>
      <c r="L174" s="226"/>
      <c r="M174" s="10">
        <v>353526432.8890466</v>
      </c>
      <c r="N174" s="10">
        <v>234026446.330817</v>
      </c>
      <c r="O174" s="10">
        <v>117662293.23530975</v>
      </c>
      <c r="P174" s="1"/>
    </row>
    <row r="175" spans="2:16" ht="11.25" customHeight="1">
      <c r="B175" s="25">
        <v>43862</v>
      </c>
      <c r="C175" s="26">
        <v>48914</v>
      </c>
      <c r="D175" s="10">
        <v>166</v>
      </c>
      <c r="E175" s="27">
        <v>5052</v>
      </c>
      <c r="F175" s="324"/>
      <c r="G175" s="226"/>
      <c r="H175" s="226"/>
      <c r="I175" s="227">
        <v>456429826.043282</v>
      </c>
      <c r="J175" s="226"/>
      <c r="K175" s="226"/>
      <c r="L175" s="226"/>
      <c r="M175" s="10">
        <v>346123258.1075362</v>
      </c>
      <c r="N175" s="10">
        <v>228561773.47198895</v>
      </c>
      <c r="O175" s="10">
        <v>114443742.42323089</v>
      </c>
      <c r="P175" s="1"/>
    </row>
    <row r="176" spans="2:16" ht="11.25" customHeight="1">
      <c r="B176" s="25">
        <v>43862</v>
      </c>
      <c r="C176" s="26">
        <v>48945</v>
      </c>
      <c r="D176" s="10">
        <v>167</v>
      </c>
      <c r="E176" s="27">
        <v>5083</v>
      </c>
      <c r="F176" s="324"/>
      <c r="G176" s="226"/>
      <c r="H176" s="226"/>
      <c r="I176" s="227">
        <v>448221769.645133</v>
      </c>
      <c r="J176" s="226"/>
      <c r="K176" s="226"/>
      <c r="L176" s="226"/>
      <c r="M176" s="10">
        <v>339322370.1470471</v>
      </c>
      <c r="N176" s="10">
        <v>223500963.04150304</v>
      </c>
      <c r="O176" s="10">
        <v>111435732.5615919</v>
      </c>
      <c r="P176" s="1"/>
    </row>
    <row r="177" spans="2:16" ht="11.25" customHeight="1">
      <c r="B177" s="25">
        <v>43862</v>
      </c>
      <c r="C177" s="26">
        <v>48976</v>
      </c>
      <c r="D177" s="10">
        <v>168</v>
      </c>
      <c r="E177" s="27">
        <v>5114</v>
      </c>
      <c r="F177" s="324"/>
      <c r="G177" s="226"/>
      <c r="H177" s="226"/>
      <c r="I177" s="227">
        <v>440056554.64188</v>
      </c>
      <c r="J177" s="226"/>
      <c r="K177" s="226"/>
      <c r="L177" s="226"/>
      <c r="M177" s="10">
        <v>332575933.81872666</v>
      </c>
      <c r="N177" s="10">
        <v>218500190.02459815</v>
      </c>
      <c r="O177" s="10">
        <v>108480958.09007464</v>
      </c>
      <c r="P177" s="1"/>
    </row>
    <row r="178" spans="2:16" ht="11.25" customHeight="1">
      <c r="B178" s="25">
        <v>43862</v>
      </c>
      <c r="C178" s="26">
        <v>49004</v>
      </c>
      <c r="D178" s="10">
        <v>169</v>
      </c>
      <c r="E178" s="27">
        <v>5142</v>
      </c>
      <c r="F178" s="324"/>
      <c r="G178" s="226"/>
      <c r="H178" s="226"/>
      <c r="I178" s="227">
        <v>431935935.0789</v>
      </c>
      <c r="J178" s="226"/>
      <c r="K178" s="226"/>
      <c r="L178" s="226"/>
      <c r="M178" s="10">
        <v>325938591.78969514</v>
      </c>
      <c r="N178" s="10">
        <v>213647542.08452505</v>
      </c>
      <c r="O178" s="10">
        <v>105665838.87434655</v>
      </c>
      <c r="P178" s="1"/>
    </row>
    <row r="179" spans="2:16" ht="11.25" customHeight="1">
      <c r="B179" s="25">
        <v>43862</v>
      </c>
      <c r="C179" s="26">
        <v>49035</v>
      </c>
      <c r="D179" s="10">
        <v>170</v>
      </c>
      <c r="E179" s="27">
        <v>5173</v>
      </c>
      <c r="F179" s="324"/>
      <c r="G179" s="226"/>
      <c r="H179" s="226"/>
      <c r="I179" s="227">
        <v>423877999.19682</v>
      </c>
      <c r="J179" s="226"/>
      <c r="K179" s="226"/>
      <c r="L179" s="226"/>
      <c r="M179" s="10">
        <v>319315575.34248465</v>
      </c>
      <c r="N179" s="10">
        <v>208773951.66790316</v>
      </c>
      <c r="O179" s="10">
        <v>102818114.53649895</v>
      </c>
      <c r="P179" s="1"/>
    </row>
    <row r="180" spans="2:16" ht="11.25" customHeight="1">
      <c r="B180" s="25">
        <v>43862</v>
      </c>
      <c r="C180" s="26">
        <v>49065</v>
      </c>
      <c r="D180" s="10">
        <v>171</v>
      </c>
      <c r="E180" s="27">
        <v>5203</v>
      </c>
      <c r="F180" s="324"/>
      <c r="G180" s="226"/>
      <c r="H180" s="226"/>
      <c r="I180" s="227">
        <v>415894013.043485</v>
      </c>
      <c r="J180" s="226"/>
      <c r="K180" s="226"/>
      <c r="L180" s="226"/>
      <c r="M180" s="10">
        <v>312786828.0941971</v>
      </c>
      <c r="N180" s="10">
        <v>204002003.27190888</v>
      </c>
      <c r="O180" s="10">
        <v>100056161.904067</v>
      </c>
      <c r="P180" s="1"/>
    </row>
    <row r="181" spans="2:16" ht="11.25" customHeight="1">
      <c r="B181" s="25">
        <v>43862</v>
      </c>
      <c r="C181" s="26">
        <v>49096</v>
      </c>
      <c r="D181" s="10">
        <v>172</v>
      </c>
      <c r="E181" s="27">
        <v>5234</v>
      </c>
      <c r="F181" s="324"/>
      <c r="G181" s="226"/>
      <c r="H181" s="226"/>
      <c r="I181" s="227">
        <v>407725657.949055</v>
      </c>
      <c r="J181" s="226"/>
      <c r="K181" s="226"/>
      <c r="L181" s="226"/>
      <c r="M181" s="10">
        <v>306123456.72434366</v>
      </c>
      <c r="N181" s="10">
        <v>199148334.0586537</v>
      </c>
      <c r="O181" s="10">
        <v>97261890.04139279</v>
      </c>
      <c r="P181" s="1"/>
    </row>
    <row r="182" spans="2:16" ht="11.25" customHeight="1">
      <c r="B182" s="25">
        <v>43862</v>
      </c>
      <c r="C182" s="26">
        <v>49126</v>
      </c>
      <c r="D182" s="10">
        <v>173</v>
      </c>
      <c r="E182" s="27">
        <v>5264</v>
      </c>
      <c r="F182" s="324"/>
      <c r="G182" s="226"/>
      <c r="H182" s="226"/>
      <c r="I182" s="227">
        <v>399955500.310459</v>
      </c>
      <c r="J182" s="226"/>
      <c r="K182" s="226"/>
      <c r="L182" s="226"/>
      <c r="M182" s="10">
        <v>299796667.2207734</v>
      </c>
      <c r="N182" s="10">
        <v>194552419.83749154</v>
      </c>
      <c r="O182" s="10">
        <v>94627800.88553764</v>
      </c>
      <c r="P182" s="1"/>
    </row>
    <row r="183" spans="2:16" ht="11.25" customHeight="1">
      <c r="B183" s="25">
        <v>43862</v>
      </c>
      <c r="C183" s="26">
        <v>49157</v>
      </c>
      <c r="D183" s="10">
        <v>174</v>
      </c>
      <c r="E183" s="27">
        <v>5295</v>
      </c>
      <c r="F183" s="324"/>
      <c r="G183" s="226"/>
      <c r="H183" s="226"/>
      <c r="I183" s="227">
        <v>392294661.554896</v>
      </c>
      <c r="J183" s="226"/>
      <c r="K183" s="226"/>
      <c r="L183" s="226"/>
      <c r="M183" s="10">
        <v>293555555.7261039</v>
      </c>
      <c r="N183" s="10">
        <v>190017777.13063774</v>
      </c>
      <c r="O183" s="10">
        <v>92030750.43131717</v>
      </c>
      <c r="P183" s="1"/>
    </row>
    <row r="184" spans="2:16" ht="11.25" customHeight="1">
      <c r="B184" s="25">
        <v>43862</v>
      </c>
      <c r="C184" s="26">
        <v>49188</v>
      </c>
      <c r="D184" s="10">
        <v>175</v>
      </c>
      <c r="E184" s="27">
        <v>5326</v>
      </c>
      <c r="F184" s="324"/>
      <c r="G184" s="226"/>
      <c r="H184" s="226"/>
      <c r="I184" s="227">
        <v>384761319.350225</v>
      </c>
      <c r="J184" s="226"/>
      <c r="K184" s="226"/>
      <c r="L184" s="226"/>
      <c r="M184" s="10">
        <v>287429996.9179604</v>
      </c>
      <c r="N184" s="10">
        <v>185579547.8792707</v>
      </c>
      <c r="O184" s="10">
        <v>89500500.0808073</v>
      </c>
      <c r="P184" s="1"/>
    </row>
    <row r="185" spans="2:16" ht="11.25" customHeight="1">
      <c r="B185" s="25">
        <v>43862</v>
      </c>
      <c r="C185" s="26">
        <v>49218</v>
      </c>
      <c r="D185" s="10">
        <v>176</v>
      </c>
      <c r="E185" s="27">
        <v>5356</v>
      </c>
      <c r="F185" s="324"/>
      <c r="G185" s="226"/>
      <c r="H185" s="226"/>
      <c r="I185" s="227">
        <v>377373324.383735</v>
      </c>
      <c r="J185" s="226"/>
      <c r="K185" s="226"/>
      <c r="L185" s="226"/>
      <c r="M185" s="10">
        <v>281448178.9618297</v>
      </c>
      <c r="N185" s="10">
        <v>181270124.24576917</v>
      </c>
      <c r="O185" s="10">
        <v>87063809.41313219</v>
      </c>
      <c r="P185" s="1"/>
    </row>
    <row r="186" spans="2:16" ht="11.25" customHeight="1">
      <c r="B186" s="25">
        <v>43862</v>
      </c>
      <c r="C186" s="26">
        <v>49249</v>
      </c>
      <c r="D186" s="10">
        <v>177</v>
      </c>
      <c r="E186" s="27">
        <v>5387</v>
      </c>
      <c r="F186" s="324"/>
      <c r="G186" s="226"/>
      <c r="H186" s="226"/>
      <c r="I186" s="227">
        <v>370064720.431427</v>
      </c>
      <c r="J186" s="226"/>
      <c r="K186" s="226"/>
      <c r="L186" s="226"/>
      <c r="M186" s="10">
        <v>275529249.10891044</v>
      </c>
      <c r="N186" s="10">
        <v>177006653.3262442</v>
      </c>
      <c r="O186" s="10">
        <v>84655980.38343313</v>
      </c>
      <c r="P186" s="1"/>
    </row>
    <row r="187" spans="2:16" ht="11.25" customHeight="1">
      <c r="B187" s="25">
        <v>43862</v>
      </c>
      <c r="C187" s="26">
        <v>49279</v>
      </c>
      <c r="D187" s="10">
        <v>178</v>
      </c>
      <c r="E187" s="27">
        <v>5417</v>
      </c>
      <c r="F187" s="324"/>
      <c r="G187" s="226"/>
      <c r="H187" s="226"/>
      <c r="I187" s="227">
        <v>362818957.1388</v>
      </c>
      <c r="J187" s="226"/>
      <c r="K187" s="226"/>
      <c r="L187" s="226"/>
      <c r="M187" s="10">
        <v>269691063.23103285</v>
      </c>
      <c r="N187" s="10">
        <v>172829631.92958304</v>
      </c>
      <c r="O187" s="10">
        <v>82319427.44463764</v>
      </c>
      <c r="P187" s="1"/>
    </row>
    <row r="188" spans="2:16" ht="11.25" customHeight="1">
      <c r="B188" s="25">
        <v>43862</v>
      </c>
      <c r="C188" s="26">
        <v>49310</v>
      </c>
      <c r="D188" s="10">
        <v>179</v>
      </c>
      <c r="E188" s="27">
        <v>5448</v>
      </c>
      <c r="F188" s="324"/>
      <c r="G188" s="226"/>
      <c r="H188" s="226"/>
      <c r="I188" s="227">
        <v>355409496.338922</v>
      </c>
      <c r="J188" s="226"/>
      <c r="K188" s="226"/>
      <c r="L188" s="226"/>
      <c r="M188" s="10">
        <v>263735378.42166173</v>
      </c>
      <c r="N188" s="10">
        <v>168583138.19353276</v>
      </c>
      <c r="O188" s="10">
        <v>79956705.19157912</v>
      </c>
      <c r="P188" s="1"/>
    </row>
    <row r="189" spans="2:16" ht="11.25" customHeight="1">
      <c r="B189" s="25">
        <v>43862</v>
      </c>
      <c r="C189" s="26">
        <v>49341</v>
      </c>
      <c r="D189" s="10">
        <v>180</v>
      </c>
      <c r="E189" s="27">
        <v>5479</v>
      </c>
      <c r="F189" s="324"/>
      <c r="G189" s="226"/>
      <c r="H189" s="226"/>
      <c r="I189" s="227">
        <v>348273217.262986</v>
      </c>
      <c r="J189" s="226"/>
      <c r="K189" s="226"/>
      <c r="L189" s="226"/>
      <c r="M189" s="10">
        <v>258001493.9311604</v>
      </c>
      <c r="N189" s="10">
        <v>164498543.15272912</v>
      </c>
      <c r="O189" s="10">
        <v>77688982.10585576</v>
      </c>
      <c r="P189" s="1"/>
    </row>
    <row r="190" spans="2:16" ht="11.25" customHeight="1">
      <c r="B190" s="25">
        <v>43862</v>
      </c>
      <c r="C190" s="26">
        <v>49369</v>
      </c>
      <c r="D190" s="10">
        <v>181</v>
      </c>
      <c r="E190" s="27">
        <v>5507</v>
      </c>
      <c r="F190" s="324"/>
      <c r="G190" s="226"/>
      <c r="H190" s="226"/>
      <c r="I190" s="227">
        <v>340182241.444038</v>
      </c>
      <c r="J190" s="226"/>
      <c r="K190" s="226"/>
      <c r="L190" s="226"/>
      <c r="M190" s="10">
        <v>251621591.10787153</v>
      </c>
      <c r="N190" s="10">
        <v>160062227.24635643</v>
      </c>
      <c r="O190" s="10">
        <v>75304554.25943731</v>
      </c>
      <c r="P190" s="1"/>
    </row>
    <row r="191" spans="2:16" ht="11.25" customHeight="1">
      <c r="B191" s="25">
        <v>43862</v>
      </c>
      <c r="C191" s="26">
        <v>49400</v>
      </c>
      <c r="D191" s="10">
        <v>182</v>
      </c>
      <c r="E191" s="27">
        <v>5538</v>
      </c>
      <c r="F191" s="324"/>
      <c r="G191" s="226"/>
      <c r="H191" s="226"/>
      <c r="I191" s="227">
        <v>333156785.938285</v>
      </c>
      <c r="J191" s="226"/>
      <c r="K191" s="226"/>
      <c r="L191" s="226"/>
      <c r="M191" s="10">
        <v>246007138.04516256</v>
      </c>
      <c r="N191" s="10">
        <v>156092757.5561861</v>
      </c>
      <c r="O191" s="10">
        <v>73125990.04703029</v>
      </c>
      <c r="P191" s="1"/>
    </row>
    <row r="192" spans="2:16" ht="11.25" customHeight="1">
      <c r="B192" s="25">
        <v>43862</v>
      </c>
      <c r="C192" s="26">
        <v>49430</v>
      </c>
      <c r="D192" s="10">
        <v>183</v>
      </c>
      <c r="E192" s="27">
        <v>5568</v>
      </c>
      <c r="F192" s="324"/>
      <c r="G192" s="226"/>
      <c r="H192" s="226"/>
      <c r="I192" s="227">
        <v>326193920.359301</v>
      </c>
      <c r="J192" s="226"/>
      <c r="K192" s="226"/>
      <c r="L192" s="226"/>
      <c r="M192" s="10">
        <v>240470312.44042394</v>
      </c>
      <c r="N192" s="10">
        <v>152204074.7469764</v>
      </c>
      <c r="O192" s="10">
        <v>71011938.58911385</v>
      </c>
      <c r="P192" s="1"/>
    </row>
    <row r="193" spans="2:16" ht="11.25" customHeight="1">
      <c r="B193" s="25">
        <v>43862</v>
      </c>
      <c r="C193" s="26">
        <v>49461</v>
      </c>
      <c r="D193" s="10">
        <v>184</v>
      </c>
      <c r="E193" s="27">
        <v>5599</v>
      </c>
      <c r="F193" s="324"/>
      <c r="G193" s="226"/>
      <c r="H193" s="226"/>
      <c r="I193" s="227">
        <v>319316745.113384</v>
      </c>
      <c r="J193" s="226"/>
      <c r="K193" s="226"/>
      <c r="L193" s="226"/>
      <c r="M193" s="10">
        <v>235001199.00215265</v>
      </c>
      <c r="N193" s="10">
        <v>148364153.37537965</v>
      </c>
      <c r="O193" s="10">
        <v>68927208.73250955</v>
      </c>
      <c r="P193" s="1"/>
    </row>
    <row r="194" spans="2:16" ht="11.25" customHeight="1">
      <c r="B194" s="25">
        <v>43862</v>
      </c>
      <c r="C194" s="26">
        <v>49491</v>
      </c>
      <c r="D194" s="10">
        <v>185</v>
      </c>
      <c r="E194" s="27">
        <v>5629</v>
      </c>
      <c r="F194" s="324"/>
      <c r="G194" s="226"/>
      <c r="H194" s="226"/>
      <c r="I194" s="227">
        <v>312614519.815334</v>
      </c>
      <c r="J194" s="226"/>
      <c r="K194" s="226"/>
      <c r="L194" s="226"/>
      <c r="M194" s="10">
        <v>229691059.10927126</v>
      </c>
      <c r="N194" s="10">
        <v>144654771.02158833</v>
      </c>
      <c r="O194" s="10">
        <v>66928417.23806275</v>
      </c>
      <c r="P194" s="1"/>
    </row>
    <row r="195" spans="2:16" ht="11.25" customHeight="1">
      <c r="B195" s="25">
        <v>43862</v>
      </c>
      <c r="C195" s="26">
        <v>49522</v>
      </c>
      <c r="D195" s="10">
        <v>186</v>
      </c>
      <c r="E195" s="27">
        <v>5660</v>
      </c>
      <c r="F195" s="324"/>
      <c r="G195" s="226"/>
      <c r="H195" s="226"/>
      <c r="I195" s="227">
        <v>306047099.513618</v>
      </c>
      <c r="J195" s="226"/>
      <c r="K195" s="226"/>
      <c r="L195" s="226"/>
      <c r="M195" s="10">
        <v>224484309.84269783</v>
      </c>
      <c r="N195" s="10">
        <v>141016118.50924182</v>
      </c>
      <c r="O195" s="10">
        <v>64968549.17428458</v>
      </c>
      <c r="P195" s="1"/>
    </row>
    <row r="196" spans="2:16" ht="11.25" customHeight="1">
      <c r="B196" s="25">
        <v>43862</v>
      </c>
      <c r="C196" s="26">
        <v>49553</v>
      </c>
      <c r="D196" s="10">
        <v>187</v>
      </c>
      <c r="E196" s="27">
        <v>5691</v>
      </c>
      <c r="F196" s="324"/>
      <c r="G196" s="226"/>
      <c r="H196" s="226"/>
      <c r="I196" s="227">
        <v>299449470.67764</v>
      </c>
      <c r="J196" s="226"/>
      <c r="K196" s="226"/>
      <c r="L196" s="226"/>
      <c r="M196" s="10">
        <v>219272441.6391753</v>
      </c>
      <c r="N196" s="10">
        <v>137391830.6433498</v>
      </c>
      <c r="O196" s="10">
        <v>63030672.65243064</v>
      </c>
      <c r="P196" s="1"/>
    </row>
    <row r="197" spans="2:16" ht="11.25" customHeight="1">
      <c r="B197" s="25">
        <v>43862</v>
      </c>
      <c r="C197" s="26">
        <v>49583</v>
      </c>
      <c r="D197" s="10">
        <v>188</v>
      </c>
      <c r="E197" s="27">
        <v>5721</v>
      </c>
      <c r="F197" s="324"/>
      <c r="G197" s="226"/>
      <c r="H197" s="226"/>
      <c r="I197" s="227">
        <v>293158131.506607</v>
      </c>
      <c r="J197" s="226"/>
      <c r="K197" s="226"/>
      <c r="L197" s="226"/>
      <c r="M197" s="10">
        <v>214313243.0403349</v>
      </c>
      <c r="N197" s="10">
        <v>133953983.5089199</v>
      </c>
      <c r="O197" s="10">
        <v>61201596.07377818</v>
      </c>
      <c r="P197" s="1"/>
    </row>
    <row r="198" spans="2:16" ht="11.25" customHeight="1">
      <c r="B198" s="25">
        <v>43862</v>
      </c>
      <c r="C198" s="26">
        <v>49614</v>
      </c>
      <c r="D198" s="10">
        <v>189</v>
      </c>
      <c r="E198" s="27">
        <v>5752</v>
      </c>
      <c r="F198" s="324"/>
      <c r="G198" s="226"/>
      <c r="H198" s="226"/>
      <c r="I198" s="227">
        <v>286940481.522306</v>
      </c>
      <c r="J198" s="226"/>
      <c r="K198" s="226"/>
      <c r="L198" s="226"/>
      <c r="M198" s="10">
        <v>209412048.44688496</v>
      </c>
      <c r="N198" s="10">
        <v>130557667.60407571</v>
      </c>
      <c r="O198" s="10">
        <v>59397219.80836133</v>
      </c>
      <c r="P198" s="1"/>
    </row>
    <row r="199" spans="2:16" ht="11.25" customHeight="1">
      <c r="B199" s="25">
        <v>43862</v>
      </c>
      <c r="C199" s="26">
        <v>49644</v>
      </c>
      <c r="D199" s="10">
        <v>190</v>
      </c>
      <c r="E199" s="27">
        <v>5782</v>
      </c>
      <c r="F199" s="324"/>
      <c r="G199" s="226"/>
      <c r="H199" s="226"/>
      <c r="I199" s="227">
        <v>280748729.101961</v>
      </c>
      <c r="J199" s="226"/>
      <c r="K199" s="226"/>
      <c r="L199" s="226"/>
      <c r="M199" s="10">
        <v>204556932.09645373</v>
      </c>
      <c r="N199" s="10">
        <v>127216864.31600557</v>
      </c>
      <c r="O199" s="10">
        <v>57640070.703718014</v>
      </c>
      <c r="P199" s="1"/>
    </row>
    <row r="200" spans="2:16" ht="11.25" customHeight="1">
      <c r="B200" s="25">
        <v>43862</v>
      </c>
      <c r="C200" s="26">
        <v>49675</v>
      </c>
      <c r="D200" s="10">
        <v>191</v>
      </c>
      <c r="E200" s="27">
        <v>5813</v>
      </c>
      <c r="F200" s="324"/>
      <c r="G200" s="226"/>
      <c r="H200" s="226"/>
      <c r="I200" s="227">
        <v>274594560.386559</v>
      </c>
      <c r="J200" s="226"/>
      <c r="K200" s="226"/>
      <c r="L200" s="226"/>
      <c r="M200" s="10">
        <v>199733591.56838793</v>
      </c>
      <c r="N200" s="10">
        <v>123901250.46375073</v>
      </c>
      <c r="O200" s="10">
        <v>55900041.09808853</v>
      </c>
      <c r="P200" s="1"/>
    </row>
    <row r="201" spans="2:16" ht="11.25" customHeight="1">
      <c r="B201" s="25">
        <v>43862</v>
      </c>
      <c r="C201" s="26">
        <v>49706</v>
      </c>
      <c r="D201" s="10">
        <v>192</v>
      </c>
      <c r="E201" s="27">
        <v>5844</v>
      </c>
      <c r="F201" s="324"/>
      <c r="G201" s="226"/>
      <c r="H201" s="226"/>
      <c r="I201" s="227">
        <v>268469948.4829</v>
      </c>
      <c r="J201" s="226"/>
      <c r="K201" s="226"/>
      <c r="L201" s="226"/>
      <c r="M201" s="10">
        <v>194947486.54542917</v>
      </c>
      <c r="N201" s="10">
        <v>120624718.01515187</v>
      </c>
      <c r="O201" s="10">
        <v>54191274.907596745</v>
      </c>
      <c r="P201" s="1"/>
    </row>
    <row r="202" spans="2:16" ht="11.25" customHeight="1">
      <c r="B202" s="25">
        <v>43862</v>
      </c>
      <c r="C202" s="26">
        <v>49735</v>
      </c>
      <c r="D202" s="10">
        <v>193</v>
      </c>
      <c r="E202" s="27">
        <v>5873</v>
      </c>
      <c r="F202" s="324"/>
      <c r="G202" s="226"/>
      <c r="H202" s="226"/>
      <c r="I202" s="227">
        <v>262378655.460344</v>
      </c>
      <c r="J202" s="226"/>
      <c r="K202" s="226"/>
      <c r="L202" s="226"/>
      <c r="M202" s="10">
        <v>190222026.76890862</v>
      </c>
      <c r="N202" s="10">
        <v>117420768.1878985</v>
      </c>
      <c r="O202" s="10">
        <v>52542837.42359927</v>
      </c>
      <c r="P202" s="1"/>
    </row>
    <row r="203" spans="2:16" ht="11.25" customHeight="1">
      <c r="B203" s="25">
        <v>43862</v>
      </c>
      <c r="C203" s="26">
        <v>49766</v>
      </c>
      <c r="D203" s="10">
        <v>194</v>
      </c>
      <c r="E203" s="27">
        <v>5904</v>
      </c>
      <c r="F203" s="324"/>
      <c r="G203" s="226"/>
      <c r="H203" s="226"/>
      <c r="I203" s="227">
        <v>256338594.419954</v>
      </c>
      <c r="J203" s="226"/>
      <c r="K203" s="226"/>
      <c r="L203" s="226"/>
      <c r="M203" s="10">
        <v>185527836.4810734</v>
      </c>
      <c r="N203" s="10">
        <v>114231869.80770795</v>
      </c>
      <c r="O203" s="10">
        <v>50899382.054089285</v>
      </c>
      <c r="P203" s="1"/>
    </row>
    <row r="204" spans="2:16" ht="11.25" customHeight="1">
      <c r="B204" s="25">
        <v>43862</v>
      </c>
      <c r="C204" s="26">
        <v>49796</v>
      </c>
      <c r="D204" s="10">
        <v>195</v>
      </c>
      <c r="E204" s="27">
        <v>5934</v>
      </c>
      <c r="F204" s="324"/>
      <c r="G204" s="226"/>
      <c r="H204" s="226"/>
      <c r="I204" s="227">
        <v>250363907.994819</v>
      </c>
      <c r="J204" s="226"/>
      <c r="K204" s="226"/>
      <c r="L204" s="226"/>
      <c r="M204" s="10">
        <v>180906163.59340027</v>
      </c>
      <c r="N204" s="10">
        <v>111112095.10186347</v>
      </c>
      <c r="O204" s="10">
        <v>49306326.16361347</v>
      </c>
      <c r="P204" s="1"/>
    </row>
    <row r="205" spans="2:16" ht="11.25" customHeight="1">
      <c r="B205" s="25">
        <v>43862</v>
      </c>
      <c r="C205" s="26">
        <v>49827</v>
      </c>
      <c r="D205" s="10">
        <v>196</v>
      </c>
      <c r="E205" s="27">
        <v>5965</v>
      </c>
      <c r="F205" s="324"/>
      <c r="G205" s="226"/>
      <c r="H205" s="226"/>
      <c r="I205" s="227">
        <v>244494040.675013</v>
      </c>
      <c r="J205" s="226"/>
      <c r="K205" s="226"/>
      <c r="L205" s="226"/>
      <c r="M205" s="10">
        <v>176365120.3091566</v>
      </c>
      <c r="N205" s="10">
        <v>108047510.45133367</v>
      </c>
      <c r="O205" s="10">
        <v>47743328.34894656</v>
      </c>
      <c r="P205" s="1"/>
    </row>
    <row r="206" spans="2:16" ht="11.25" customHeight="1">
      <c r="B206" s="25">
        <v>43862</v>
      </c>
      <c r="C206" s="26">
        <v>49857</v>
      </c>
      <c r="D206" s="10">
        <v>197</v>
      </c>
      <c r="E206" s="27">
        <v>5995</v>
      </c>
      <c r="F206" s="324"/>
      <c r="G206" s="226"/>
      <c r="H206" s="226"/>
      <c r="I206" s="227">
        <v>238767662.154603</v>
      </c>
      <c r="J206" s="226"/>
      <c r="K206" s="226"/>
      <c r="L206" s="226"/>
      <c r="M206" s="10">
        <v>171951705.7792</v>
      </c>
      <c r="N206" s="10">
        <v>105084417.55052036</v>
      </c>
      <c r="O206" s="10">
        <v>46243674.124545805</v>
      </c>
      <c r="P206" s="1"/>
    </row>
    <row r="207" spans="2:16" ht="11.25" customHeight="1">
      <c r="B207" s="25">
        <v>43862</v>
      </c>
      <c r="C207" s="26">
        <v>49888</v>
      </c>
      <c r="D207" s="10">
        <v>198</v>
      </c>
      <c r="E207" s="27">
        <v>6026</v>
      </c>
      <c r="F207" s="324"/>
      <c r="G207" s="226"/>
      <c r="H207" s="226"/>
      <c r="I207" s="227">
        <v>233187287.447012</v>
      </c>
      <c r="J207" s="226"/>
      <c r="K207" s="226"/>
      <c r="L207" s="226"/>
      <c r="M207" s="10">
        <v>167648098.08726603</v>
      </c>
      <c r="N207" s="10">
        <v>102193801.96929176</v>
      </c>
      <c r="O207" s="10">
        <v>44781144.29930449</v>
      </c>
      <c r="P207" s="1"/>
    </row>
    <row r="208" spans="2:16" ht="11.25" customHeight="1">
      <c r="B208" s="25">
        <v>43862</v>
      </c>
      <c r="C208" s="26">
        <v>49919</v>
      </c>
      <c r="D208" s="10">
        <v>199</v>
      </c>
      <c r="E208" s="27">
        <v>6057</v>
      </c>
      <c r="F208" s="324"/>
      <c r="G208" s="226"/>
      <c r="H208" s="226"/>
      <c r="I208" s="227">
        <v>227729794.121251</v>
      </c>
      <c r="J208" s="226"/>
      <c r="K208" s="226"/>
      <c r="L208" s="226"/>
      <c r="M208" s="10">
        <v>163446788.94991225</v>
      </c>
      <c r="N208" s="10">
        <v>99379409.4492649</v>
      </c>
      <c r="O208" s="10">
        <v>43363433.432302445</v>
      </c>
      <c r="P208" s="1"/>
    </row>
    <row r="209" spans="2:16" ht="11.25" customHeight="1">
      <c r="B209" s="25">
        <v>43862</v>
      </c>
      <c r="C209" s="26">
        <v>49949</v>
      </c>
      <c r="D209" s="10">
        <v>200</v>
      </c>
      <c r="E209" s="27">
        <v>6087</v>
      </c>
      <c r="F209" s="324"/>
      <c r="G209" s="226"/>
      <c r="H209" s="226"/>
      <c r="I209" s="227">
        <v>222392635.814147</v>
      </c>
      <c r="J209" s="226"/>
      <c r="K209" s="226"/>
      <c r="L209" s="226"/>
      <c r="M209" s="10">
        <v>159354195.42841327</v>
      </c>
      <c r="N209" s="10">
        <v>96652543.63775639</v>
      </c>
      <c r="O209" s="10">
        <v>42000708.96302842</v>
      </c>
      <c r="P209" s="1"/>
    </row>
    <row r="210" spans="2:16" ht="11.25" customHeight="1">
      <c r="B210" s="25">
        <v>43862</v>
      </c>
      <c r="C210" s="26">
        <v>49980</v>
      </c>
      <c r="D210" s="10">
        <v>201</v>
      </c>
      <c r="E210" s="27">
        <v>6118</v>
      </c>
      <c r="F210" s="324"/>
      <c r="G210" s="226"/>
      <c r="H210" s="226"/>
      <c r="I210" s="227">
        <v>217170740.028475</v>
      </c>
      <c r="J210" s="226"/>
      <c r="K210" s="226"/>
      <c r="L210" s="226"/>
      <c r="M210" s="10">
        <v>155348545.02761585</v>
      </c>
      <c r="N210" s="10">
        <v>93983381.98196188</v>
      </c>
      <c r="O210" s="10">
        <v>40667832.09763796</v>
      </c>
      <c r="P210" s="1"/>
    </row>
    <row r="211" spans="2:16" ht="11.25" customHeight="1">
      <c r="B211" s="25">
        <v>43862</v>
      </c>
      <c r="C211" s="26">
        <v>50010</v>
      </c>
      <c r="D211" s="10">
        <v>202</v>
      </c>
      <c r="E211" s="27">
        <v>6148</v>
      </c>
      <c r="F211" s="324"/>
      <c r="G211" s="226"/>
      <c r="H211" s="226"/>
      <c r="I211" s="227">
        <v>212062488.41042</v>
      </c>
      <c r="J211" s="226"/>
      <c r="K211" s="226"/>
      <c r="L211" s="226"/>
      <c r="M211" s="10">
        <v>151445471.77758163</v>
      </c>
      <c r="N211" s="10">
        <v>91396578.66780257</v>
      </c>
      <c r="O211" s="10">
        <v>39386371.68617127</v>
      </c>
      <c r="P211" s="1"/>
    </row>
    <row r="212" spans="2:16" ht="11.25" customHeight="1">
      <c r="B212" s="25">
        <v>43862</v>
      </c>
      <c r="C212" s="26">
        <v>50041</v>
      </c>
      <c r="D212" s="10">
        <v>203</v>
      </c>
      <c r="E212" s="27">
        <v>6179</v>
      </c>
      <c r="F212" s="324"/>
      <c r="G212" s="226"/>
      <c r="H212" s="226"/>
      <c r="I212" s="227">
        <v>207100743.826993</v>
      </c>
      <c r="J212" s="226"/>
      <c r="K212" s="226"/>
      <c r="L212" s="226"/>
      <c r="M212" s="10">
        <v>147651164.65041253</v>
      </c>
      <c r="N212" s="10">
        <v>88880116.68476906</v>
      </c>
      <c r="O212" s="10">
        <v>38139699.93986473</v>
      </c>
      <c r="P212" s="1"/>
    </row>
    <row r="213" spans="2:16" ht="11.25" customHeight="1">
      <c r="B213" s="25">
        <v>43862</v>
      </c>
      <c r="C213" s="26">
        <v>50072</v>
      </c>
      <c r="D213" s="10">
        <v>204</v>
      </c>
      <c r="E213" s="27">
        <v>6210</v>
      </c>
      <c r="F213" s="324"/>
      <c r="G213" s="226"/>
      <c r="H213" s="226"/>
      <c r="I213" s="227">
        <v>202229249.729029</v>
      </c>
      <c r="J213" s="226"/>
      <c r="K213" s="226"/>
      <c r="L213" s="226"/>
      <c r="M213" s="10">
        <v>143933527.09748834</v>
      </c>
      <c r="N213" s="10">
        <v>86421897.97366485</v>
      </c>
      <c r="O213" s="10">
        <v>36927769.41958623</v>
      </c>
      <c r="P213" s="1"/>
    </row>
    <row r="214" spans="2:16" ht="11.25" customHeight="1">
      <c r="B214" s="25">
        <v>43862</v>
      </c>
      <c r="C214" s="26">
        <v>50100</v>
      </c>
      <c r="D214" s="10">
        <v>205</v>
      </c>
      <c r="E214" s="27">
        <v>6238</v>
      </c>
      <c r="F214" s="324"/>
      <c r="G214" s="226"/>
      <c r="H214" s="226"/>
      <c r="I214" s="227">
        <v>197457914.651861</v>
      </c>
      <c r="J214" s="226"/>
      <c r="K214" s="226"/>
      <c r="L214" s="226"/>
      <c r="M214" s="10">
        <v>140322290.92543945</v>
      </c>
      <c r="N214" s="10">
        <v>84060044.31102225</v>
      </c>
      <c r="O214" s="10">
        <v>35781117.59310048</v>
      </c>
      <c r="P214" s="1"/>
    </row>
    <row r="215" spans="2:16" ht="11.25" customHeight="1">
      <c r="B215" s="25">
        <v>43862</v>
      </c>
      <c r="C215" s="26">
        <v>50131</v>
      </c>
      <c r="D215" s="10">
        <v>206</v>
      </c>
      <c r="E215" s="27">
        <v>6269</v>
      </c>
      <c r="F215" s="324"/>
      <c r="G215" s="226"/>
      <c r="H215" s="226"/>
      <c r="I215" s="227">
        <v>192749510.603924</v>
      </c>
      <c r="J215" s="226"/>
      <c r="K215" s="226"/>
      <c r="L215" s="226"/>
      <c r="M215" s="10">
        <v>136743969.70640075</v>
      </c>
      <c r="N215" s="10">
        <v>81708121.20330876</v>
      </c>
      <c r="O215" s="10">
        <v>34632682.4385384</v>
      </c>
      <c r="P215" s="1"/>
    </row>
    <row r="216" spans="2:16" ht="11.25" customHeight="1">
      <c r="B216" s="25">
        <v>43862</v>
      </c>
      <c r="C216" s="26">
        <v>50161</v>
      </c>
      <c r="D216" s="10">
        <v>207</v>
      </c>
      <c r="E216" s="27">
        <v>6299</v>
      </c>
      <c r="F216" s="324"/>
      <c r="G216" s="226"/>
      <c r="H216" s="226"/>
      <c r="I216" s="227">
        <v>188085250.901029</v>
      </c>
      <c r="J216" s="226"/>
      <c r="K216" s="226"/>
      <c r="L216" s="226"/>
      <c r="M216" s="10">
        <v>133215942.12079616</v>
      </c>
      <c r="N216" s="10">
        <v>79404114.85062371</v>
      </c>
      <c r="O216" s="10">
        <v>33518146.78706686</v>
      </c>
      <c r="P216" s="1"/>
    </row>
    <row r="217" spans="2:16" ht="11.25" customHeight="1">
      <c r="B217" s="25">
        <v>43862</v>
      </c>
      <c r="C217" s="26">
        <v>50192</v>
      </c>
      <c r="D217" s="10">
        <v>208</v>
      </c>
      <c r="E217" s="27">
        <v>6330</v>
      </c>
      <c r="F217" s="324"/>
      <c r="G217" s="226"/>
      <c r="H217" s="226"/>
      <c r="I217" s="227">
        <v>183450960.389308</v>
      </c>
      <c r="J217" s="226"/>
      <c r="K217" s="226"/>
      <c r="L217" s="226"/>
      <c r="M217" s="10">
        <v>129713216.44271654</v>
      </c>
      <c r="N217" s="10">
        <v>77119664.1716651</v>
      </c>
      <c r="O217" s="10">
        <v>32415948.892603695</v>
      </c>
      <c r="P217" s="1"/>
    </row>
    <row r="218" spans="2:16" ht="11.25" customHeight="1">
      <c r="B218" s="25">
        <v>43862</v>
      </c>
      <c r="C218" s="26">
        <v>50222</v>
      </c>
      <c r="D218" s="10">
        <v>209</v>
      </c>
      <c r="E218" s="27">
        <v>6360</v>
      </c>
      <c r="F218" s="324"/>
      <c r="G218" s="226"/>
      <c r="H218" s="226"/>
      <c r="I218" s="227">
        <v>178876255.576916</v>
      </c>
      <c r="J218" s="226"/>
      <c r="K218" s="226"/>
      <c r="L218" s="226"/>
      <c r="M218" s="10">
        <v>126270963.51147613</v>
      </c>
      <c r="N218" s="10">
        <v>74888332.91606449</v>
      </c>
      <c r="O218" s="10">
        <v>31349011.82099609</v>
      </c>
      <c r="P218" s="1"/>
    </row>
    <row r="219" spans="2:16" ht="11.25" customHeight="1">
      <c r="B219" s="25">
        <v>43862</v>
      </c>
      <c r="C219" s="26">
        <v>50253</v>
      </c>
      <c r="D219" s="10">
        <v>210</v>
      </c>
      <c r="E219" s="27">
        <v>6391</v>
      </c>
      <c r="F219" s="324"/>
      <c r="G219" s="226"/>
      <c r="H219" s="226"/>
      <c r="I219" s="227">
        <v>174356298.286622</v>
      </c>
      <c r="J219" s="226"/>
      <c r="K219" s="226"/>
      <c r="L219" s="226"/>
      <c r="M219" s="10">
        <v>122871516.45225382</v>
      </c>
      <c r="N219" s="10">
        <v>72686871.96782447</v>
      </c>
      <c r="O219" s="10">
        <v>30298581.187387694</v>
      </c>
      <c r="P219" s="1"/>
    </row>
    <row r="220" spans="2:16" ht="11.25" customHeight="1">
      <c r="B220" s="25">
        <v>43862</v>
      </c>
      <c r="C220" s="26">
        <v>50284</v>
      </c>
      <c r="D220" s="10">
        <v>211</v>
      </c>
      <c r="E220" s="27">
        <v>6422</v>
      </c>
      <c r="F220" s="324"/>
      <c r="G220" s="226"/>
      <c r="H220" s="226"/>
      <c r="I220" s="227">
        <v>169898267.792655</v>
      </c>
      <c r="J220" s="226"/>
      <c r="K220" s="226"/>
      <c r="L220" s="226"/>
      <c r="M220" s="10">
        <v>119526804.31169423</v>
      </c>
      <c r="N220" s="10">
        <v>70528421.27153784</v>
      </c>
      <c r="O220" s="10">
        <v>29274338.780358654</v>
      </c>
      <c r="P220" s="1"/>
    </row>
    <row r="221" spans="2:16" ht="11.25" customHeight="1">
      <c r="B221" s="25">
        <v>43862</v>
      </c>
      <c r="C221" s="26">
        <v>50314</v>
      </c>
      <c r="D221" s="10">
        <v>212</v>
      </c>
      <c r="E221" s="27">
        <v>6452</v>
      </c>
      <c r="F221" s="324"/>
      <c r="G221" s="226"/>
      <c r="H221" s="226"/>
      <c r="I221" s="227">
        <v>165514370.942873</v>
      </c>
      <c r="J221" s="226"/>
      <c r="K221" s="226"/>
      <c r="L221" s="226"/>
      <c r="M221" s="10">
        <v>116251516.08795634</v>
      </c>
      <c r="N221" s="10">
        <v>68426960.15264657</v>
      </c>
      <c r="O221" s="10">
        <v>28285656.45617195</v>
      </c>
      <c r="P221" s="1"/>
    </row>
    <row r="222" spans="2:16" ht="11.25" customHeight="1">
      <c r="B222" s="25">
        <v>43862</v>
      </c>
      <c r="C222" s="26">
        <v>50345</v>
      </c>
      <c r="D222" s="10">
        <v>213</v>
      </c>
      <c r="E222" s="27">
        <v>6483</v>
      </c>
      <c r="F222" s="324"/>
      <c r="G222" s="226"/>
      <c r="H222" s="226"/>
      <c r="I222" s="227">
        <v>161190415.535293</v>
      </c>
      <c r="J222" s="226"/>
      <c r="K222" s="226"/>
      <c r="L222" s="226"/>
      <c r="M222" s="10">
        <v>113022500.55249941</v>
      </c>
      <c r="N222" s="10">
        <v>66357134.86966418</v>
      </c>
      <c r="O222" s="10">
        <v>27313871.438372653</v>
      </c>
      <c r="P222" s="1"/>
    </row>
    <row r="223" spans="2:16" ht="11.25" customHeight="1">
      <c r="B223" s="25">
        <v>43862</v>
      </c>
      <c r="C223" s="26">
        <v>50375</v>
      </c>
      <c r="D223" s="10">
        <v>214</v>
      </c>
      <c r="E223" s="27">
        <v>6513</v>
      </c>
      <c r="F223" s="324"/>
      <c r="G223" s="226"/>
      <c r="H223" s="226"/>
      <c r="I223" s="227">
        <v>156912671.380301</v>
      </c>
      <c r="J223" s="226"/>
      <c r="K223" s="226"/>
      <c r="L223" s="226"/>
      <c r="M223" s="10">
        <v>109842465.70880452</v>
      </c>
      <c r="N223" s="10">
        <v>64331363.3037613</v>
      </c>
      <c r="O223" s="10">
        <v>26371478.163119495</v>
      </c>
      <c r="P223" s="1"/>
    </row>
    <row r="224" spans="2:16" ht="11.25" customHeight="1">
      <c r="B224" s="25">
        <v>43862</v>
      </c>
      <c r="C224" s="26">
        <v>50406</v>
      </c>
      <c r="D224" s="10">
        <v>215</v>
      </c>
      <c r="E224" s="27">
        <v>6544</v>
      </c>
      <c r="F224" s="324"/>
      <c r="G224" s="226"/>
      <c r="H224" s="226"/>
      <c r="I224" s="227">
        <v>152719041.472099</v>
      </c>
      <c r="J224" s="226"/>
      <c r="K224" s="226"/>
      <c r="L224" s="226"/>
      <c r="M224" s="10">
        <v>106725506.78092158</v>
      </c>
      <c r="N224" s="10">
        <v>62346890.80070113</v>
      </c>
      <c r="O224" s="10">
        <v>25449727.602338675</v>
      </c>
      <c r="P224" s="1"/>
    </row>
    <row r="225" spans="2:16" ht="11.25" customHeight="1">
      <c r="B225" s="25">
        <v>43862</v>
      </c>
      <c r="C225" s="26">
        <v>50437</v>
      </c>
      <c r="D225" s="10">
        <v>216</v>
      </c>
      <c r="E225" s="27">
        <v>6575</v>
      </c>
      <c r="F225" s="324"/>
      <c r="G225" s="226"/>
      <c r="H225" s="226"/>
      <c r="I225" s="227">
        <v>148599678.608507</v>
      </c>
      <c r="J225" s="226"/>
      <c r="K225" s="226"/>
      <c r="L225" s="226"/>
      <c r="M225" s="10">
        <v>103670617.48835972</v>
      </c>
      <c r="N225" s="10">
        <v>60408263.66725685</v>
      </c>
      <c r="O225" s="10">
        <v>24553946.78881692</v>
      </c>
      <c r="P225" s="1"/>
    </row>
    <row r="226" spans="2:16" ht="11.25" customHeight="1">
      <c r="B226" s="25">
        <v>43862</v>
      </c>
      <c r="C226" s="26">
        <v>50465</v>
      </c>
      <c r="D226" s="10">
        <v>217</v>
      </c>
      <c r="E226" s="27">
        <v>6603</v>
      </c>
      <c r="F226" s="324"/>
      <c r="G226" s="226"/>
      <c r="H226" s="226"/>
      <c r="I226" s="227">
        <v>144585522.437495</v>
      </c>
      <c r="J226" s="226"/>
      <c r="K226" s="226"/>
      <c r="L226" s="226"/>
      <c r="M226" s="10">
        <v>100715600.56804515</v>
      </c>
      <c r="N226" s="10">
        <v>58551568.078580976</v>
      </c>
      <c r="O226" s="10">
        <v>23708195.4657261</v>
      </c>
      <c r="P226" s="1"/>
    </row>
    <row r="227" spans="2:16" ht="11.25" customHeight="1">
      <c r="B227" s="25">
        <v>43862</v>
      </c>
      <c r="C227" s="26">
        <v>50496</v>
      </c>
      <c r="D227" s="10">
        <v>218</v>
      </c>
      <c r="E227" s="27">
        <v>6634</v>
      </c>
      <c r="F227" s="324"/>
      <c r="G227" s="226"/>
      <c r="H227" s="226"/>
      <c r="I227" s="227">
        <v>140258391.878486</v>
      </c>
      <c r="J227" s="226"/>
      <c r="K227" s="226"/>
      <c r="L227" s="226"/>
      <c r="M227" s="10">
        <v>97535692.65151662</v>
      </c>
      <c r="N227" s="10">
        <v>56558703.95690467</v>
      </c>
      <c r="O227" s="10">
        <v>22804262.80461408</v>
      </c>
      <c r="P227" s="1"/>
    </row>
    <row r="228" spans="2:16" ht="11.25" customHeight="1">
      <c r="B228" s="25">
        <v>43862</v>
      </c>
      <c r="C228" s="26">
        <v>50526</v>
      </c>
      <c r="D228" s="10">
        <v>219</v>
      </c>
      <c r="E228" s="27">
        <v>6664</v>
      </c>
      <c r="F228" s="324"/>
      <c r="G228" s="226"/>
      <c r="H228" s="226"/>
      <c r="I228" s="227">
        <v>136432050.367851</v>
      </c>
      <c r="J228" s="226"/>
      <c r="K228" s="226"/>
      <c r="L228" s="226"/>
      <c r="M228" s="10">
        <v>94719126.33812506</v>
      </c>
      <c r="N228" s="10">
        <v>54790255.72848465</v>
      </c>
      <c r="O228" s="10">
        <v>22000674.67830688</v>
      </c>
      <c r="P228" s="1"/>
    </row>
    <row r="229" spans="2:16" ht="11.25" customHeight="1">
      <c r="B229" s="25">
        <v>43862</v>
      </c>
      <c r="C229" s="26">
        <v>50557</v>
      </c>
      <c r="D229" s="10">
        <v>220</v>
      </c>
      <c r="E229" s="27">
        <v>6695</v>
      </c>
      <c r="F229" s="324"/>
      <c r="G229" s="226"/>
      <c r="H229" s="226"/>
      <c r="I229" s="227">
        <v>132683589.848733</v>
      </c>
      <c r="J229" s="226"/>
      <c r="K229" s="226"/>
      <c r="L229" s="226"/>
      <c r="M229" s="10">
        <v>91960488.5465435</v>
      </c>
      <c r="N229" s="10">
        <v>53059237.746894844</v>
      </c>
      <c r="O229" s="10">
        <v>21215354.736865286</v>
      </c>
      <c r="P229" s="1"/>
    </row>
    <row r="230" spans="2:16" ht="11.25" customHeight="1">
      <c r="B230" s="25">
        <v>43862</v>
      </c>
      <c r="C230" s="26">
        <v>50587</v>
      </c>
      <c r="D230" s="10">
        <v>221</v>
      </c>
      <c r="E230" s="27">
        <v>6725</v>
      </c>
      <c r="F230" s="324"/>
      <c r="G230" s="226"/>
      <c r="H230" s="226"/>
      <c r="I230" s="227">
        <v>129010586.797285</v>
      </c>
      <c r="J230" s="226"/>
      <c r="K230" s="226"/>
      <c r="L230" s="226"/>
      <c r="M230" s="10">
        <v>89268033.48162083</v>
      </c>
      <c r="N230" s="10">
        <v>51378979.23285763</v>
      </c>
      <c r="O230" s="10">
        <v>20459303.576485902</v>
      </c>
      <c r="P230" s="1"/>
    </row>
    <row r="231" spans="2:16" ht="11.25" customHeight="1">
      <c r="B231" s="25">
        <v>43862</v>
      </c>
      <c r="C231" s="26">
        <v>50618</v>
      </c>
      <c r="D231" s="10">
        <v>222</v>
      </c>
      <c r="E231" s="27">
        <v>6756</v>
      </c>
      <c r="F231" s="324"/>
      <c r="G231" s="226"/>
      <c r="H231" s="226"/>
      <c r="I231" s="227">
        <v>124890766.28838</v>
      </c>
      <c r="J231" s="226"/>
      <c r="K231" s="226"/>
      <c r="L231" s="226"/>
      <c r="M231" s="10">
        <v>86270780.34895626</v>
      </c>
      <c r="N231" s="10">
        <v>49527604.541136034</v>
      </c>
      <c r="O231" s="10">
        <v>19638545.42885211</v>
      </c>
      <c r="P231" s="1"/>
    </row>
    <row r="232" spans="2:16" ht="11.25" customHeight="1">
      <c r="B232" s="25">
        <v>43862</v>
      </c>
      <c r="C232" s="26">
        <v>50649</v>
      </c>
      <c r="D232" s="10">
        <v>223</v>
      </c>
      <c r="E232" s="27">
        <v>6787</v>
      </c>
      <c r="F232" s="324"/>
      <c r="G232" s="226"/>
      <c r="H232" s="226"/>
      <c r="I232" s="227">
        <v>121176241.910101</v>
      </c>
      <c r="J232" s="226"/>
      <c r="K232" s="226"/>
      <c r="L232" s="226"/>
      <c r="M232" s="10">
        <v>83562929.06625786</v>
      </c>
      <c r="N232" s="10">
        <v>47851035.94161351</v>
      </c>
      <c r="O232" s="10">
        <v>18893392.996114176</v>
      </c>
      <c r="P232" s="1"/>
    </row>
    <row r="233" spans="2:16" ht="11.25" customHeight="1">
      <c r="B233" s="25">
        <v>43862</v>
      </c>
      <c r="C233" s="26">
        <v>50679</v>
      </c>
      <c r="D233" s="10">
        <v>224</v>
      </c>
      <c r="E233" s="27">
        <v>6817</v>
      </c>
      <c r="F233" s="324"/>
      <c r="G233" s="226"/>
      <c r="H233" s="226"/>
      <c r="I233" s="227">
        <v>117655470.858995</v>
      </c>
      <c r="J233" s="226"/>
      <c r="K233" s="226"/>
      <c r="L233" s="226"/>
      <c r="M233" s="10">
        <v>81001835.80946693</v>
      </c>
      <c r="N233" s="10">
        <v>46270300.37996209</v>
      </c>
      <c r="O233" s="10">
        <v>18194369.748388615</v>
      </c>
      <c r="P233" s="1"/>
    </row>
    <row r="234" spans="2:16" ht="11.25" customHeight="1">
      <c r="B234" s="25">
        <v>43862</v>
      </c>
      <c r="C234" s="26">
        <v>50710</v>
      </c>
      <c r="D234" s="10">
        <v>225</v>
      </c>
      <c r="E234" s="27">
        <v>6848</v>
      </c>
      <c r="F234" s="324"/>
      <c r="G234" s="226"/>
      <c r="H234" s="226"/>
      <c r="I234" s="227">
        <v>114159114.265572</v>
      </c>
      <c r="J234" s="226"/>
      <c r="K234" s="226"/>
      <c r="L234" s="226"/>
      <c r="M234" s="10">
        <v>78461409.40386035</v>
      </c>
      <c r="N234" s="10">
        <v>44705160.1600521</v>
      </c>
      <c r="O234" s="10">
        <v>17504470.254605502</v>
      </c>
      <c r="P234" s="1"/>
    </row>
    <row r="235" spans="2:16" ht="11.25" customHeight="1">
      <c r="B235" s="25">
        <v>43862</v>
      </c>
      <c r="C235" s="26">
        <v>50740</v>
      </c>
      <c r="D235" s="10">
        <v>226</v>
      </c>
      <c r="E235" s="27">
        <v>6878</v>
      </c>
      <c r="F235" s="324"/>
      <c r="G235" s="226"/>
      <c r="H235" s="226"/>
      <c r="I235" s="227">
        <v>110680845.80486</v>
      </c>
      <c r="J235" s="226"/>
      <c r="K235" s="226"/>
      <c r="L235" s="226"/>
      <c r="M235" s="10">
        <v>75945936.92253356</v>
      </c>
      <c r="N235" s="10">
        <v>43165409.126191534</v>
      </c>
      <c r="O235" s="10">
        <v>16832292.210936055</v>
      </c>
      <c r="P235" s="1"/>
    </row>
    <row r="236" spans="2:16" ht="11.25" customHeight="1">
      <c r="B236" s="25">
        <v>43862</v>
      </c>
      <c r="C236" s="26">
        <v>50771</v>
      </c>
      <c r="D236" s="10">
        <v>227</v>
      </c>
      <c r="E236" s="27">
        <v>6909</v>
      </c>
      <c r="F236" s="324"/>
      <c r="G236" s="226"/>
      <c r="H236" s="226"/>
      <c r="I236" s="227">
        <v>107228347.227449</v>
      </c>
      <c r="J236" s="226"/>
      <c r="K236" s="226"/>
      <c r="L236" s="226"/>
      <c r="M236" s="10">
        <v>73452142.14721408</v>
      </c>
      <c r="N236" s="10">
        <v>41641836.65045517</v>
      </c>
      <c r="O236" s="10">
        <v>16169399.679508137</v>
      </c>
      <c r="P236" s="1"/>
    </row>
    <row r="237" spans="2:16" ht="11.25" customHeight="1">
      <c r="B237" s="25">
        <v>43862</v>
      </c>
      <c r="C237" s="26">
        <v>50802</v>
      </c>
      <c r="D237" s="10">
        <v>228</v>
      </c>
      <c r="E237" s="27">
        <v>6940</v>
      </c>
      <c r="F237" s="324"/>
      <c r="G237" s="226"/>
      <c r="H237" s="226"/>
      <c r="I237" s="227">
        <v>103800712.425131</v>
      </c>
      <c r="J237" s="226"/>
      <c r="K237" s="226"/>
      <c r="L237" s="226"/>
      <c r="M237" s="10">
        <v>70983591.18829335</v>
      </c>
      <c r="N237" s="10">
        <v>40140009.44945614</v>
      </c>
      <c r="O237" s="10">
        <v>15520228.462977516</v>
      </c>
      <c r="P237" s="1"/>
    </row>
    <row r="238" spans="2:16" ht="11.25" customHeight="1">
      <c r="B238" s="25">
        <v>43862</v>
      </c>
      <c r="C238" s="26">
        <v>50830</v>
      </c>
      <c r="D238" s="10">
        <v>229</v>
      </c>
      <c r="E238" s="27">
        <v>6968</v>
      </c>
      <c r="F238" s="324"/>
      <c r="G238" s="226"/>
      <c r="H238" s="226"/>
      <c r="I238" s="227">
        <v>100423649.651728</v>
      </c>
      <c r="J238" s="226"/>
      <c r="K238" s="226"/>
      <c r="L238" s="226"/>
      <c r="M238" s="10">
        <v>68568990.6750184</v>
      </c>
      <c r="N238" s="10">
        <v>38685514.39669209</v>
      </c>
      <c r="O238" s="10">
        <v>14900609.275051052</v>
      </c>
      <c r="P238" s="1"/>
    </row>
    <row r="239" spans="2:16" ht="11.25" customHeight="1">
      <c r="B239" s="25">
        <v>43862</v>
      </c>
      <c r="C239" s="26">
        <v>50861</v>
      </c>
      <c r="D239" s="10">
        <v>230</v>
      </c>
      <c r="E239" s="27">
        <v>6999</v>
      </c>
      <c r="F239" s="324"/>
      <c r="G239" s="226"/>
      <c r="H239" s="226"/>
      <c r="I239" s="227">
        <v>97075583.238132</v>
      </c>
      <c r="J239" s="226"/>
      <c r="K239" s="226"/>
      <c r="L239" s="226"/>
      <c r="M239" s="10">
        <v>66170519.40147794</v>
      </c>
      <c r="N239" s="10">
        <v>37237391.92282508</v>
      </c>
      <c r="O239" s="10">
        <v>14282082.126384063</v>
      </c>
      <c r="P239" s="1"/>
    </row>
    <row r="240" spans="2:16" ht="11.25" customHeight="1">
      <c r="B240" s="25">
        <v>43862</v>
      </c>
      <c r="C240" s="26">
        <v>50891</v>
      </c>
      <c r="D240" s="10">
        <v>231</v>
      </c>
      <c r="E240" s="27">
        <v>7029</v>
      </c>
      <c r="F240" s="324"/>
      <c r="G240" s="226"/>
      <c r="H240" s="226"/>
      <c r="I240" s="227">
        <v>93770568.363145</v>
      </c>
      <c r="J240" s="226"/>
      <c r="K240" s="226"/>
      <c r="L240" s="226"/>
      <c r="M240" s="10">
        <v>63812776.887006044</v>
      </c>
      <c r="N240" s="10">
        <v>35822189.19437377</v>
      </c>
      <c r="O240" s="10">
        <v>13682973.223158937</v>
      </c>
      <c r="P240" s="1"/>
    </row>
    <row r="241" spans="2:16" ht="11.25" customHeight="1">
      <c r="B241" s="25">
        <v>43862</v>
      </c>
      <c r="C241" s="26">
        <v>50922</v>
      </c>
      <c r="D241" s="10">
        <v>232</v>
      </c>
      <c r="E241" s="27">
        <v>7060</v>
      </c>
      <c r="F241" s="324"/>
      <c r="G241" s="226"/>
      <c r="H241" s="226"/>
      <c r="I241" s="227">
        <v>90511767.054069</v>
      </c>
      <c r="J241" s="226"/>
      <c r="K241" s="226"/>
      <c r="L241" s="226"/>
      <c r="M241" s="10">
        <v>61490626.54620582</v>
      </c>
      <c r="N241" s="10">
        <v>34430829.87741008</v>
      </c>
      <c r="O241" s="10">
        <v>13095812.966483466</v>
      </c>
      <c r="P241" s="1"/>
    </row>
    <row r="242" spans="2:16" ht="11.25" customHeight="1">
      <c r="B242" s="25">
        <v>43862</v>
      </c>
      <c r="C242" s="26">
        <v>50952</v>
      </c>
      <c r="D242" s="10">
        <v>233</v>
      </c>
      <c r="E242" s="27">
        <v>7090</v>
      </c>
      <c r="F242" s="324"/>
      <c r="G242" s="226"/>
      <c r="H242" s="226"/>
      <c r="I242" s="227">
        <v>87333361.879517</v>
      </c>
      <c r="J242" s="226"/>
      <c r="K242" s="226"/>
      <c r="L242" s="226"/>
      <c r="M242" s="10">
        <v>59233938.96048832</v>
      </c>
      <c r="N242" s="10">
        <v>33085595.29139053</v>
      </c>
      <c r="O242" s="10">
        <v>12532566.273904977</v>
      </c>
      <c r="P242" s="1"/>
    </row>
    <row r="243" spans="2:16" ht="11.25" customHeight="1">
      <c r="B243" s="25">
        <v>43862</v>
      </c>
      <c r="C243" s="26">
        <v>50983</v>
      </c>
      <c r="D243" s="10">
        <v>234</v>
      </c>
      <c r="E243" s="27">
        <v>7121</v>
      </c>
      <c r="F243" s="324"/>
      <c r="G243" s="226"/>
      <c r="H243" s="226"/>
      <c r="I243" s="227">
        <v>84225597.730522</v>
      </c>
      <c r="J243" s="226"/>
      <c r="K243" s="226"/>
      <c r="L243" s="226"/>
      <c r="M243" s="10">
        <v>57029204.77234349</v>
      </c>
      <c r="N243" s="10">
        <v>31773111.60256061</v>
      </c>
      <c r="O243" s="10">
        <v>11984431.14611008</v>
      </c>
      <c r="P243" s="1"/>
    </row>
    <row r="244" spans="2:16" ht="11.25" customHeight="1">
      <c r="B244" s="25">
        <v>43862</v>
      </c>
      <c r="C244" s="26">
        <v>51014</v>
      </c>
      <c r="D244" s="10">
        <v>235</v>
      </c>
      <c r="E244" s="27">
        <v>7152</v>
      </c>
      <c r="F244" s="324"/>
      <c r="G244" s="226"/>
      <c r="H244" s="226"/>
      <c r="I244" s="227">
        <v>81238064.402021</v>
      </c>
      <c r="J244" s="226"/>
      <c r="K244" s="226"/>
      <c r="L244" s="226"/>
      <c r="M244" s="10">
        <v>54913049.26151573</v>
      </c>
      <c r="N244" s="10">
        <v>30516314.750861503</v>
      </c>
      <c r="O244" s="10">
        <v>11461629.92044119</v>
      </c>
      <c r="P244" s="1"/>
    </row>
    <row r="245" spans="2:16" ht="11.25" customHeight="1">
      <c r="B245" s="25">
        <v>43862</v>
      </c>
      <c r="C245" s="26">
        <v>51044</v>
      </c>
      <c r="D245" s="10">
        <v>236</v>
      </c>
      <c r="E245" s="27">
        <v>7182</v>
      </c>
      <c r="F245" s="324"/>
      <c r="G245" s="226"/>
      <c r="H245" s="226"/>
      <c r="I245" s="227">
        <v>78415825.341416</v>
      </c>
      <c r="J245" s="226"/>
      <c r="K245" s="226"/>
      <c r="L245" s="226"/>
      <c r="M245" s="10">
        <v>52918347.18190236</v>
      </c>
      <c r="N245" s="10">
        <v>29335437.12017008</v>
      </c>
      <c r="O245" s="10">
        <v>10972938.455009202</v>
      </c>
      <c r="P245" s="1"/>
    </row>
    <row r="246" spans="2:16" ht="11.25" customHeight="1">
      <c r="B246" s="25">
        <v>43862</v>
      </c>
      <c r="C246" s="26">
        <v>51075</v>
      </c>
      <c r="D246" s="10">
        <v>237</v>
      </c>
      <c r="E246" s="27">
        <v>7213</v>
      </c>
      <c r="F246" s="324"/>
      <c r="G246" s="226"/>
      <c r="H246" s="226"/>
      <c r="I246" s="227">
        <v>75639560.906552</v>
      </c>
      <c r="J246" s="226"/>
      <c r="K246" s="226"/>
      <c r="L246" s="226"/>
      <c r="M246" s="10">
        <v>50958229.63143905</v>
      </c>
      <c r="N246" s="10">
        <v>28176997.734887816</v>
      </c>
      <c r="O246" s="10">
        <v>10494982.435037667</v>
      </c>
      <c r="P246" s="1"/>
    </row>
    <row r="247" spans="2:16" ht="11.25" customHeight="1">
      <c r="B247" s="25">
        <v>43862</v>
      </c>
      <c r="C247" s="26">
        <v>51105</v>
      </c>
      <c r="D247" s="10">
        <v>238</v>
      </c>
      <c r="E247" s="27">
        <v>7243</v>
      </c>
      <c r="F247" s="324"/>
      <c r="G247" s="226"/>
      <c r="H247" s="226"/>
      <c r="I247" s="227">
        <v>72887765.538246</v>
      </c>
      <c r="J247" s="226"/>
      <c r="K247" s="226"/>
      <c r="L247" s="226"/>
      <c r="M247" s="10">
        <v>49023750.06024728</v>
      </c>
      <c r="N247" s="10">
        <v>27040622.316394016</v>
      </c>
      <c r="O247" s="10">
        <v>10030434.926697865</v>
      </c>
      <c r="P247" s="1"/>
    </row>
    <row r="248" spans="2:16" ht="11.25" customHeight="1">
      <c r="B248" s="25">
        <v>43862</v>
      </c>
      <c r="C248" s="26">
        <v>51136</v>
      </c>
      <c r="D248" s="10">
        <v>239</v>
      </c>
      <c r="E248" s="27">
        <v>7274</v>
      </c>
      <c r="F248" s="324"/>
      <c r="G248" s="226"/>
      <c r="H248" s="226"/>
      <c r="I248" s="227">
        <v>70183700.551347</v>
      </c>
      <c r="J248" s="226"/>
      <c r="K248" s="226"/>
      <c r="L248" s="226"/>
      <c r="M248" s="10">
        <v>47124953.56243074</v>
      </c>
      <c r="N248" s="10">
        <v>25927173.92240445</v>
      </c>
      <c r="O248" s="10">
        <v>9576677.951005353</v>
      </c>
      <c r="P248" s="1"/>
    </row>
    <row r="249" spans="2:16" ht="11.25" customHeight="1">
      <c r="B249" s="25">
        <v>43862</v>
      </c>
      <c r="C249" s="26">
        <v>51167</v>
      </c>
      <c r="D249" s="10">
        <v>240</v>
      </c>
      <c r="E249" s="27">
        <v>7305</v>
      </c>
      <c r="F249" s="324"/>
      <c r="G249" s="226"/>
      <c r="H249" s="226"/>
      <c r="I249" s="227">
        <v>67492475.887226</v>
      </c>
      <c r="J249" s="226"/>
      <c r="K249" s="226"/>
      <c r="L249" s="226"/>
      <c r="M249" s="10">
        <v>45241064.06985161</v>
      </c>
      <c r="N249" s="10">
        <v>24827394.756851595</v>
      </c>
      <c r="O249" s="10">
        <v>9131612.442483922</v>
      </c>
      <c r="P249" s="1"/>
    </row>
    <row r="250" spans="2:16" ht="11.25" customHeight="1">
      <c r="B250" s="25">
        <v>43862</v>
      </c>
      <c r="C250" s="26">
        <v>51196</v>
      </c>
      <c r="D250" s="10">
        <v>241</v>
      </c>
      <c r="E250" s="27">
        <v>7334</v>
      </c>
      <c r="F250" s="324"/>
      <c r="G250" s="226"/>
      <c r="H250" s="226"/>
      <c r="I250" s="227">
        <v>64818802.726438</v>
      </c>
      <c r="J250" s="226"/>
      <c r="K250" s="226"/>
      <c r="L250" s="226"/>
      <c r="M250" s="10">
        <v>43379925.06823707</v>
      </c>
      <c r="N250" s="10">
        <v>23749396.48247175</v>
      </c>
      <c r="O250" s="10">
        <v>8700504.716446625</v>
      </c>
      <c r="P250" s="1"/>
    </row>
    <row r="251" spans="2:16" ht="11.25" customHeight="1">
      <c r="B251" s="25">
        <v>43862</v>
      </c>
      <c r="C251" s="26">
        <v>51227</v>
      </c>
      <c r="D251" s="10">
        <v>242</v>
      </c>
      <c r="E251" s="27">
        <v>7365</v>
      </c>
      <c r="F251" s="324"/>
      <c r="G251" s="226"/>
      <c r="H251" s="226"/>
      <c r="I251" s="227">
        <v>62177905.672962</v>
      </c>
      <c r="J251" s="226"/>
      <c r="K251" s="226"/>
      <c r="L251" s="226"/>
      <c r="M251" s="10">
        <v>41541929.21356786</v>
      </c>
      <c r="N251" s="10">
        <v>22685300.40012509</v>
      </c>
      <c r="O251" s="10">
        <v>8275476.754479069</v>
      </c>
      <c r="P251" s="1"/>
    </row>
    <row r="252" spans="2:16" ht="11.25" customHeight="1">
      <c r="B252" s="25">
        <v>43862</v>
      </c>
      <c r="C252" s="26">
        <v>51257</v>
      </c>
      <c r="D252" s="10">
        <v>243</v>
      </c>
      <c r="E252" s="27">
        <v>7395</v>
      </c>
      <c r="F252" s="324"/>
      <c r="G252" s="226"/>
      <c r="H252" s="226"/>
      <c r="I252" s="227">
        <v>59566363.771567</v>
      </c>
      <c r="J252" s="226"/>
      <c r="K252" s="226"/>
      <c r="L252" s="226"/>
      <c r="M252" s="10">
        <v>39731798.241619885</v>
      </c>
      <c r="N252" s="10">
        <v>21643418.743278213</v>
      </c>
      <c r="O252" s="10">
        <v>7863039.076180387</v>
      </c>
      <c r="P252" s="1"/>
    </row>
    <row r="253" spans="2:16" ht="11.25" customHeight="1">
      <c r="B253" s="25">
        <v>43862</v>
      </c>
      <c r="C253" s="26">
        <v>51288</v>
      </c>
      <c r="D253" s="10">
        <v>244</v>
      </c>
      <c r="E253" s="27">
        <v>7426</v>
      </c>
      <c r="F253" s="324"/>
      <c r="G253" s="226"/>
      <c r="H253" s="226"/>
      <c r="I253" s="227">
        <v>57013793.539845</v>
      </c>
      <c r="J253" s="226"/>
      <c r="K253" s="226"/>
      <c r="L253" s="226"/>
      <c r="M253" s="10">
        <v>37964689.284613214</v>
      </c>
      <c r="N253" s="10">
        <v>20628211.864503175</v>
      </c>
      <c r="O253" s="10">
        <v>7462473.033400618</v>
      </c>
      <c r="P253" s="1"/>
    </row>
    <row r="254" spans="2:16" ht="11.25" customHeight="1">
      <c r="B254" s="25">
        <v>43862</v>
      </c>
      <c r="C254" s="26">
        <v>51318</v>
      </c>
      <c r="D254" s="10">
        <v>245</v>
      </c>
      <c r="E254" s="27">
        <v>7456</v>
      </c>
      <c r="F254" s="324"/>
      <c r="G254" s="226"/>
      <c r="H254" s="226"/>
      <c r="I254" s="227">
        <v>54552287.539147</v>
      </c>
      <c r="J254" s="226"/>
      <c r="K254" s="226"/>
      <c r="L254" s="226"/>
      <c r="M254" s="10">
        <v>36265981.6975988</v>
      </c>
      <c r="N254" s="10">
        <v>19656714.901293613</v>
      </c>
      <c r="O254" s="10">
        <v>7081874.296350481</v>
      </c>
      <c r="P254" s="1"/>
    </row>
    <row r="255" spans="2:16" ht="11.25" customHeight="1">
      <c r="B255" s="25">
        <v>43862</v>
      </c>
      <c r="C255" s="26">
        <v>51349</v>
      </c>
      <c r="D255" s="10">
        <v>246</v>
      </c>
      <c r="E255" s="27">
        <v>7487</v>
      </c>
      <c r="F255" s="324"/>
      <c r="G255" s="226"/>
      <c r="H255" s="226"/>
      <c r="I255" s="227">
        <v>52188082.903328</v>
      </c>
      <c r="J255" s="226"/>
      <c r="K255" s="226"/>
      <c r="L255" s="226"/>
      <c r="M255" s="10">
        <v>34635430.82581747</v>
      </c>
      <c r="N255" s="10">
        <v>18725188.045161907</v>
      </c>
      <c r="O255" s="10">
        <v>6717691.912388268</v>
      </c>
      <c r="P255" s="1"/>
    </row>
    <row r="256" spans="2:16" ht="11.25" customHeight="1">
      <c r="B256" s="25">
        <v>43862</v>
      </c>
      <c r="C256" s="26">
        <v>51380</v>
      </c>
      <c r="D256" s="10">
        <v>247</v>
      </c>
      <c r="E256" s="27">
        <v>7518</v>
      </c>
      <c r="F256" s="324"/>
      <c r="G256" s="226"/>
      <c r="H256" s="226"/>
      <c r="I256" s="227">
        <v>49919287.756403</v>
      </c>
      <c r="J256" s="226"/>
      <c r="K256" s="226"/>
      <c r="L256" s="226"/>
      <c r="M256" s="10">
        <v>33073519.290799264</v>
      </c>
      <c r="N256" s="10">
        <v>17835286.755267665</v>
      </c>
      <c r="O256" s="10">
        <v>6371337.492177672</v>
      </c>
      <c r="P256" s="1"/>
    </row>
    <row r="257" spans="2:16" ht="11.25" customHeight="1">
      <c r="B257" s="25">
        <v>43862</v>
      </c>
      <c r="C257" s="26">
        <v>51410</v>
      </c>
      <c r="D257" s="10">
        <v>248</v>
      </c>
      <c r="E257" s="27">
        <v>7548</v>
      </c>
      <c r="F257" s="324"/>
      <c r="G257" s="226"/>
      <c r="H257" s="226"/>
      <c r="I257" s="227">
        <v>47765574.575847</v>
      </c>
      <c r="J257" s="226"/>
      <c r="K257" s="226"/>
      <c r="L257" s="226"/>
      <c r="M257" s="10">
        <v>31594653.45873053</v>
      </c>
      <c r="N257" s="10">
        <v>16995856.282004748</v>
      </c>
      <c r="O257" s="10">
        <v>6046577.833157081</v>
      </c>
      <c r="P257" s="1"/>
    </row>
    <row r="258" spans="2:16" ht="11.25" customHeight="1">
      <c r="B258" s="25">
        <v>43862</v>
      </c>
      <c r="C258" s="26">
        <v>51441</v>
      </c>
      <c r="D258" s="10">
        <v>249</v>
      </c>
      <c r="E258" s="27">
        <v>7579</v>
      </c>
      <c r="F258" s="324"/>
      <c r="G258" s="226"/>
      <c r="H258" s="226"/>
      <c r="I258" s="227">
        <v>45681878.445991</v>
      </c>
      <c r="J258" s="226"/>
      <c r="K258" s="226"/>
      <c r="L258" s="226"/>
      <c r="M258" s="10">
        <v>30165138.444220804</v>
      </c>
      <c r="N258" s="10">
        <v>16185602.467349403</v>
      </c>
      <c r="O258" s="10">
        <v>5733926.03819674</v>
      </c>
      <c r="P258" s="1"/>
    </row>
    <row r="259" spans="2:16" ht="11.25" customHeight="1">
      <c r="B259" s="25">
        <v>43862</v>
      </c>
      <c r="C259" s="26">
        <v>51471</v>
      </c>
      <c r="D259" s="10">
        <v>250</v>
      </c>
      <c r="E259" s="27">
        <v>7609</v>
      </c>
      <c r="F259" s="324"/>
      <c r="G259" s="226"/>
      <c r="H259" s="226"/>
      <c r="I259" s="227">
        <v>43630966.180796</v>
      </c>
      <c r="J259" s="226"/>
      <c r="K259" s="226"/>
      <c r="L259" s="226"/>
      <c r="M259" s="10">
        <v>28763568.14546827</v>
      </c>
      <c r="N259" s="10">
        <v>15395580.66772871</v>
      </c>
      <c r="O259" s="10">
        <v>5431694.984270361</v>
      </c>
      <c r="P259" s="1"/>
    </row>
    <row r="260" spans="2:16" ht="11.25" customHeight="1">
      <c r="B260" s="25">
        <v>43862</v>
      </c>
      <c r="C260" s="26">
        <v>51502</v>
      </c>
      <c r="D260" s="10">
        <v>251</v>
      </c>
      <c r="E260" s="27">
        <v>7640</v>
      </c>
      <c r="F260" s="324"/>
      <c r="G260" s="226"/>
      <c r="H260" s="226"/>
      <c r="I260" s="227">
        <v>41595097.715672</v>
      </c>
      <c r="J260" s="226"/>
      <c r="K260" s="226"/>
      <c r="L260" s="226"/>
      <c r="M260" s="10">
        <v>27374919.914492033</v>
      </c>
      <c r="N260" s="10">
        <v>14615048.609887894</v>
      </c>
      <c r="O260" s="10">
        <v>5134476.664064644</v>
      </c>
      <c r="P260" s="1"/>
    </row>
    <row r="261" spans="2:16" ht="11.25" customHeight="1">
      <c r="B261" s="25">
        <v>43862</v>
      </c>
      <c r="C261" s="26">
        <v>51533</v>
      </c>
      <c r="D261" s="10">
        <v>252</v>
      </c>
      <c r="E261" s="27">
        <v>7671</v>
      </c>
      <c r="F261" s="324"/>
      <c r="G261" s="226"/>
      <c r="H261" s="226"/>
      <c r="I261" s="227">
        <v>39568830.51002</v>
      </c>
      <c r="J261" s="226"/>
      <c r="K261" s="226"/>
      <c r="L261" s="226"/>
      <c r="M261" s="10">
        <v>25997207.586017895</v>
      </c>
      <c r="N261" s="10">
        <v>13844210.743932888</v>
      </c>
      <c r="O261" s="10">
        <v>4843069.947160979</v>
      </c>
      <c r="P261" s="1"/>
    </row>
    <row r="262" spans="2:16" ht="11.25" customHeight="1">
      <c r="B262" s="25">
        <v>43862</v>
      </c>
      <c r="C262" s="26">
        <v>51561</v>
      </c>
      <c r="D262" s="10">
        <v>253</v>
      </c>
      <c r="E262" s="27">
        <v>7699</v>
      </c>
      <c r="F262" s="324"/>
      <c r="G262" s="226"/>
      <c r="H262" s="226"/>
      <c r="I262" s="227">
        <v>37548804.414459</v>
      </c>
      <c r="J262" s="226"/>
      <c r="K262" s="226"/>
      <c r="L262" s="226"/>
      <c r="M262" s="10">
        <v>24632229.58497476</v>
      </c>
      <c r="N262" s="10">
        <v>13087187.953535454</v>
      </c>
      <c r="O262" s="10">
        <v>4560725.046562529</v>
      </c>
      <c r="P262" s="1"/>
    </row>
    <row r="263" spans="2:16" ht="11.25" customHeight="1">
      <c r="B263" s="25">
        <v>43862</v>
      </c>
      <c r="C263" s="26">
        <v>51592</v>
      </c>
      <c r="D263" s="10">
        <v>254</v>
      </c>
      <c r="E263" s="27">
        <v>7730</v>
      </c>
      <c r="F263" s="324"/>
      <c r="G263" s="226"/>
      <c r="H263" s="226"/>
      <c r="I263" s="227">
        <v>35546934.593408</v>
      </c>
      <c r="J263" s="226"/>
      <c r="K263" s="226"/>
      <c r="L263" s="226"/>
      <c r="M263" s="10">
        <v>23279440.843754757</v>
      </c>
      <c r="N263" s="10">
        <v>12336991.156150509</v>
      </c>
      <c r="O263" s="10">
        <v>4281080.792995051</v>
      </c>
      <c r="P263" s="1"/>
    </row>
    <row r="264" spans="2:16" ht="11.25" customHeight="1">
      <c r="B264" s="25">
        <v>43862</v>
      </c>
      <c r="C264" s="26">
        <v>51622</v>
      </c>
      <c r="D264" s="10">
        <v>255</v>
      </c>
      <c r="E264" s="27">
        <v>7760</v>
      </c>
      <c r="F264" s="324"/>
      <c r="G264" s="226"/>
      <c r="H264" s="226"/>
      <c r="I264" s="227">
        <v>33578939.190682</v>
      </c>
      <c r="J264" s="226"/>
      <c r="K264" s="226"/>
      <c r="L264" s="226"/>
      <c r="M264" s="10">
        <v>21954518.76300148</v>
      </c>
      <c r="N264" s="10">
        <v>11606209.296457483</v>
      </c>
      <c r="O264" s="10">
        <v>4010981.436563085</v>
      </c>
      <c r="P264" s="1"/>
    </row>
    <row r="265" spans="2:16" ht="11.25" customHeight="1">
      <c r="B265" s="25">
        <v>43862</v>
      </c>
      <c r="C265" s="26">
        <v>51653</v>
      </c>
      <c r="D265" s="10">
        <v>256</v>
      </c>
      <c r="E265" s="27">
        <v>7791</v>
      </c>
      <c r="F265" s="324"/>
      <c r="G265" s="226"/>
      <c r="H265" s="226"/>
      <c r="I265" s="227">
        <v>31657008.540862</v>
      </c>
      <c r="J265" s="226"/>
      <c r="K265" s="226"/>
      <c r="L265" s="226"/>
      <c r="M265" s="10">
        <v>20662820.47257048</v>
      </c>
      <c r="N265" s="10">
        <v>10895575.421493094</v>
      </c>
      <c r="O265" s="10">
        <v>3749445.4965618267</v>
      </c>
      <c r="P265" s="1"/>
    </row>
    <row r="266" spans="2:16" ht="11.25" customHeight="1">
      <c r="B266" s="25">
        <v>43862</v>
      </c>
      <c r="C266" s="26">
        <v>51683</v>
      </c>
      <c r="D266" s="10">
        <v>257</v>
      </c>
      <c r="E266" s="27">
        <v>7821</v>
      </c>
      <c r="F266" s="324"/>
      <c r="G266" s="226"/>
      <c r="H266" s="226"/>
      <c r="I266" s="227">
        <v>29895521.704374</v>
      </c>
      <c r="J266" s="226"/>
      <c r="K266" s="226"/>
      <c r="L266" s="226"/>
      <c r="M266" s="10">
        <v>19481052.91597832</v>
      </c>
      <c r="N266" s="10">
        <v>10247142.183378024</v>
      </c>
      <c r="O266" s="10">
        <v>3511848.0713265724</v>
      </c>
      <c r="P266" s="1"/>
    </row>
    <row r="267" spans="2:16" ht="11.25" customHeight="1">
      <c r="B267" s="25">
        <v>43862</v>
      </c>
      <c r="C267" s="26">
        <v>51714</v>
      </c>
      <c r="D267" s="10">
        <v>258</v>
      </c>
      <c r="E267" s="27">
        <v>7852</v>
      </c>
      <c r="F267" s="324"/>
      <c r="G267" s="226"/>
      <c r="H267" s="226"/>
      <c r="I267" s="227">
        <v>28240393.211481</v>
      </c>
      <c r="J267" s="226"/>
      <c r="K267" s="226"/>
      <c r="L267" s="226"/>
      <c r="M267" s="10">
        <v>18371296.55870451</v>
      </c>
      <c r="N267" s="10">
        <v>9638828.14164731</v>
      </c>
      <c r="O267" s="10">
        <v>3289378.22811102</v>
      </c>
      <c r="P267" s="1"/>
    </row>
    <row r="268" spans="2:16" ht="11.25" customHeight="1">
      <c r="B268" s="25">
        <v>43862</v>
      </c>
      <c r="C268" s="26">
        <v>51745</v>
      </c>
      <c r="D268" s="10">
        <v>259</v>
      </c>
      <c r="E268" s="27">
        <v>7883</v>
      </c>
      <c r="F268" s="324"/>
      <c r="G268" s="226"/>
      <c r="H268" s="226"/>
      <c r="I268" s="227">
        <v>26686847.230618</v>
      </c>
      <c r="J268" s="226"/>
      <c r="K268" s="226"/>
      <c r="L268" s="226"/>
      <c r="M268" s="10">
        <v>17331219.273690697</v>
      </c>
      <c r="N268" s="10">
        <v>9070007.349661134</v>
      </c>
      <c r="O268" s="10">
        <v>3082150.456424134</v>
      </c>
      <c r="P268" s="1"/>
    </row>
    <row r="269" spans="2:16" ht="11.25" customHeight="1">
      <c r="B269" s="25">
        <v>43862</v>
      </c>
      <c r="C269" s="26">
        <v>51775</v>
      </c>
      <c r="D269" s="10">
        <v>260</v>
      </c>
      <c r="E269" s="27">
        <v>7913</v>
      </c>
      <c r="F269" s="324"/>
      <c r="G269" s="226"/>
      <c r="H269" s="226"/>
      <c r="I269" s="227">
        <v>25204265.540648</v>
      </c>
      <c r="J269" s="226"/>
      <c r="K269" s="226"/>
      <c r="L269" s="226"/>
      <c r="M269" s="10">
        <v>16341520.170240728</v>
      </c>
      <c r="N269" s="10">
        <v>8531015.747890843</v>
      </c>
      <c r="O269" s="10">
        <v>2887107.954470711</v>
      </c>
      <c r="P269" s="1"/>
    </row>
    <row r="270" spans="2:16" ht="11.25" customHeight="1">
      <c r="B270" s="25">
        <v>43862</v>
      </c>
      <c r="C270" s="26">
        <v>51806</v>
      </c>
      <c r="D270" s="10">
        <v>261</v>
      </c>
      <c r="E270" s="27">
        <v>7944</v>
      </c>
      <c r="F270" s="324"/>
      <c r="G270" s="226"/>
      <c r="H270" s="226"/>
      <c r="I270" s="227">
        <v>23793169.591999</v>
      </c>
      <c r="J270" s="226"/>
      <c r="K270" s="226"/>
      <c r="L270" s="226"/>
      <c r="M270" s="10">
        <v>15400452.69382367</v>
      </c>
      <c r="N270" s="10">
        <v>8019289.079944895</v>
      </c>
      <c r="O270" s="10">
        <v>2702431.960351948</v>
      </c>
      <c r="P270" s="1"/>
    </row>
    <row r="271" spans="2:16" ht="11.25" customHeight="1">
      <c r="B271" s="25">
        <v>43862</v>
      </c>
      <c r="C271" s="26">
        <v>51836</v>
      </c>
      <c r="D271" s="10">
        <v>262</v>
      </c>
      <c r="E271" s="27">
        <v>7974</v>
      </c>
      <c r="F271" s="324"/>
      <c r="G271" s="226"/>
      <c r="H271" s="226"/>
      <c r="I271" s="227">
        <v>22439605.713439</v>
      </c>
      <c r="J271" s="226"/>
      <c r="K271" s="226"/>
      <c r="L271" s="226"/>
      <c r="M271" s="10">
        <v>14500499.708454069</v>
      </c>
      <c r="N271" s="10">
        <v>7532083.369905452</v>
      </c>
      <c r="O271" s="10">
        <v>2527843.022834295</v>
      </c>
      <c r="P271" s="1"/>
    </row>
    <row r="272" spans="2:16" ht="11.25" customHeight="1">
      <c r="B272" s="25">
        <v>43862</v>
      </c>
      <c r="C272" s="26">
        <v>51867</v>
      </c>
      <c r="D272" s="10">
        <v>263</v>
      </c>
      <c r="E272" s="27">
        <v>8005</v>
      </c>
      <c r="F272" s="324"/>
      <c r="G272" s="226"/>
      <c r="H272" s="226"/>
      <c r="I272" s="227">
        <v>21207739.368697</v>
      </c>
      <c r="J272" s="226"/>
      <c r="K272" s="226"/>
      <c r="L272" s="226"/>
      <c r="M272" s="10">
        <v>13681222.433038965</v>
      </c>
      <c r="N272" s="10">
        <v>7088447.811326694</v>
      </c>
      <c r="O272" s="10">
        <v>2368878.2936152136</v>
      </c>
      <c r="P272" s="1"/>
    </row>
    <row r="273" spans="2:16" ht="11.25" customHeight="1">
      <c r="B273" s="25">
        <v>43862</v>
      </c>
      <c r="C273" s="26">
        <v>51898</v>
      </c>
      <c r="D273" s="10">
        <v>264</v>
      </c>
      <c r="E273" s="27">
        <v>8036</v>
      </c>
      <c r="F273" s="324"/>
      <c r="G273" s="226"/>
      <c r="H273" s="226"/>
      <c r="I273" s="227">
        <v>20067761.752272</v>
      </c>
      <c r="J273" s="226"/>
      <c r="K273" s="226"/>
      <c r="L273" s="226"/>
      <c r="M273" s="10">
        <v>12923859.908825504</v>
      </c>
      <c r="N273" s="10">
        <v>6679017.432635892</v>
      </c>
      <c r="O273" s="10">
        <v>2222597.3838031488</v>
      </c>
      <c r="P273" s="1"/>
    </row>
    <row r="274" spans="2:16" ht="11.25" customHeight="1">
      <c r="B274" s="25">
        <v>43862</v>
      </c>
      <c r="C274" s="26">
        <v>51926</v>
      </c>
      <c r="D274" s="10">
        <v>265</v>
      </c>
      <c r="E274" s="27">
        <v>8064</v>
      </c>
      <c r="F274" s="324"/>
      <c r="G274" s="226"/>
      <c r="H274" s="226"/>
      <c r="I274" s="227">
        <v>19004889.592782</v>
      </c>
      <c r="J274" s="226"/>
      <c r="K274" s="226"/>
      <c r="L274" s="226"/>
      <c r="M274" s="10">
        <v>12220607.039223798</v>
      </c>
      <c r="N274" s="10">
        <v>6301068.932585931</v>
      </c>
      <c r="O274" s="10">
        <v>2088802.9096649934</v>
      </c>
      <c r="P274" s="1"/>
    </row>
    <row r="275" spans="2:16" ht="11.25" customHeight="1">
      <c r="B275" s="25">
        <v>43862</v>
      </c>
      <c r="C275" s="26">
        <v>51957</v>
      </c>
      <c r="D275" s="10">
        <v>266</v>
      </c>
      <c r="E275" s="27">
        <v>8095</v>
      </c>
      <c r="F275" s="324"/>
      <c r="G275" s="226"/>
      <c r="H275" s="226"/>
      <c r="I275" s="227">
        <v>18004875.237248</v>
      </c>
      <c r="J275" s="226"/>
      <c r="K275" s="226"/>
      <c r="L275" s="226"/>
      <c r="M275" s="10">
        <v>11557937.023155108</v>
      </c>
      <c r="N275" s="10">
        <v>5944233.597306943</v>
      </c>
      <c r="O275" s="10">
        <v>1962165.8851420335</v>
      </c>
      <c r="P275" s="1"/>
    </row>
    <row r="276" spans="2:16" ht="11.25" customHeight="1">
      <c r="B276" s="25">
        <v>43862</v>
      </c>
      <c r="C276" s="26">
        <v>51987</v>
      </c>
      <c r="D276" s="10">
        <v>267</v>
      </c>
      <c r="E276" s="27">
        <v>8125</v>
      </c>
      <c r="F276" s="324"/>
      <c r="G276" s="226"/>
      <c r="H276" s="226"/>
      <c r="I276" s="227">
        <v>17030500.72006</v>
      </c>
      <c r="J276" s="226"/>
      <c r="K276" s="226"/>
      <c r="L276" s="226"/>
      <c r="M276" s="10">
        <v>10914508.534842461</v>
      </c>
      <c r="N276" s="10">
        <v>5599503.190169789</v>
      </c>
      <c r="O276" s="10">
        <v>1840795.027326719</v>
      </c>
      <c r="P276" s="1"/>
    </row>
    <row r="277" spans="2:16" ht="11.25" customHeight="1">
      <c r="B277" s="25">
        <v>43862</v>
      </c>
      <c r="C277" s="26">
        <v>52018</v>
      </c>
      <c r="D277" s="10">
        <v>268</v>
      </c>
      <c r="E277" s="27">
        <v>8156</v>
      </c>
      <c r="F277" s="324"/>
      <c r="G277" s="226"/>
      <c r="H277" s="226"/>
      <c r="I277" s="227">
        <v>16079507.733451</v>
      </c>
      <c r="J277" s="226"/>
      <c r="K277" s="226"/>
      <c r="L277" s="226"/>
      <c r="M277" s="10">
        <v>10287557.976927055</v>
      </c>
      <c r="N277" s="10">
        <v>5264434.180755819</v>
      </c>
      <c r="O277" s="10">
        <v>1723313.363851925</v>
      </c>
      <c r="P277" s="1"/>
    </row>
    <row r="278" spans="2:16" ht="11.25" customHeight="1">
      <c r="B278" s="25">
        <v>43862</v>
      </c>
      <c r="C278" s="26">
        <v>52048</v>
      </c>
      <c r="D278" s="10">
        <v>269</v>
      </c>
      <c r="E278" s="27">
        <v>8186</v>
      </c>
      <c r="F278" s="324"/>
      <c r="G278" s="226"/>
      <c r="H278" s="226"/>
      <c r="I278" s="227">
        <v>15171194.867896</v>
      </c>
      <c r="J278" s="226"/>
      <c r="K278" s="226"/>
      <c r="L278" s="226"/>
      <c r="M278" s="10">
        <v>9690493.486071402</v>
      </c>
      <c r="N278" s="10">
        <v>4946694.225378507</v>
      </c>
      <c r="O278" s="10">
        <v>1612663.3080873797</v>
      </c>
      <c r="P278" s="1"/>
    </row>
    <row r="279" spans="2:16" ht="11.25" customHeight="1">
      <c r="B279" s="25">
        <v>43862</v>
      </c>
      <c r="C279" s="26">
        <v>52079</v>
      </c>
      <c r="D279" s="10">
        <v>270</v>
      </c>
      <c r="E279" s="27">
        <v>8217</v>
      </c>
      <c r="F279" s="324"/>
      <c r="G279" s="226"/>
      <c r="H279" s="226"/>
      <c r="I279" s="227">
        <v>14280551.414122</v>
      </c>
      <c r="J279" s="226"/>
      <c r="K279" s="226"/>
      <c r="L279" s="226"/>
      <c r="M279" s="10">
        <v>9106130.364602178</v>
      </c>
      <c r="N279" s="10">
        <v>4636573.280043223</v>
      </c>
      <c r="O279" s="10">
        <v>1505159.0242037456</v>
      </c>
      <c r="P279" s="1"/>
    </row>
    <row r="280" spans="2:16" ht="11.25" customHeight="1">
      <c r="B280" s="25">
        <v>43862</v>
      </c>
      <c r="C280" s="26">
        <v>52110</v>
      </c>
      <c r="D280" s="10">
        <v>271</v>
      </c>
      <c r="E280" s="27">
        <v>8248</v>
      </c>
      <c r="F280" s="324"/>
      <c r="G280" s="226"/>
      <c r="H280" s="226"/>
      <c r="I280" s="227">
        <v>13411540.701033</v>
      </c>
      <c r="J280" s="226"/>
      <c r="K280" s="226"/>
      <c r="L280" s="226"/>
      <c r="M280" s="10">
        <v>8537492.541071417</v>
      </c>
      <c r="N280" s="10">
        <v>4335984.238075724</v>
      </c>
      <c r="O280" s="10">
        <v>1401617.6993465654</v>
      </c>
      <c r="P280" s="1"/>
    </row>
    <row r="281" spans="2:16" ht="11.25" customHeight="1">
      <c r="B281" s="25">
        <v>43862</v>
      </c>
      <c r="C281" s="26">
        <v>52140</v>
      </c>
      <c r="D281" s="10">
        <v>272</v>
      </c>
      <c r="E281" s="27">
        <v>8278</v>
      </c>
      <c r="F281" s="324"/>
      <c r="G281" s="226"/>
      <c r="H281" s="226"/>
      <c r="I281" s="227">
        <v>12574259.510786</v>
      </c>
      <c r="J281" s="226"/>
      <c r="K281" s="226"/>
      <c r="L281" s="226"/>
      <c r="M281" s="10">
        <v>7991359.069074141</v>
      </c>
      <c r="N281" s="10">
        <v>4048627.025071694</v>
      </c>
      <c r="O281" s="10">
        <v>1303364.0305780724</v>
      </c>
      <c r="P281" s="1"/>
    </row>
    <row r="282" spans="2:16" ht="11.25" customHeight="1">
      <c r="B282" s="25">
        <v>43862</v>
      </c>
      <c r="C282" s="26">
        <v>52171</v>
      </c>
      <c r="D282" s="10">
        <v>273</v>
      </c>
      <c r="E282" s="27">
        <v>8309</v>
      </c>
      <c r="F282" s="324"/>
      <c r="G282" s="226"/>
      <c r="H282" s="226"/>
      <c r="I282" s="227">
        <v>11765266.977481</v>
      </c>
      <c r="J282" s="226"/>
      <c r="K282" s="226"/>
      <c r="L282" s="226"/>
      <c r="M282" s="10">
        <v>7464535.561734066</v>
      </c>
      <c r="N282" s="10">
        <v>3772107.0490582995</v>
      </c>
      <c r="O282" s="10">
        <v>1209201.2581818285</v>
      </c>
      <c r="P282" s="1"/>
    </row>
    <row r="283" spans="2:16" ht="11.25" customHeight="1">
      <c r="B283" s="25">
        <v>43862</v>
      </c>
      <c r="C283" s="26">
        <v>52201</v>
      </c>
      <c r="D283" s="10">
        <v>274</v>
      </c>
      <c r="E283" s="27">
        <v>8339</v>
      </c>
      <c r="F283" s="324"/>
      <c r="G283" s="226"/>
      <c r="H283" s="226"/>
      <c r="I283" s="227">
        <v>10978307.201775</v>
      </c>
      <c r="J283" s="226"/>
      <c r="K283" s="226"/>
      <c r="L283" s="226"/>
      <c r="M283" s="10">
        <v>6953811.989169363</v>
      </c>
      <c r="N283" s="10">
        <v>3505370.516304003</v>
      </c>
      <c r="O283" s="10">
        <v>1119088.9157547485</v>
      </c>
      <c r="P283" s="1"/>
    </row>
    <row r="284" spans="2:16" ht="11.25" customHeight="1">
      <c r="B284" s="25">
        <v>43862</v>
      </c>
      <c r="C284" s="26">
        <v>52232</v>
      </c>
      <c r="D284" s="10">
        <v>275</v>
      </c>
      <c r="E284" s="27">
        <v>8370</v>
      </c>
      <c r="F284" s="324"/>
      <c r="G284" s="226"/>
      <c r="H284" s="226"/>
      <c r="I284" s="227">
        <v>10221727.837371</v>
      </c>
      <c r="J284" s="226"/>
      <c r="K284" s="226"/>
      <c r="L284" s="226"/>
      <c r="M284" s="10">
        <v>6463602.756425726</v>
      </c>
      <c r="N284" s="10">
        <v>3249972.8684780165</v>
      </c>
      <c r="O284" s="10">
        <v>1033158.6584780378</v>
      </c>
      <c r="P284" s="1"/>
    </row>
    <row r="285" spans="2:16" ht="11.25" customHeight="1">
      <c r="B285" s="25">
        <v>43862</v>
      </c>
      <c r="C285" s="26">
        <v>52263</v>
      </c>
      <c r="D285" s="10">
        <v>276</v>
      </c>
      <c r="E285" s="27">
        <v>8401</v>
      </c>
      <c r="F285" s="324"/>
      <c r="G285" s="226"/>
      <c r="H285" s="226"/>
      <c r="I285" s="227">
        <v>9487469.59238</v>
      </c>
      <c r="J285" s="226"/>
      <c r="K285" s="226"/>
      <c r="L285" s="226"/>
      <c r="M285" s="10">
        <v>5989126.969420913</v>
      </c>
      <c r="N285" s="10">
        <v>3003742.441845663</v>
      </c>
      <c r="O285" s="10">
        <v>950838.1423274478</v>
      </c>
      <c r="P285" s="1"/>
    </row>
    <row r="286" spans="2:16" ht="11.25" customHeight="1">
      <c r="B286" s="25">
        <v>43862</v>
      </c>
      <c r="C286" s="26">
        <v>52291</v>
      </c>
      <c r="D286" s="10">
        <v>277</v>
      </c>
      <c r="E286" s="27">
        <v>8429</v>
      </c>
      <c r="F286" s="324"/>
      <c r="G286" s="226"/>
      <c r="H286" s="226"/>
      <c r="I286" s="227">
        <v>8787305.141014</v>
      </c>
      <c r="J286" s="226"/>
      <c r="K286" s="226"/>
      <c r="L286" s="226"/>
      <c r="M286" s="10">
        <v>5538637.654096467</v>
      </c>
      <c r="N286" s="10">
        <v>2771425.7056649667</v>
      </c>
      <c r="O286" s="10">
        <v>873941.0837929667</v>
      </c>
      <c r="P286" s="1"/>
    </row>
    <row r="287" spans="2:16" ht="11.25" customHeight="1">
      <c r="B287" s="25">
        <v>43862</v>
      </c>
      <c r="C287" s="26">
        <v>52322</v>
      </c>
      <c r="D287" s="10">
        <v>278</v>
      </c>
      <c r="E287" s="27">
        <v>8460</v>
      </c>
      <c r="F287" s="324"/>
      <c r="G287" s="226"/>
      <c r="H287" s="226"/>
      <c r="I287" s="227">
        <v>8126378.828982</v>
      </c>
      <c r="J287" s="226"/>
      <c r="K287" s="226"/>
      <c r="L287" s="226"/>
      <c r="M287" s="10">
        <v>5113368.472232852</v>
      </c>
      <c r="N287" s="10">
        <v>2552122.222807564</v>
      </c>
      <c r="O287" s="10">
        <v>801377.240040936</v>
      </c>
      <c r="P287" s="1"/>
    </row>
    <row r="288" spans="2:16" ht="11.25" customHeight="1">
      <c r="B288" s="25">
        <v>43862</v>
      </c>
      <c r="C288" s="26">
        <v>52352</v>
      </c>
      <c r="D288" s="10">
        <v>279</v>
      </c>
      <c r="E288" s="27">
        <v>8490</v>
      </c>
      <c r="F288" s="324"/>
      <c r="G288" s="226"/>
      <c r="H288" s="226"/>
      <c r="I288" s="227">
        <v>7497639.273391</v>
      </c>
      <c r="J288" s="226"/>
      <c r="K288" s="226"/>
      <c r="L288" s="226"/>
      <c r="M288" s="10">
        <v>4710002.3897782415</v>
      </c>
      <c r="N288" s="10">
        <v>2345013.1078518056</v>
      </c>
      <c r="O288" s="10">
        <v>733325.6784958091</v>
      </c>
      <c r="P288" s="1"/>
    </row>
    <row r="289" spans="2:16" ht="11.25" customHeight="1">
      <c r="B289" s="25">
        <v>43862</v>
      </c>
      <c r="C289" s="26">
        <v>52383</v>
      </c>
      <c r="D289" s="10">
        <v>280</v>
      </c>
      <c r="E289" s="27">
        <v>8521</v>
      </c>
      <c r="F289" s="324"/>
      <c r="G289" s="226"/>
      <c r="H289" s="226"/>
      <c r="I289" s="227">
        <v>6904295.975334</v>
      </c>
      <c r="J289" s="226"/>
      <c r="K289" s="226"/>
      <c r="L289" s="226"/>
      <c r="M289" s="10">
        <v>4329908.962593762</v>
      </c>
      <c r="N289" s="10">
        <v>2150289.851953582</v>
      </c>
      <c r="O289" s="10">
        <v>669584.270656898</v>
      </c>
      <c r="P289" s="1"/>
    </row>
    <row r="290" spans="2:16" ht="11.25" customHeight="1">
      <c r="B290" s="25">
        <v>43862</v>
      </c>
      <c r="C290" s="26">
        <v>52413</v>
      </c>
      <c r="D290" s="10">
        <v>281</v>
      </c>
      <c r="E290" s="27">
        <v>8551</v>
      </c>
      <c r="F290" s="324"/>
      <c r="G290" s="226"/>
      <c r="H290" s="226"/>
      <c r="I290" s="227">
        <v>6344206.829818</v>
      </c>
      <c r="J290" s="226"/>
      <c r="K290" s="226"/>
      <c r="L290" s="226"/>
      <c r="M290" s="10">
        <v>3972128.2126761205</v>
      </c>
      <c r="N290" s="10">
        <v>1967756.0918096523</v>
      </c>
      <c r="O290" s="10">
        <v>610232.855435099</v>
      </c>
      <c r="P290" s="1"/>
    </row>
    <row r="291" spans="2:16" ht="11.25" customHeight="1">
      <c r="B291" s="25">
        <v>43862</v>
      </c>
      <c r="C291" s="26">
        <v>52444</v>
      </c>
      <c r="D291" s="10">
        <v>282</v>
      </c>
      <c r="E291" s="27">
        <v>8582</v>
      </c>
      <c r="F291" s="324"/>
      <c r="G291" s="226"/>
      <c r="H291" s="226"/>
      <c r="I291" s="227">
        <v>5811702.459225</v>
      </c>
      <c r="J291" s="226"/>
      <c r="K291" s="226"/>
      <c r="L291" s="226"/>
      <c r="M291" s="10">
        <v>3632553.9732131213</v>
      </c>
      <c r="N291" s="10">
        <v>1794957.5248110588</v>
      </c>
      <c r="O291" s="10">
        <v>554287.5408999207</v>
      </c>
      <c r="P291" s="1"/>
    </row>
    <row r="292" spans="2:16" ht="11.25" customHeight="1">
      <c r="B292" s="25">
        <v>43862</v>
      </c>
      <c r="C292" s="26">
        <v>52475</v>
      </c>
      <c r="D292" s="10">
        <v>283</v>
      </c>
      <c r="E292" s="27">
        <v>8613</v>
      </c>
      <c r="F292" s="324"/>
      <c r="G292" s="226"/>
      <c r="H292" s="226"/>
      <c r="I292" s="227">
        <v>5304805.298178</v>
      </c>
      <c r="J292" s="226"/>
      <c r="K292" s="226"/>
      <c r="L292" s="226"/>
      <c r="M292" s="10">
        <v>3310098.6098790467</v>
      </c>
      <c r="N292" s="10">
        <v>1631462.6096820456</v>
      </c>
      <c r="O292" s="10">
        <v>501666.0198256208</v>
      </c>
      <c r="P292" s="1"/>
    </row>
    <row r="293" spans="2:16" ht="11.25" customHeight="1">
      <c r="B293" s="25">
        <v>43862</v>
      </c>
      <c r="C293" s="26">
        <v>52505</v>
      </c>
      <c r="D293" s="10">
        <v>284</v>
      </c>
      <c r="E293" s="27">
        <v>8643</v>
      </c>
      <c r="F293" s="324"/>
      <c r="G293" s="226"/>
      <c r="H293" s="226"/>
      <c r="I293" s="227">
        <v>4823215.843528</v>
      </c>
      <c r="J293" s="226"/>
      <c r="K293" s="226"/>
      <c r="L293" s="226"/>
      <c r="M293" s="10">
        <v>3004655.8878119783</v>
      </c>
      <c r="N293" s="10">
        <v>1477272.7996267441</v>
      </c>
      <c r="O293" s="10">
        <v>452391.4050106625</v>
      </c>
      <c r="P293" s="1"/>
    </row>
    <row r="294" spans="2:16" ht="11.25" customHeight="1">
      <c r="B294" s="25">
        <v>43862</v>
      </c>
      <c r="C294" s="26">
        <v>52536</v>
      </c>
      <c r="D294" s="10">
        <v>285</v>
      </c>
      <c r="E294" s="27">
        <v>8674</v>
      </c>
      <c r="F294" s="324"/>
      <c r="G294" s="226"/>
      <c r="H294" s="226"/>
      <c r="I294" s="227">
        <v>4353594.851889</v>
      </c>
      <c r="J294" s="226"/>
      <c r="K294" s="226"/>
      <c r="L294" s="226"/>
      <c r="M294" s="10">
        <v>2707502.2956116265</v>
      </c>
      <c r="N294" s="10">
        <v>1327788.4507765418</v>
      </c>
      <c r="O294" s="10">
        <v>404891.9572972777</v>
      </c>
      <c r="P294" s="1"/>
    </row>
    <row r="295" spans="2:16" ht="11.25" customHeight="1">
      <c r="B295" s="25">
        <v>43862</v>
      </c>
      <c r="C295" s="26">
        <v>52566</v>
      </c>
      <c r="D295" s="10">
        <v>286</v>
      </c>
      <c r="E295" s="27">
        <v>8704</v>
      </c>
      <c r="F295" s="324"/>
      <c r="G295" s="226"/>
      <c r="H295" s="226"/>
      <c r="I295" s="227">
        <v>3893436.182296</v>
      </c>
      <c r="J295" s="226"/>
      <c r="K295" s="226"/>
      <c r="L295" s="226"/>
      <c r="M295" s="10">
        <v>2417355.0570587553</v>
      </c>
      <c r="N295" s="10">
        <v>1182579.2763748546</v>
      </c>
      <c r="O295" s="10">
        <v>359134.07293677266</v>
      </c>
      <c r="P295" s="1"/>
    </row>
    <row r="296" spans="2:16" ht="11.25" customHeight="1">
      <c r="B296" s="25">
        <v>43862</v>
      </c>
      <c r="C296" s="26">
        <v>52597</v>
      </c>
      <c r="D296" s="10">
        <v>287</v>
      </c>
      <c r="E296" s="27">
        <v>8735</v>
      </c>
      <c r="F296" s="324"/>
      <c r="G296" s="226"/>
      <c r="H296" s="226"/>
      <c r="I296" s="227">
        <v>3442113.535849</v>
      </c>
      <c r="J296" s="226"/>
      <c r="K296" s="226"/>
      <c r="L296" s="226"/>
      <c r="M296" s="10">
        <v>2133513.293515932</v>
      </c>
      <c r="N296" s="10">
        <v>1041068.405558188</v>
      </c>
      <c r="O296" s="10">
        <v>314819.94086495176</v>
      </c>
      <c r="P296" s="1"/>
    </row>
    <row r="297" spans="2:16" ht="11.25" customHeight="1">
      <c r="B297" s="25">
        <v>43862</v>
      </c>
      <c r="C297" s="26">
        <v>52628</v>
      </c>
      <c r="D297" s="10">
        <v>288</v>
      </c>
      <c r="E297" s="27">
        <v>8766</v>
      </c>
      <c r="F297" s="324"/>
      <c r="G297" s="226"/>
      <c r="H297" s="226"/>
      <c r="I297" s="227">
        <v>3010651.285123</v>
      </c>
      <c r="J297" s="226"/>
      <c r="K297" s="226"/>
      <c r="L297" s="226"/>
      <c r="M297" s="10">
        <v>1862916.5308392937</v>
      </c>
      <c r="N297" s="10">
        <v>906716.2576944589</v>
      </c>
      <c r="O297" s="10">
        <v>273030.38955991267</v>
      </c>
      <c r="P297" s="1"/>
    </row>
    <row r="298" spans="2:16" ht="11.25" customHeight="1">
      <c r="B298" s="25">
        <v>43862</v>
      </c>
      <c r="C298" s="26">
        <v>52657</v>
      </c>
      <c r="D298" s="10">
        <v>289</v>
      </c>
      <c r="E298" s="27">
        <v>8795</v>
      </c>
      <c r="F298" s="324"/>
      <c r="G298" s="226"/>
      <c r="H298" s="226"/>
      <c r="I298" s="227">
        <v>2597273.803589</v>
      </c>
      <c r="J298" s="226"/>
      <c r="K298" s="226"/>
      <c r="L298" s="226"/>
      <c r="M298" s="10">
        <v>1604578.6820867974</v>
      </c>
      <c r="N298" s="10">
        <v>779120.2031682117</v>
      </c>
      <c r="O298" s="10">
        <v>233678.95365335885</v>
      </c>
      <c r="P298" s="1"/>
    </row>
    <row r="299" spans="2:16" ht="11.25" customHeight="1">
      <c r="B299" s="25">
        <v>43862</v>
      </c>
      <c r="C299" s="26">
        <v>52688</v>
      </c>
      <c r="D299" s="10">
        <v>290</v>
      </c>
      <c r="E299" s="27">
        <v>8826</v>
      </c>
      <c r="F299" s="324"/>
      <c r="G299" s="226"/>
      <c r="H299" s="226"/>
      <c r="I299" s="227">
        <v>2196001.999102</v>
      </c>
      <c r="J299" s="226"/>
      <c r="K299" s="226"/>
      <c r="L299" s="226"/>
      <c r="M299" s="10">
        <v>1354374.5769135517</v>
      </c>
      <c r="N299" s="10">
        <v>655958.454476175</v>
      </c>
      <c r="O299" s="10">
        <v>195906.15763760905</v>
      </c>
      <c r="P299" s="1"/>
    </row>
    <row r="300" spans="2:16" ht="11.25" customHeight="1">
      <c r="B300" s="25">
        <v>43862</v>
      </c>
      <c r="C300" s="26">
        <v>52718</v>
      </c>
      <c r="D300" s="10">
        <v>291</v>
      </c>
      <c r="E300" s="27">
        <v>8856</v>
      </c>
      <c r="F300" s="324"/>
      <c r="G300" s="226"/>
      <c r="H300" s="226"/>
      <c r="I300" s="227">
        <v>1814850.661523</v>
      </c>
      <c r="J300" s="226"/>
      <c r="K300" s="226"/>
      <c r="L300" s="226"/>
      <c r="M300" s="10">
        <v>1117463.9368042923</v>
      </c>
      <c r="N300" s="10">
        <v>539884.457052083</v>
      </c>
      <c r="O300" s="10">
        <v>160578.96739506494</v>
      </c>
      <c r="P300" s="1"/>
    </row>
    <row r="301" spans="2:16" ht="11.25" customHeight="1">
      <c r="B301" s="25">
        <v>43862</v>
      </c>
      <c r="C301" s="26">
        <v>52749</v>
      </c>
      <c r="D301" s="10">
        <v>292</v>
      </c>
      <c r="E301" s="27">
        <v>8887</v>
      </c>
      <c r="F301" s="324"/>
      <c r="G301" s="226"/>
      <c r="H301" s="226"/>
      <c r="I301" s="227">
        <v>1481478.918812</v>
      </c>
      <c r="J301" s="226"/>
      <c r="K301" s="226"/>
      <c r="L301" s="226"/>
      <c r="M301" s="10">
        <v>910648.7110393435</v>
      </c>
      <c r="N301" s="10">
        <v>438846.1355570025</v>
      </c>
      <c r="O301" s="10">
        <v>129974.07466155503</v>
      </c>
      <c r="P301" s="1"/>
    </row>
    <row r="302" spans="2:16" ht="11.25" customHeight="1">
      <c r="B302" s="25">
        <v>43862</v>
      </c>
      <c r="C302" s="26">
        <v>52779</v>
      </c>
      <c r="D302" s="10">
        <v>293</v>
      </c>
      <c r="E302" s="27">
        <v>8917</v>
      </c>
      <c r="F302" s="324"/>
      <c r="G302" s="226"/>
      <c r="H302" s="226"/>
      <c r="I302" s="227">
        <v>1188302.680205</v>
      </c>
      <c r="J302" s="226"/>
      <c r="K302" s="226"/>
      <c r="L302" s="226"/>
      <c r="M302" s="10">
        <v>729237.5752303326</v>
      </c>
      <c r="N302" s="10">
        <v>350558.26175690064</v>
      </c>
      <c r="O302" s="10">
        <v>103400.04936033794</v>
      </c>
      <c r="P302" s="1"/>
    </row>
    <row r="303" spans="2:16" ht="11.25" customHeight="1">
      <c r="B303" s="25">
        <v>43862</v>
      </c>
      <c r="C303" s="26">
        <v>52810</v>
      </c>
      <c r="D303" s="10">
        <v>294</v>
      </c>
      <c r="E303" s="27">
        <v>8948</v>
      </c>
      <c r="F303" s="324"/>
      <c r="G303" s="226"/>
      <c r="H303" s="226"/>
      <c r="I303" s="227">
        <v>965772.52472</v>
      </c>
      <c r="J303" s="226"/>
      <c r="K303" s="226"/>
      <c r="L303" s="226"/>
      <c r="M303" s="10">
        <v>591670.0508309072</v>
      </c>
      <c r="N303" s="10">
        <v>283703.6008488638</v>
      </c>
      <c r="O303" s="10">
        <v>83326.2825303626</v>
      </c>
      <c r="P303" s="1"/>
    </row>
    <row r="304" spans="2:16" ht="11.25" customHeight="1">
      <c r="B304" s="25">
        <v>43862</v>
      </c>
      <c r="C304" s="26">
        <v>52841</v>
      </c>
      <c r="D304" s="10">
        <v>295</v>
      </c>
      <c r="E304" s="27">
        <v>8979</v>
      </c>
      <c r="F304" s="324"/>
      <c r="G304" s="226"/>
      <c r="H304" s="226"/>
      <c r="I304" s="227">
        <v>814608.15</v>
      </c>
      <c r="J304" s="226"/>
      <c r="K304" s="226"/>
      <c r="L304" s="226"/>
      <c r="M304" s="10">
        <v>498214.39390138467</v>
      </c>
      <c r="N304" s="10">
        <v>238284.40761680412</v>
      </c>
      <c r="O304" s="10">
        <v>69689.82969678105</v>
      </c>
      <c r="P304" s="1"/>
    </row>
    <row r="305" spans="2:16" ht="11.25" customHeight="1">
      <c r="B305" s="25">
        <v>43862</v>
      </c>
      <c r="C305" s="26">
        <v>52871</v>
      </c>
      <c r="D305" s="10">
        <v>296</v>
      </c>
      <c r="E305" s="27">
        <v>9009</v>
      </c>
      <c r="F305" s="324"/>
      <c r="G305" s="226"/>
      <c r="H305" s="226"/>
      <c r="I305" s="227">
        <v>755902.17</v>
      </c>
      <c r="J305" s="226"/>
      <c r="K305" s="226"/>
      <c r="L305" s="226"/>
      <c r="M305" s="10">
        <v>461550.97447543655</v>
      </c>
      <c r="N305" s="10">
        <v>220205.8203167455</v>
      </c>
      <c r="O305" s="10">
        <v>64138.47884082078</v>
      </c>
      <c r="P305" s="1"/>
    </row>
    <row r="306" spans="2:16" ht="11.25" customHeight="1">
      <c r="B306" s="25">
        <v>43862</v>
      </c>
      <c r="C306" s="26">
        <v>52902</v>
      </c>
      <c r="D306" s="10">
        <v>297</v>
      </c>
      <c r="E306" s="27">
        <v>9040</v>
      </c>
      <c r="F306" s="324"/>
      <c r="G306" s="226"/>
      <c r="H306" s="226"/>
      <c r="I306" s="227">
        <v>732697.89</v>
      </c>
      <c r="J306" s="226"/>
      <c r="K306" s="226"/>
      <c r="L306" s="226"/>
      <c r="M306" s="10">
        <v>446623.7359615006</v>
      </c>
      <c r="N306" s="10">
        <v>212542.1230936798</v>
      </c>
      <c r="O306" s="10">
        <v>61644.09710973155</v>
      </c>
      <c r="P306" s="1"/>
    </row>
    <row r="307" spans="2:16" ht="11.25" customHeight="1">
      <c r="B307" s="25">
        <v>43862</v>
      </c>
      <c r="C307" s="26">
        <v>52932</v>
      </c>
      <c r="D307" s="10">
        <v>298</v>
      </c>
      <c r="E307" s="27">
        <v>9070</v>
      </c>
      <c r="F307" s="324"/>
      <c r="G307" s="226"/>
      <c r="H307" s="226"/>
      <c r="I307" s="227">
        <v>711380.29</v>
      </c>
      <c r="J307" s="226"/>
      <c r="K307" s="226"/>
      <c r="L307" s="226"/>
      <c r="M307" s="10">
        <v>432917.6055518104</v>
      </c>
      <c r="N307" s="10">
        <v>205512.49387637808</v>
      </c>
      <c r="O307" s="10">
        <v>59360.94339223841</v>
      </c>
      <c r="P307" s="1"/>
    </row>
    <row r="308" spans="2:16" ht="11.25" customHeight="1">
      <c r="B308" s="25">
        <v>43862</v>
      </c>
      <c r="C308" s="26">
        <v>52963</v>
      </c>
      <c r="D308" s="10">
        <v>299</v>
      </c>
      <c r="E308" s="27">
        <v>9101</v>
      </c>
      <c r="F308" s="324"/>
      <c r="G308" s="226"/>
      <c r="H308" s="226"/>
      <c r="I308" s="227">
        <v>690016.08</v>
      </c>
      <c r="J308" s="226"/>
      <c r="K308" s="226"/>
      <c r="L308" s="226"/>
      <c r="M308" s="10">
        <v>419203.9924733848</v>
      </c>
      <c r="N308" s="10">
        <v>198496.33149030613</v>
      </c>
      <c r="O308" s="10">
        <v>57091.528345258084</v>
      </c>
      <c r="P308" s="1"/>
    </row>
    <row r="309" spans="2:16" ht="11.25" customHeight="1">
      <c r="B309" s="25">
        <v>43862</v>
      </c>
      <c r="C309" s="26">
        <v>52994</v>
      </c>
      <c r="D309" s="10">
        <v>300</v>
      </c>
      <c r="E309" s="27">
        <v>9132</v>
      </c>
      <c r="F309" s="324"/>
      <c r="G309" s="226"/>
      <c r="H309" s="226"/>
      <c r="I309" s="227">
        <v>668605.11</v>
      </c>
      <c r="J309" s="226"/>
      <c r="K309" s="226"/>
      <c r="L309" s="226"/>
      <c r="M309" s="10">
        <v>405507.29281972983</v>
      </c>
      <c r="N309" s="10">
        <v>191522.51523043893</v>
      </c>
      <c r="O309" s="10">
        <v>54852.40079980778</v>
      </c>
      <c r="P309" s="1"/>
    </row>
    <row r="310" spans="2:16" ht="11.25" customHeight="1">
      <c r="B310" s="25">
        <v>43862</v>
      </c>
      <c r="C310" s="26">
        <v>53022</v>
      </c>
      <c r="D310" s="10">
        <v>301</v>
      </c>
      <c r="E310" s="27">
        <v>9160</v>
      </c>
      <c r="F310" s="324"/>
      <c r="G310" s="226"/>
      <c r="H310" s="226"/>
      <c r="I310" s="227">
        <v>647147.37</v>
      </c>
      <c r="J310" s="226"/>
      <c r="K310" s="226"/>
      <c r="L310" s="226"/>
      <c r="M310" s="10">
        <v>391891.90368158824</v>
      </c>
      <c r="N310" s="10">
        <v>184666.69423190106</v>
      </c>
      <c r="O310" s="10">
        <v>52686.50498403242</v>
      </c>
      <c r="P310" s="1"/>
    </row>
    <row r="311" spans="2:16" ht="11.25" customHeight="1">
      <c r="B311" s="25">
        <v>43862</v>
      </c>
      <c r="C311" s="26">
        <v>53053</v>
      </c>
      <c r="D311" s="10">
        <v>302</v>
      </c>
      <c r="E311" s="27">
        <v>9191</v>
      </c>
      <c r="F311" s="324"/>
      <c r="G311" s="226"/>
      <c r="H311" s="226"/>
      <c r="I311" s="227">
        <v>626665.26</v>
      </c>
      <c r="J311" s="226"/>
      <c r="K311" s="226"/>
      <c r="L311" s="226"/>
      <c r="M311" s="10">
        <v>378844.94733867043</v>
      </c>
      <c r="N311" s="10">
        <v>178064.7178617599</v>
      </c>
      <c r="O311" s="10">
        <v>50587.7438426413</v>
      </c>
      <c r="P311" s="1"/>
    </row>
    <row r="312" spans="2:16" ht="11.25" customHeight="1">
      <c r="B312" s="25">
        <v>43862</v>
      </c>
      <c r="C312" s="26">
        <v>53083</v>
      </c>
      <c r="D312" s="10">
        <v>303</v>
      </c>
      <c r="E312" s="27">
        <v>9221</v>
      </c>
      <c r="F312" s="324"/>
      <c r="G312" s="226"/>
      <c r="H312" s="226"/>
      <c r="I312" s="227">
        <v>607276.46</v>
      </c>
      <c r="J312" s="226"/>
      <c r="K312" s="226"/>
      <c r="L312" s="226"/>
      <c r="M312" s="10">
        <v>366521.0203386295</v>
      </c>
      <c r="N312" s="10">
        <v>171848.2170752004</v>
      </c>
      <c r="O312" s="10">
        <v>48621.52195256076</v>
      </c>
      <c r="P312" s="1"/>
    </row>
    <row r="313" spans="2:16" ht="11.25" customHeight="1">
      <c r="B313" s="25">
        <v>43862</v>
      </c>
      <c r="C313" s="26">
        <v>53114</v>
      </c>
      <c r="D313" s="10">
        <v>304</v>
      </c>
      <c r="E313" s="27">
        <v>9252</v>
      </c>
      <c r="F313" s="324"/>
      <c r="G313" s="226"/>
      <c r="H313" s="226"/>
      <c r="I313" s="227">
        <v>589822.52</v>
      </c>
      <c r="J313" s="226"/>
      <c r="K313" s="226"/>
      <c r="L313" s="226"/>
      <c r="M313" s="10">
        <v>355382.93478798296</v>
      </c>
      <c r="N313" s="10">
        <v>166202.21452804632</v>
      </c>
      <c r="O313" s="10">
        <v>46824.90921783211</v>
      </c>
      <c r="P313" s="1"/>
    </row>
    <row r="314" spans="2:16" ht="11.25" customHeight="1">
      <c r="B314" s="25">
        <v>43862</v>
      </c>
      <c r="C314" s="26">
        <v>53144</v>
      </c>
      <c r="D314" s="10">
        <v>305</v>
      </c>
      <c r="E314" s="27">
        <v>9282</v>
      </c>
      <c r="F314" s="324"/>
      <c r="G314" s="226"/>
      <c r="H314" s="226"/>
      <c r="I314" s="227">
        <v>574350.07</v>
      </c>
      <c r="J314" s="226"/>
      <c r="K314" s="226"/>
      <c r="L314" s="226"/>
      <c r="M314" s="10">
        <v>345492.36777379044</v>
      </c>
      <c r="N314" s="10">
        <v>161179.00181446507</v>
      </c>
      <c r="O314" s="10">
        <v>45223.55335377641</v>
      </c>
      <c r="P314" s="1"/>
    </row>
    <row r="315" spans="2:16" ht="11.25" customHeight="1">
      <c r="B315" s="25">
        <v>43862</v>
      </c>
      <c r="C315" s="26">
        <v>53175</v>
      </c>
      <c r="D315" s="10">
        <v>306</v>
      </c>
      <c r="E315" s="27">
        <v>9313</v>
      </c>
      <c r="F315" s="324"/>
      <c r="G315" s="226"/>
      <c r="H315" s="226"/>
      <c r="I315" s="227">
        <v>562196.07</v>
      </c>
      <c r="J315" s="226"/>
      <c r="K315" s="226"/>
      <c r="L315" s="226"/>
      <c r="M315" s="10">
        <v>337607.7160992802</v>
      </c>
      <c r="N315" s="10">
        <v>157100.09975919893</v>
      </c>
      <c r="O315" s="10">
        <v>43892.39731066893</v>
      </c>
      <c r="P315" s="1"/>
    </row>
    <row r="316" spans="2:16" ht="11.25" customHeight="1">
      <c r="B316" s="25">
        <v>43862</v>
      </c>
      <c r="C316" s="26">
        <v>53206</v>
      </c>
      <c r="D316" s="10">
        <v>307</v>
      </c>
      <c r="E316" s="27">
        <v>9344</v>
      </c>
      <c r="F316" s="324"/>
      <c r="G316" s="226"/>
      <c r="H316" s="226"/>
      <c r="I316" s="227">
        <v>550668.57</v>
      </c>
      <c r="J316" s="226"/>
      <c r="K316" s="226"/>
      <c r="L316" s="226"/>
      <c r="M316" s="10">
        <v>330124.40161397634</v>
      </c>
      <c r="N316" s="10">
        <v>153227.18277529054</v>
      </c>
      <c r="O316" s="10">
        <v>42629.01298120633</v>
      </c>
      <c r="P316" s="1"/>
    </row>
    <row r="317" spans="2:16" ht="11.25" customHeight="1">
      <c r="B317" s="25">
        <v>43862</v>
      </c>
      <c r="C317" s="26">
        <v>53236</v>
      </c>
      <c r="D317" s="10">
        <v>308</v>
      </c>
      <c r="E317" s="27">
        <v>9374</v>
      </c>
      <c r="F317" s="324"/>
      <c r="G317" s="226"/>
      <c r="H317" s="226"/>
      <c r="I317" s="227">
        <v>539609.16</v>
      </c>
      <c r="J317" s="226"/>
      <c r="K317" s="226"/>
      <c r="L317" s="226"/>
      <c r="M317" s="10">
        <v>322963.3277715822</v>
      </c>
      <c r="N317" s="10">
        <v>149534.41925012783</v>
      </c>
      <c r="O317" s="10">
        <v>41431.123689330874</v>
      </c>
      <c r="P317" s="1"/>
    </row>
    <row r="318" spans="2:16" ht="11.25" customHeight="1">
      <c r="B318" s="25">
        <v>43862</v>
      </c>
      <c r="C318" s="26">
        <v>53267</v>
      </c>
      <c r="D318" s="10">
        <v>309</v>
      </c>
      <c r="E318" s="27">
        <v>9405</v>
      </c>
      <c r="F318" s="324"/>
      <c r="G318" s="226"/>
      <c r="H318" s="226"/>
      <c r="I318" s="227">
        <v>529028.76</v>
      </c>
      <c r="J318" s="226"/>
      <c r="K318" s="226"/>
      <c r="L318" s="226"/>
      <c r="M318" s="10">
        <v>316093.78700929316</v>
      </c>
      <c r="N318" s="10">
        <v>145981.5631008674</v>
      </c>
      <c r="O318" s="10">
        <v>40275.42881570883</v>
      </c>
      <c r="P318" s="1"/>
    </row>
    <row r="319" spans="2:16" ht="11.25" customHeight="1">
      <c r="B319" s="25">
        <v>43862</v>
      </c>
      <c r="C319" s="26">
        <v>53297</v>
      </c>
      <c r="D319" s="10">
        <v>310</v>
      </c>
      <c r="E319" s="27">
        <v>9435</v>
      </c>
      <c r="F319" s="324"/>
      <c r="G319" s="226"/>
      <c r="H319" s="226"/>
      <c r="I319" s="227">
        <v>518425.43</v>
      </c>
      <c r="J319" s="226"/>
      <c r="K319" s="226"/>
      <c r="L319" s="226"/>
      <c r="M319" s="10">
        <v>309249.87588953285</v>
      </c>
      <c r="N319" s="10">
        <v>142469.31993290165</v>
      </c>
      <c r="O319" s="10">
        <v>39145.297519092055</v>
      </c>
      <c r="P319" s="1"/>
    </row>
    <row r="320" spans="2:16" ht="11.25" customHeight="1">
      <c r="B320" s="25">
        <v>43862</v>
      </c>
      <c r="C320" s="26">
        <v>53328</v>
      </c>
      <c r="D320" s="10">
        <v>311</v>
      </c>
      <c r="E320" s="27">
        <v>9466</v>
      </c>
      <c r="F320" s="324"/>
      <c r="G320" s="226"/>
      <c r="H320" s="226"/>
      <c r="I320" s="227">
        <v>507799.1</v>
      </c>
      <c r="J320" s="226"/>
      <c r="K320" s="226"/>
      <c r="L320" s="226"/>
      <c r="M320" s="10">
        <v>302397.32376422593</v>
      </c>
      <c r="N320" s="10">
        <v>138958.09556183705</v>
      </c>
      <c r="O320" s="10">
        <v>38018.827576356714</v>
      </c>
      <c r="P320" s="1"/>
    </row>
    <row r="321" spans="2:16" ht="11.25" customHeight="1">
      <c r="B321" s="25">
        <v>43862</v>
      </c>
      <c r="C321" s="26">
        <v>53359</v>
      </c>
      <c r="D321" s="10">
        <v>312</v>
      </c>
      <c r="E321" s="27">
        <v>9497</v>
      </c>
      <c r="F321" s="324"/>
      <c r="G321" s="226"/>
      <c r="H321" s="226"/>
      <c r="I321" s="227">
        <v>497951.85</v>
      </c>
      <c r="J321" s="226"/>
      <c r="K321" s="226"/>
      <c r="L321" s="226"/>
      <c r="M321" s="10">
        <v>296030.2866939883</v>
      </c>
      <c r="N321" s="10">
        <v>135686.34648994735</v>
      </c>
      <c r="O321" s="10">
        <v>36966.44054421606</v>
      </c>
      <c r="P321" s="1"/>
    </row>
    <row r="322" spans="2:16" ht="11.25" customHeight="1">
      <c r="B322" s="25">
        <v>43862</v>
      </c>
      <c r="C322" s="26">
        <v>53387</v>
      </c>
      <c r="D322" s="10">
        <v>313</v>
      </c>
      <c r="E322" s="27">
        <v>9525</v>
      </c>
      <c r="F322" s="324"/>
      <c r="G322" s="226"/>
      <c r="H322" s="226"/>
      <c r="I322" s="227">
        <v>488546.15</v>
      </c>
      <c r="J322" s="226"/>
      <c r="K322" s="226"/>
      <c r="L322" s="226"/>
      <c r="M322" s="10">
        <v>289993.6670189581</v>
      </c>
      <c r="N322" s="10">
        <v>132614.07881491762</v>
      </c>
      <c r="O322" s="10">
        <v>35991.18369934104</v>
      </c>
      <c r="P322" s="1"/>
    </row>
    <row r="323" spans="2:16" ht="11.25" customHeight="1">
      <c r="B323" s="25">
        <v>43862</v>
      </c>
      <c r="C323" s="26">
        <v>53418</v>
      </c>
      <c r="D323" s="10">
        <v>314</v>
      </c>
      <c r="E323" s="27">
        <v>9556</v>
      </c>
      <c r="F323" s="324"/>
      <c r="G323" s="226"/>
      <c r="H323" s="226"/>
      <c r="I323" s="227">
        <v>479571.66</v>
      </c>
      <c r="J323" s="226"/>
      <c r="K323" s="226"/>
      <c r="L323" s="226"/>
      <c r="M323" s="10">
        <v>284183.72883670736</v>
      </c>
      <c r="N323" s="10">
        <v>129626.68669568075</v>
      </c>
      <c r="O323" s="10">
        <v>35031.403508925716</v>
      </c>
      <c r="P323" s="1"/>
    </row>
    <row r="324" spans="2:16" ht="11.25" customHeight="1">
      <c r="B324" s="25">
        <v>43862</v>
      </c>
      <c r="C324" s="26">
        <v>53448</v>
      </c>
      <c r="D324" s="10">
        <v>315</v>
      </c>
      <c r="E324" s="27">
        <v>9586</v>
      </c>
      <c r="F324" s="324"/>
      <c r="G324" s="226"/>
      <c r="H324" s="226"/>
      <c r="I324" s="227">
        <v>470578.27</v>
      </c>
      <c r="J324" s="226"/>
      <c r="K324" s="226"/>
      <c r="L324" s="226"/>
      <c r="M324" s="10">
        <v>278396.7280503545</v>
      </c>
      <c r="N324" s="10">
        <v>126674.47297653806</v>
      </c>
      <c r="O324" s="10">
        <v>34093.242415303816</v>
      </c>
      <c r="P324" s="1"/>
    </row>
    <row r="325" spans="2:16" ht="11.25" customHeight="1">
      <c r="B325" s="25">
        <v>43862</v>
      </c>
      <c r="C325" s="26">
        <v>53479</v>
      </c>
      <c r="D325" s="10">
        <v>316</v>
      </c>
      <c r="E325" s="27">
        <v>9617</v>
      </c>
      <c r="F325" s="324"/>
      <c r="G325" s="226"/>
      <c r="H325" s="226"/>
      <c r="I325" s="227">
        <v>461565.85</v>
      </c>
      <c r="J325" s="226"/>
      <c r="K325" s="226"/>
      <c r="L325" s="226"/>
      <c r="M325" s="10">
        <v>272601.79180442635</v>
      </c>
      <c r="N325" s="10">
        <v>123722.24113533882</v>
      </c>
      <c r="O325" s="10">
        <v>33157.638951551766</v>
      </c>
      <c r="P325" s="1"/>
    </row>
    <row r="326" spans="2:16" ht="11.25" customHeight="1">
      <c r="B326" s="25">
        <v>43862</v>
      </c>
      <c r="C326" s="26">
        <v>53509</v>
      </c>
      <c r="D326" s="10">
        <v>317</v>
      </c>
      <c r="E326" s="27">
        <v>9647</v>
      </c>
      <c r="F326" s="324"/>
      <c r="G326" s="226"/>
      <c r="H326" s="226"/>
      <c r="I326" s="227">
        <v>452534.43</v>
      </c>
      <c r="J326" s="226"/>
      <c r="K326" s="226"/>
      <c r="L326" s="226"/>
      <c r="M326" s="10">
        <v>266829.1203427721</v>
      </c>
      <c r="N326" s="10">
        <v>120804.2084332441</v>
      </c>
      <c r="O326" s="10">
        <v>32242.890427481227</v>
      </c>
      <c r="P326" s="1"/>
    </row>
    <row r="327" spans="2:16" ht="11.25" customHeight="1">
      <c r="B327" s="25">
        <v>43862</v>
      </c>
      <c r="C327" s="26">
        <v>53540</v>
      </c>
      <c r="D327" s="10">
        <v>318</v>
      </c>
      <c r="E327" s="27">
        <v>9678</v>
      </c>
      <c r="F327" s="324"/>
      <c r="G327" s="226"/>
      <c r="H327" s="226"/>
      <c r="I327" s="227">
        <v>443483.95</v>
      </c>
      <c r="J327" s="226"/>
      <c r="K327" s="226"/>
      <c r="L327" s="226"/>
      <c r="M327" s="10">
        <v>261049.15002940712</v>
      </c>
      <c r="N327" s="10">
        <v>117886.80999312208</v>
      </c>
      <c r="O327" s="10">
        <v>31330.962649630997</v>
      </c>
      <c r="P327" s="1"/>
    </row>
    <row r="328" spans="2:16" ht="11.25" customHeight="1">
      <c r="B328" s="25">
        <v>43862</v>
      </c>
      <c r="C328" s="26">
        <v>53571</v>
      </c>
      <c r="D328" s="10">
        <v>319</v>
      </c>
      <c r="E328" s="27">
        <v>9709</v>
      </c>
      <c r="F328" s="324"/>
      <c r="G328" s="226"/>
      <c r="H328" s="226"/>
      <c r="I328" s="227">
        <v>434414.31</v>
      </c>
      <c r="J328" s="226"/>
      <c r="K328" s="226"/>
      <c r="L328" s="226"/>
      <c r="M328" s="10">
        <v>255276.75957861636</v>
      </c>
      <c r="N328" s="10">
        <v>114986.8835671577</v>
      </c>
      <c r="O328" s="10">
        <v>30430.805358283546</v>
      </c>
      <c r="P328" s="1"/>
    </row>
    <row r="329" spans="2:16" ht="11.25" customHeight="1">
      <c r="B329" s="25">
        <v>43862</v>
      </c>
      <c r="C329" s="26">
        <v>53601</v>
      </c>
      <c r="D329" s="10">
        <v>320</v>
      </c>
      <c r="E329" s="27">
        <v>9739</v>
      </c>
      <c r="F329" s="324"/>
      <c r="G329" s="226"/>
      <c r="H329" s="226"/>
      <c r="I329" s="227">
        <v>425325.48</v>
      </c>
      <c r="J329" s="226"/>
      <c r="K329" s="226"/>
      <c r="L329" s="226"/>
      <c r="M329" s="10">
        <v>249525.60467999024</v>
      </c>
      <c r="N329" s="10">
        <v>112119.69541235018</v>
      </c>
      <c r="O329" s="10">
        <v>29550.38444052987</v>
      </c>
      <c r="P329" s="1"/>
    </row>
    <row r="330" spans="2:16" ht="11.25" customHeight="1">
      <c r="B330" s="25">
        <v>43862</v>
      </c>
      <c r="C330" s="26">
        <v>53632</v>
      </c>
      <c r="D330" s="10">
        <v>321</v>
      </c>
      <c r="E330" s="27">
        <v>9770</v>
      </c>
      <c r="F330" s="324"/>
      <c r="G330" s="226"/>
      <c r="H330" s="226"/>
      <c r="I330" s="227">
        <v>417165.8</v>
      </c>
      <c r="J330" s="226"/>
      <c r="K330" s="226"/>
      <c r="L330" s="226"/>
      <c r="M330" s="10">
        <v>244323.4723098158</v>
      </c>
      <c r="N330" s="10">
        <v>109503.01510022767</v>
      </c>
      <c r="O330" s="10">
        <v>28738.488517538095</v>
      </c>
      <c r="P330" s="1"/>
    </row>
    <row r="331" spans="2:16" ht="11.25" customHeight="1">
      <c r="B331" s="25">
        <v>43862</v>
      </c>
      <c r="C331" s="26">
        <v>53662</v>
      </c>
      <c r="D331" s="10">
        <v>322</v>
      </c>
      <c r="E331" s="27">
        <v>9800</v>
      </c>
      <c r="F331" s="324"/>
      <c r="G331" s="226"/>
      <c r="H331" s="226"/>
      <c r="I331" s="227">
        <v>410861.18</v>
      </c>
      <c r="J331" s="226"/>
      <c r="K331" s="226"/>
      <c r="L331" s="226"/>
      <c r="M331" s="10">
        <v>240236.04221665292</v>
      </c>
      <c r="N331" s="10">
        <v>107406.06782622298</v>
      </c>
      <c r="O331" s="10">
        <v>28072.607025405556</v>
      </c>
      <c r="P331" s="1"/>
    </row>
    <row r="332" spans="2:16" ht="11.25" customHeight="1">
      <c r="B332" s="25">
        <v>43862</v>
      </c>
      <c r="C332" s="26">
        <v>53693</v>
      </c>
      <c r="D332" s="10">
        <v>323</v>
      </c>
      <c r="E332" s="27">
        <v>9831</v>
      </c>
      <c r="F332" s="324"/>
      <c r="G332" s="226"/>
      <c r="H332" s="226"/>
      <c r="I332" s="227">
        <v>154542.61</v>
      </c>
      <c r="J332" s="226"/>
      <c r="K332" s="226"/>
      <c r="L332" s="226"/>
      <c r="M332" s="10">
        <v>0</v>
      </c>
      <c r="N332" s="10">
        <v>0</v>
      </c>
      <c r="O332" s="10">
        <v>0</v>
      </c>
      <c r="P332" s="1"/>
    </row>
    <row r="333" spans="2:16" ht="11.25" customHeight="1">
      <c r="B333" s="25">
        <v>43862</v>
      </c>
      <c r="C333" s="26">
        <v>53724</v>
      </c>
      <c r="D333" s="10">
        <v>324</v>
      </c>
      <c r="E333" s="27">
        <v>9862</v>
      </c>
      <c r="F333" s="324"/>
      <c r="G333" s="226"/>
      <c r="H333" s="226"/>
      <c r="I333" s="227">
        <v>98210</v>
      </c>
      <c r="J333" s="226"/>
      <c r="K333" s="226"/>
      <c r="L333" s="226"/>
      <c r="M333" s="10">
        <v>57230.076241051094</v>
      </c>
      <c r="N333" s="10">
        <v>25456.7620418436</v>
      </c>
      <c r="O333" s="10">
        <v>6597.362250918831</v>
      </c>
      <c r="P333" s="1"/>
    </row>
    <row r="334" spans="2:16" ht="11.25" customHeight="1">
      <c r="B334" s="25">
        <v>43862</v>
      </c>
      <c r="C334" s="26">
        <v>53752</v>
      </c>
      <c r="D334" s="10">
        <v>325</v>
      </c>
      <c r="E334" s="27">
        <v>9890</v>
      </c>
      <c r="F334" s="324"/>
      <c r="G334" s="226"/>
      <c r="H334" s="226"/>
      <c r="I334" s="227">
        <v>91863.36</v>
      </c>
      <c r="J334" s="226"/>
      <c r="K334" s="226"/>
      <c r="L334" s="226"/>
      <c r="M334" s="10">
        <v>53449.67423266816</v>
      </c>
      <c r="N334" s="10">
        <v>23720.564344530936</v>
      </c>
      <c r="O334" s="10">
        <v>6123.887399343734</v>
      </c>
      <c r="P334" s="1"/>
    </row>
    <row r="335" spans="2:16" ht="11.25" customHeight="1">
      <c r="B335" s="25">
        <v>43862</v>
      </c>
      <c r="C335" s="26">
        <v>53783</v>
      </c>
      <c r="D335" s="10">
        <v>326</v>
      </c>
      <c r="E335" s="27">
        <v>9921</v>
      </c>
      <c r="F335" s="324"/>
      <c r="G335" s="226"/>
      <c r="H335" s="226"/>
      <c r="I335" s="227">
        <v>86251.83</v>
      </c>
      <c r="J335" s="226"/>
      <c r="K335" s="226"/>
      <c r="L335" s="226"/>
      <c r="M335" s="10">
        <v>50099.55100788185</v>
      </c>
      <c r="N335" s="10">
        <v>22177.25965487655</v>
      </c>
      <c r="O335" s="10">
        <v>5701.2053009115925</v>
      </c>
      <c r="P335" s="1"/>
    </row>
    <row r="336" spans="2:16" ht="11.25" customHeight="1">
      <c r="B336" s="25">
        <v>43862</v>
      </c>
      <c r="C336" s="26">
        <v>53813</v>
      </c>
      <c r="D336" s="10">
        <v>327</v>
      </c>
      <c r="E336" s="27">
        <v>9951</v>
      </c>
      <c r="F336" s="324"/>
      <c r="G336" s="226"/>
      <c r="H336" s="226"/>
      <c r="I336" s="227">
        <v>81132.04</v>
      </c>
      <c r="J336" s="226"/>
      <c r="K336" s="226"/>
      <c r="L336" s="226"/>
      <c r="M336" s="10">
        <v>47048.35810100652</v>
      </c>
      <c r="N336" s="10">
        <v>20775.347024639334</v>
      </c>
      <c r="O336" s="10">
        <v>5318.91646006234</v>
      </c>
      <c r="P336" s="1"/>
    </row>
    <row r="337" spans="2:16" ht="11.25" customHeight="1">
      <c r="B337" s="25">
        <v>43862</v>
      </c>
      <c r="C337" s="26">
        <v>53844</v>
      </c>
      <c r="D337" s="10">
        <v>328</v>
      </c>
      <c r="E337" s="27">
        <v>9982</v>
      </c>
      <c r="F337" s="324"/>
      <c r="G337" s="226"/>
      <c r="H337" s="226"/>
      <c r="I337" s="227">
        <v>77091.88</v>
      </c>
      <c r="J337" s="226"/>
      <c r="K337" s="226"/>
      <c r="L337" s="226"/>
      <c r="M337" s="10">
        <v>44629.65109537713</v>
      </c>
      <c r="N337" s="10">
        <v>19657.188368114173</v>
      </c>
      <c r="O337" s="10">
        <v>5011.328835312623</v>
      </c>
      <c r="P337" s="1"/>
    </row>
    <row r="338" spans="2:16" ht="11.25" customHeight="1">
      <c r="B338" s="25">
        <v>43862</v>
      </c>
      <c r="C338" s="26">
        <v>53874</v>
      </c>
      <c r="D338" s="10">
        <v>329</v>
      </c>
      <c r="E338" s="27">
        <v>10012</v>
      </c>
      <c r="F338" s="324"/>
      <c r="G338" s="226"/>
      <c r="H338" s="226"/>
      <c r="I338" s="227">
        <v>73042.65</v>
      </c>
      <c r="J338" s="226"/>
      <c r="K338" s="226"/>
      <c r="L338" s="226"/>
      <c r="M338" s="10">
        <v>42216.083132150714</v>
      </c>
      <c r="N338" s="10">
        <v>18548.364058427705</v>
      </c>
      <c r="O338" s="10">
        <v>4709.265727793502</v>
      </c>
      <c r="P338" s="1"/>
    </row>
    <row r="339" spans="2:16" ht="11.25" customHeight="1">
      <c r="B339" s="25">
        <v>43862</v>
      </c>
      <c r="C339" s="26">
        <v>53905</v>
      </c>
      <c r="D339" s="10">
        <v>330</v>
      </c>
      <c r="E339" s="27">
        <v>10043</v>
      </c>
      <c r="F339" s="324"/>
      <c r="G339" s="226"/>
      <c r="H339" s="226"/>
      <c r="I339" s="227">
        <v>68984.33</v>
      </c>
      <c r="J339" s="226"/>
      <c r="K339" s="226"/>
      <c r="L339" s="226"/>
      <c r="M339" s="10">
        <v>39802.89353712447</v>
      </c>
      <c r="N339" s="10">
        <v>17443.611793194665</v>
      </c>
      <c r="O339" s="10">
        <v>4410.020597901077</v>
      </c>
      <c r="P339" s="1"/>
    </row>
    <row r="340" spans="2:16" ht="11.25" customHeight="1">
      <c r="B340" s="25">
        <v>43862</v>
      </c>
      <c r="C340" s="26">
        <v>53936</v>
      </c>
      <c r="D340" s="10">
        <v>331</v>
      </c>
      <c r="E340" s="27">
        <v>10074</v>
      </c>
      <c r="F340" s="324"/>
      <c r="G340" s="226"/>
      <c r="H340" s="226"/>
      <c r="I340" s="227">
        <v>64915.46</v>
      </c>
      <c r="J340" s="226"/>
      <c r="K340" s="226"/>
      <c r="L340" s="226"/>
      <c r="M340" s="10">
        <v>37391.69153392618</v>
      </c>
      <c r="N340" s="10">
        <v>16345.227630338024</v>
      </c>
      <c r="O340" s="10">
        <v>4114.829054762083</v>
      </c>
      <c r="P340" s="1"/>
    </row>
    <row r="341" spans="2:16" ht="11.25" customHeight="1">
      <c r="B341" s="25">
        <v>43862</v>
      </c>
      <c r="C341" s="26">
        <v>53966</v>
      </c>
      <c r="D341" s="10">
        <v>332</v>
      </c>
      <c r="E341" s="27">
        <v>10104</v>
      </c>
      <c r="F341" s="324"/>
      <c r="G341" s="226"/>
      <c r="H341" s="226"/>
      <c r="I341" s="227">
        <v>61520.63</v>
      </c>
      <c r="J341" s="226"/>
      <c r="K341" s="226"/>
      <c r="L341" s="226"/>
      <c r="M341" s="10">
        <v>35378.08393483164</v>
      </c>
      <c r="N341" s="10">
        <v>15426.94517398419</v>
      </c>
      <c r="O341" s="10">
        <v>3867.736190111723</v>
      </c>
      <c r="P341" s="1"/>
    </row>
    <row r="342" spans="2:16" ht="11.25" customHeight="1">
      <c r="B342" s="25">
        <v>43862</v>
      </c>
      <c r="C342" s="26">
        <v>53997</v>
      </c>
      <c r="D342" s="10">
        <v>333</v>
      </c>
      <c r="E342" s="27">
        <v>10135</v>
      </c>
      <c r="F342" s="324"/>
      <c r="G342" s="226"/>
      <c r="H342" s="226"/>
      <c r="I342" s="227">
        <v>58642.46</v>
      </c>
      <c r="J342" s="226"/>
      <c r="K342" s="226"/>
      <c r="L342" s="226"/>
      <c r="M342" s="10">
        <v>33665.76543096832</v>
      </c>
      <c r="N342" s="10">
        <v>14642.937682579124</v>
      </c>
      <c r="O342" s="10">
        <v>3655.6258672451313</v>
      </c>
      <c r="P342" s="1"/>
    </row>
    <row r="343" spans="2:16" ht="11.25" customHeight="1">
      <c r="B343" s="25">
        <v>43862</v>
      </c>
      <c r="C343" s="26">
        <v>54027</v>
      </c>
      <c r="D343" s="10">
        <v>334</v>
      </c>
      <c r="E343" s="27">
        <v>10165</v>
      </c>
      <c r="F343" s="324"/>
      <c r="G343" s="226"/>
      <c r="H343" s="226"/>
      <c r="I343" s="227">
        <v>55756.59</v>
      </c>
      <c r="J343" s="226"/>
      <c r="K343" s="226"/>
      <c r="L343" s="226"/>
      <c r="M343" s="10">
        <v>31956.4904777515</v>
      </c>
      <c r="N343" s="10">
        <v>13865.277517148372</v>
      </c>
      <c r="O343" s="10">
        <v>3447.292842060801</v>
      </c>
      <c r="P343" s="1"/>
    </row>
    <row r="344" spans="2:16" ht="11.25" customHeight="1">
      <c r="B344" s="25">
        <v>43862</v>
      </c>
      <c r="C344" s="26">
        <v>54058</v>
      </c>
      <c r="D344" s="10">
        <v>335</v>
      </c>
      <c r="E344" s="27">
        <v>10196</v>
      </c>
      <c r="F344" s="324"/>
      <c r="G344" s="226"/>
      <c r="H344" s="226"/>
      <c r="I344" s="227">
        <v>53141.81</v>
      </c>
      <c r="J344" s="226"/>
      <c r="K344" s="226"/>
      <c r="L344" s="226"/>
      <c r="M344" s="10">
        <v>30406.18927196945</v>
      </c>
      <c r="N344" s="10">
        <v>13159.08147079742</v>
      </c>
      <c r="O344" s="10">
        <v>3257.855416303616</v>
      </c>
      <c r="P344" s="1"/>
    </row>
    <row r="345" spans="2:16" ht="11.25" customHeight="1">
      <c r="B345" s="25">
        <v>43862</v>
      </c>
      <c r="C345" s="26">
        <v>54089</v>
      </c>
      <c r="D345" s="10">
        <v>336</v>
      </c>
      <c r="E345" s="27">
        <v>10227</v>
      </c>
      <c r="F345" s="324"/>
      <c r="G345" s="226"/>
      <c r="H345" s="226"/>
      <c r="I345" s="227">
        <v>50521.52</v>
      </c>
      <c r="J345" s="226"/>
      <c r="K345" s="226"/>
      <c r="L345" s="226"/>
      <c r="M345" s="10">
        <v>28857.90767546053</v>
      </c>
      <c r="N345" s="10">
        <v>12457.259565436763</v>
      </c>
      <c r="O345" s="10">
        <v>3071.039227912895</v>
      </c>
      <c r="P345" s="1"/>
    </row>
    <row r="346" spans="2:16" ht="11.25" customHeight="1">
      <c r="B346" s="25">
        <v>43862</v>
      </c>
      <c r="C346" s="26">
        <v>54118</v>
      </c>
      <c r="D346" s="10">
        <v>337</v>
      </c>
      <c r="E346" s="27">
        <v>10256</v>
      </c>
      <c r="F346" s="324"/>
      <c r="G346" s="226"/>
      <c r="H346" s="226"/>
      <c r="I346" s="227">
        <v>47895.67</v>
      </c>
      <c r="J346" s="226"/>
      <c r="K346" s="226"/>
      <c r="L346" s="226"/>
      <c r="M346" s="10">
        <v>27314.611374924927</v>
      </c>
      <c r="N346" s="10">
        <v>11763.001208999538</v>
      </c>
      <c r="O346" s="10">
        <v>2888.3946986771643</v>
      </c>
      <c r="P346" s="1"/>
    </row>
    <row r="347" spans="2:16" ht="11.25" customHeight="1">
      <c r="B347" s="25">
        <v>43862</v>
      </c>
      <c r="C347" s="26">
        <v>54149</v>
      </c>
      <c r="D347" s="10">
        <v>338</v>
      </c>
      <c r="E347" s="27">
        <v>10287</v>
      </c>
      <c r="F347" s="324"/>
      <c r="G347" s="226"/>
      <c r="H347" s="226"/>
      <c r="I347" s="227">
        <v>45264.28</v>
      </c>
      <c r="J347" s="226"/>
      <c r="K347" s="226"/>
      <c r="L347" s="226"/>
      <c r="M347" s="10">
        <v>25770.163186086007</v>
      </c>
      <c r="N347" s="10">
        <v>11069.662432450325</v>
      </c>
      <c r="O347" s="10">
        <v>2706.633136684458</v>
      </c>
      <c r="P347" s="1"/>
    </row>
    <row r="348" spans="2:16" ht="11.25" customHeight="1">
      <c r="B348" s="25">
        <v>43862</v>
      </c>
      <c r="C348" s="26">
        <v>54179</v>
      </c>
      <c r="D348" s="10">
        <v>339</v>
      </c>
      <c r="E348" s="27">
        <v>10317</v>
      </c>
      <c r="F348" s="324"/>
      <c r="G348" s="226"/>
      <c r="H348" s="226"/>
      <c r="I348" s="227">
        <v>42627.33</v>
      </c>
      <c r="J348" s="226"/>
      <c r="K348" s="226"/>
      <c r="L348" s="226"/>
      <c r="M348" s="10">
        <v>24229.0420414759</v>
      </c>
      <c r="N348" s="10">
        <v>10382.052471161267</v>
      </c>
      <c r="O348" s="10">
        <v>2528.1004158576256</v>
      </c>
      <c r="P348" s="1"/>
    </row>
    <row r="349" spans="2:16" ht="11.25" customHeight="1">
      <c r="B349" s="25">
        <v>43862</v>
      </c>
      <c r="C349" s="26">
        <v>54210</v>
      </c>
      <c r="D349" s="10">
        <v>340</v>
      </c>
      <c r="E349" s="27">
        <v>10348</v>
      </c>
      <c r="F349" s="324"/>
      <c r="G349" s="226"/>
      <c r="H349" s="226"/>
      <c r="I349" s="227">
        <v>39984.77</v>
      </c>
      <c r="J349" s="226"/>
      <c r="K349" s="226"/>
      <c r="L349" s="226"/>
      <c r="M349" s="10">
        <v>22688.484812026214</v>
      </c>
      <c r="N349" s="10">
        <v>9697.204683093514</v>
      </c>
      <c r="O349" s="10">
        <v>2351.333777855727</v>
      </c>
      <c r="P349" s="1"/>
    </row>
    <row r="350" spans="2:16" ht="11.25" customHeight="1">
      <c r="B350" s="25">
        <v>43862</v>
      </c>
      <c r="C350" s="26">
        <v>54240</v>
      </c>
      <c r="D350" s="10">
        <v>341</v>
      </c>
      <c r="E350" s="27">
        <v>10378</v>
      </c>
      <c r="F350" s="324"/>
      <c r="G350" s="226"/>
      <c r="H350" s="226"/>
      <c r="I350" s="227">
        <v>37336.62</v>
      </c>
      <c r="J350" s="226"/>
      <c r="K350" s="226"/>
      <c r="L350" s="226"/>
      <c r="M350" s="10">
        <v>21151.075307939238</v>
      </c>
      <c r="N350" s="10">
        <v>9017.855826193541</v>
      </c>
      <c r="O350" s="10">
        <v>2177.6450445514533</v>
      </c>
      <c r="P350" s="1"/>
    </row>
    <row r="351" spans="2:16" ht="11.25" customHeight="1">
      <c r="B351" s="25">
        <v>43862</v>
      </c>
      <c r="C351" s="26">
        <v>54271</v>
      </c>
      <c r="D351" s="10">
        <v>342</v>
      </c>
      <c r="E351" s="27">
        <v>10409</v>
      </c>
      <c r="F351" s="324"/>
      <c r="G351" s="226"/>
      <c r="H351" s="226"/>
      <c r="I351" s="227">
        <v>34682.84</v>
      </c>
      <c r="J351" s="226"/>
      <c r="K351" s="226"/>
      <c r="L351" s="226"/>
      <c r="M351" s="10">
        <v>19614.39347887207</v>
      </c>
      <c r="N351" s="10">
        <v>8341.41660780298</v>
      </c>
      <c r="O351" s="10">
        <v>2005.7658627943986</v>
      </c>
      <c r="P351" s="1"/>
    </row>
    <row r="352" spans="2:16" ht="11.25" customHeight="1">
      <c r="B352" s="25">
        <v>43862</v>
      </c>
      <c r="C352" s="26">
        <v>54302</v>
      </c>
      <c r="D352" s="10">
        <v>343</v>
      </c>
      <c r="E352" s="27">
        <v>10440</v>
      </c>
      <c r="F352" s="324"/>
      <c r="G352" s="226"/>
      <c r="H352" s="226"/>
      <c r="I352" s="227">
        <v>32023.43</v>
      </c>
      <c r="J352" s="226"/>
      <c r="K352" s="226"/>
      <c r="L352" s="226"/>
      <c r="M352" s="10">
        <v>18079.684890149976</v>
      </c>
      <c r="N352" s="10">
        <v>7669.196737269918</v>
      </c>
      <c r="O352" s="10">
        <v>1836.3138998766588</v>
      </c>
      <c r="P352" s="1"/>
    </row>
    <row r="353" spans="2:16" ht="11.25" customHeight="1">
      <c r="B353" s="25">
        <v>43862</v>
      </c>
      <c r="C353" s="26">
        <v>54332</v>
      </c>
      <c r="D353" s="10">
        <v>344</v>
      </c>
      <c r="E353" s="27">
        <v>10470</v>
      </c>
      <c r="F353" s="324"/>
      <c r="G353" s="226"/>
      <c r="H353" s="226"/>
      <c r="I353" s="227">
        <v>29358.34</v>
      </c>
      <c r="J353" s="226"/>
      <c r="K353" s="226"/>
      <c r="L353" s="226"/>
      <c r="M353" s="10">
        <v>16547.830588716297</v>
      </c>
      <c r="N353" s="10">
        <v>7002.124933976715</v>
      </c>
      <c r="O353" s="10">
        <v>1669.7174330281052</v>
      </c>
      <c r="P353" s="1"/>
    </row>
    <row r="354" spans="2:16" ht="11.25" customHeight="1">
      <c r="B354" s="25">
        <v>43862</v>
      </c>
      <c r="C354" s="26">
        <v>54363</v>
      </c>
      <c r="D354" s="10">
        <v>345</v>
      </c>
      <c r="E354" s="27">
        <v>10501</v>
      </c>
      <c r="F354" s="324"/>
      <c r="G354" s="226"/>
      <c r="H354" s="226"/>
      <c r="I354" s="227">
        <v>28117.12</v>
      </c>
      <c r="J354" s="226"/>
      <c r="K354" s="226"/>
      <c r="L354" s="226"/>
      <c r="M354" s="10">
        <v>15821.33709212649</v>
      </c>
      <c r="N354" s="10">
        <v>6677.687110350574</v>
      </c>
      <c r="O354" s="10">
        <v>1585.6079392541537</v>
      </c>
      <c r="P354" s="1"/>
    </row>
    <row r="355" spans="2:16" ht="11.25" customHeight="1">
      <c r="B355" s="25">
        <v>43862</v>
      </c>
      <c r="C355" s="26">
        <v>54393</v>
      </c>
      <c r="D355" s="10">
        <v>346</v>
      </c>
      <c r="E355" s="27">
        <v>10531</v>
      </c>
      <c r="F355" s="324"/>
      <c r="G355" s="226"/>
      <c r="H355" s="226"/>
      <c r="I355" s="227">
        <v>26871.48</v>
      </c>
      <c r="J355" s="226"/>
      <c r="K355" s="226"/>
      <c r="L355" s="226"/>
      <c r="M355" s="10">
        <v>15095.604067098253</v>
      </c>
      <c r="N355" s="10">
        <v>6355.6964338159805</v>
      </c>
      <c r="O355" s="10">
        <v>1502.9653736881685</v>
      </c>
      <c r="P355" s="1"/>
    </row>
    <row r="356" spans="2:16" ht="11.25" customHeight="1">
      <c r="B356" s="25">
        <v>43862</v>
      </c>
      <c r="C356" s="26">
        <v>54424</v>
      </c>
      <c r="D356" s="10">
        <v>347</v>
      </c>
      <c r="E356" s="27">
        <v>10562</v>
      </c>
      <c r="F356" s="324"/>
      <c r="G356" s="226"/>
      <c r="H356" s="226"/>
      <c r="I356" s="227">
        <v>25621.37</v>
      </c>
      <c r="J356" s="226"/>
      <c r="K356" s="226"/>
      <c r="L356" s="226"/>
      <c r="M356" s="10">
        <v>14368.917027939357</v>
      </c>
      <c r="N356" s="10">
        <v>6034.353933316492</v>
      </c>
      <c r="O356" s="10">
        <v>1420.9317815810768</v>
      </c>
      <c r="P356" s="1"/>
    </row>
    <row r="357" spans="2:16" ht="11.25" customHeight="1">
      <c r="B357" s="25">
        <v>43862</v>
      </c>
      <c r="C357" s="26">
        <v>54455</v>
      </c>
      <c r="D357" s="10">
        <v>348</v>
      </c>
      <c r="E357" s="27">
        <v>10593</v>
      </c>
      <c r="F357" s="324"/>
      <c r="G357" s="226"/>
      <c r="H357" s="226"/>
      <c r="I357" s="227">
        <v>24366.82</v>
      </c>
      <c r="J357" s="226"/>
      <c r="K357" s="226"/>
      <c r="L357" s="226"/>
      <c r="M357" s="10">
        <v>13642.165786564101</v>
      </c>
      <c r="N357" s="10">
        <v>5714.577911341443</v>
      </c>
      <c r="O357" s="10">
        <v>1339.933442636635</v>
      </c>
      <c r="P357" s="1"/>
    </row>
    <row r="358" spans="2:16" ht="11.25" customHeight="1">
      <c r="B358" s="25">
        <v>43862</v>
      </c>
      <c r="C358" s="26">
        <v>54483</v>
      </c>
      <c r="D358" s="10">
        <v>349</v>
      </c>
      <c r="E358" s="27">
        <v>10621</v>
      </c>
      <c r="F358" s="324"/>
      <c r="G358" s="226"/>
      <c r="H358" s="226"/>
      <c r="I358" s="227">
        <v>23107.8</v>
      </c>
      <c r="J358" s="226"/>
      <c r="K358" s="226"/>
      <c r="L358" s="226"/>
      <c r="M358" s="10">
        <v>12917.461948609753</v>
      </c>
      <c r="N358" s="10">
        <v>5398.575037533438</v>
      </c>
      <c r="O358" s="10">
        <v>1260.994585673342</v>
      </c>
      <c r="P358" s="1"/>
    </row>
    <row r="359" spans="2:16" ht="11.25" customHeight="1">
      <c r="B359" s="25">
        <v>43862</v>
      </c>
      <c r="C359" s="26">
        <v>54514</v>
      </c>
      <c r="D359" s="10">
        <v>350</v>
      </c>
      <c r="E359" s="27">
        <v>10652</v>
      </c>
      <c r="F359" s="324"/>
      <c r="G359" s="226"/>
      <c r="H359" s="226"/>
      <c r="I359" s="227">
        <v>21844.29</v>
      </c>
      <c r="J359" s="226"/>
      <c r="K359" s="226"/>
      <c r="L359" s="226"/>
      <c r="M359" s="10">
        <v>12190.437815150337</v>
      </c>
      <c r="N359" s="10">
        <v>5081.774008431273</v>
      </c>
      <c r="O359" s="10">
        <v>1181.9688926462818</v>
      </c>
      <c r="P359" s="1"/>
    </row>
    <row r="360" spans="2:16" ht="11.25" customHeight="1">
      <c r="B360" s="25">
        <v>43862</v>
      </c>
      <c r="C360" s="26">
        <v>54544</v>
      </c>
      <c r="D360" s="10">
        <v>351</v>
      </c>
      <c r="E360" s="27">
        <v>10682</v>
      </c>
      <c r="F360" s="324"/>
      <c r="G360" s="226"/>
      <c r="H360" s="226"/>
      <c r="I360" s="227">
        <v>20576.27</v>
      </c>
      <c r="J360" s="226"/>
      <c r="K360" s="226"/>
      <c r="L360" s="226"/>
      <c r="M360" s="10">
        <v>11463.957843453123</v>
      </c>
      <c r="N360" s="10">
        <v>4767.167282968562</v>
      </c>
      <c r="O360" s="10">
        <v>1104.2494065086112</v>
      </c>
      <c r="P360" s="1"/>
    </row>
    <row r="361" spans="2:16" ht="11.25" customHeight="1">
      <c r="B361" s="25">
        <v>43862</v>
      </c>
      <c r="C361" s="26">
        <v>54575</v>
      </c>
      <c r="D361" s="10">
        <v>352</v>
      </c>
      <c r="E361" s="27">
        <v>10713</v>
      </c>
      <c r="F361" s="324"/>
      <c r="G361" s="226"/>
      <c r="H361" s="226"/>
      <c r="I361" s="227">
        <v>19303.72</v>
      </c>
      <c r="J361" s="226"/>
      <c r="K361" s="226"/>
      <c r="L361" s="226"/>
      <c r="M361" s="10">
        <v>10736.722261062592</v>
      </c>
      <c r="N361" s="10">
        <v>4453.399164019341</v>
      </c>
      <c r="O361" s="10">
        <v>1027.2000348969802</v>
      </c>
      <c r="P361" s="1"/>
    </row>
    <row r="362" spans="2:16" ht="11.25" customHeight="1">
      <c r="B362" s="25">
        <v>43862</v>
      </c>
      <c r="C362" s="26">
        <v>54605</v>
      </c>
      <c r="D362" s="10">
        <v>353</v>
      </c>
      <c r="E362" s="27">
        <v>10743</v>
      </c>
      <c r="F362" s="324"/>
      <c r="G362" s="226"/>
      <c r="H362" s="226"/>
      <c r="I362" s="227">
        <v>18026.63</v>
      </c>
      <c r="J362" s="226"/>
      <c r="K362" s="226"/>
      <c r="L362" s="226"/>
      <c r="M362" s="10">
        <v>10009.94784271847</v>
      </c>
      <c r="N362" s="10">
        <v>4141.727162965423</v>
      </c>
      <c r="O362" s="10">
        <v>951.3952349810762</v>
      </c>
      <c r="P362" s="1"/>
    </row>
    <row r="363" spans="2:16" ht="11.25" customHeight="1">
      <c r="B363" s="25">
        <v>43862</v>
      </c>
      <c r="C363" s="26">
        <v>54636</v>
      </c>
      <c r="D363" s="10">
        <v>354</v>
      </c>
      <c r="E363" s="27">
        <v>10774</v>
      </c>
      <c r="F363" s="324"/>
      <c r="G363" s="226"/>
      <c r="H363" s="226"/>
      <c r="I363" s="227">
        <v>16744.99</v>
      </c>
      <c r="J363" s="226"/>
      <c r="K363" s="226"/>
      <c r="L363" s="226"/>
      <c r="M363" s="10">
        <v>9282.499645175621</v>
      </c>
      <c r="N363" s="10">
        <v>3830.969601302968</v>
      </c>
      <c r="O363" s="10">
        <v>876.2838569516932</v>
      </c>
      <c r="P363" s="1"/>
    </row>
    <row r="364" spans="2:16" ht="11.25" customHeight="1">
      <c r="B364" s="25">
        <v>43862</v>
      </c>
      <c r="C364" s="26">
        <v>54667</v>
      </c>
      <c r="D364" s="10">
        <v>355</v>
      </c>
      <c r="E364" s="27">
        <v>10805</v>
      </c>
      <c r="F364" s="324"/>
      <c r="G364" s="226"/>
      <c r="H364" s="226"/>
      <c r="I364" s="227">
        <v>15631.15</v>
      </c>
      <c r="J364" s="226"/>
      <c r="K364" s="226"/>
      <c r="L364" s="226"/>
      <c r="M364" s="10">
        <v>8650.351569664273</v>
      </c>
      <c r="N364" s="10">
        <v>3560.9970671124897</v>
      </c>
      <c r="O364" s="10">
        <v>811.0812107709733</v>
      </c>
      <c r="P364" s="1"/>
    </row>
    <row r="365" spans="2:16" ht="11.25" customHeight="1">
      <c r="B365" s="25">
        <v>43862</v>
      </c>
      <c r="C365" s="26">
        <v>54697</v>
      </c>
      <c r="D365" s="10">
        <v>356</v>
      </c>
      <c r="E365" s="27">
        <v>10835</v>
      </c>
      <c r="F365" s="324"/>
      <c r="G365" s="226"/>
      <c r="H365" s="226"/>
      <c r="I365" s="227">
        <v>14512.92</v>
      </c>
      <c r="J365" s="226"/>
      <c r="K365" s="226"/>
      <c r="L365" s="226"/>
      <c r="M365" s="10">
        <v>8018.334865387538</v>
      </c>
      <c r="N365" s="10">
        <v>3292.6973509170066</v>
      </c>
      <c r="O365" s="10">
        <v>746.8968409000892</v>
      </c>
      <c r="P365" s="1"/>
    </row>
    <row r="366" spans="2:16" ht="11.25" customHeight="1">
      <c r="B366" s="25">
        <v>43862</v>
      </c>
      <c r="C366" s="26">
        <v>54728</v>
      </c>
      <c r="D366" s="10">
        <v>357</v>
      </c>
      <c r="E366" s="27">
        <v>10866</v>
      </c>
      <c r="F366" s="324"/>
      <c r="G366" s="226"/>
      <c r="H366" s="226"/>
      <c r="I366" s="227">
        <v>13390.32</v>
      </c>
      <c r="J366" s="226"/>
      <c r="K366" s="226"/>
      <c r="L366" s="226"/>
      <c r="M366" s="10">
        <v>7385.55476933773</v>
      </c>
      <c r="N366" s="10">
        <v>3025.135560414876</v>
      </c>
      <c r="O366" s="10">
        <v>683.2981872907253</v>
      </c>
      <c r="P366" s="1"/>
    </row>
    <row r="367" spans="2:16" ht="11.25" customHeight="1">
      <c r="B367" s="25">
        <v>43862</v>
      </c>
      <c r="C367" s="26">
        <v>54758</v>
      </c>
      <c r="D367" s="10">
        <v>358</v>
      </c>
      <c r="E367" s="27">
        <v>10896</v>
      </c>
      <c r="F367" s="324"/>
      <c r="G367" s="226"/>
      <c r="H367" s="226"/>
      <c r="I367" s="227">
        <v>12263.28</v>
      </c>
      <c r="J367" s="226"/>
      <c r="K367" s="226"/>
      <c r="L367" s="226"/>
      <c r="M367" s="10">
        <v>6752.823085901754</v>
      </c>
      <c r="N367" s="10">
        <v>2759.1598193893124</v>
      </c>
      <c r="O367" s="10">
        <v>620.6665899404596</v>
      </c>
      <c r="P367" s="1"/>
    </row>
    <row r="368" spans="2:16" ht="11.25" customHeight="1">
      <c r="B368" s="25">
        <v>43862</v>
      </c>
      <c r="C368" s="26">
        <v>54789</v>
      </c>
      <c r="D368" s="10">
        <v>359</v>
      </c>
      <c r="E368" s="27">
        <v>10927</v>
      </c>
      <c r="F368" s="324"/>
      <c r="G368" s="226"/>
      <c r="H368" s="226"/>
      <c r="I368" s="227">
        <v>11131.84</v>
      </c>
      <c r="J368" s="226"/>
      <c r="K368" s="226"/>
      <c r="L368" s="226"/>
      <c r="M368" s="10">
        <v>6119.394646023449</v>
      </c>
      <c r="N368" s="10">
        <v>2493.9861653310727</v>
      </c>
      <c r="O368" s="10">
        <v>558.6401824837058</v>
      </c>
      <c r="P368" s="1"/>
    </row>
    <row r="369" spans="2:16" ht="11.25" customHeight="1">
      <c r="B369" s="25">
        <v>43862</v>
      </c>
      <c r="C369" s="26">
        <v>54820</v>
      </c>
      <c r="D369" s="10">
        <v>360</v>
      </c>
      <c r="E369" s="27">
        <v>10958</v>
      </c>
      <c r="F369" s="324"/>
      <c r="G369" s="226"/>
      <c r="H369" s="226"/>
      <c r="I369" s="227">
        <v>9995.94</v>
      </c>
      <c r="J369" s="226"/>
      <c r="K369" s="226"/>
      <c r="L369" s="226"/>
      <c r="M369" s="10">
        <v>5485.6478708665545</v>
      </c>
      <c r="N369" s="10">
        <v>2230.0140386790326</v>
      </c>
      <c r="O369" s="10">
        <v>497.3960677165227</v>
      </c>
      <c r="P369" s="1"/>
    </row>
    <row r="370" spans="2:16" ht="11.25" customHeight="1">
      <c r="B370" s="25">
        <v>43862</v>
      </c>
      <c r="C370" s="26">
        <v>54848</v>
      </c>
      <c r="D370" s="10">
        <v>361</v>
      </c>
      <c r="E370" s="27">
        <v>10986</v>
      </c>
      <c r="F370" s="324"/>
      <c r="G370" s="226"/>
      <c r="H370" s="226"/>
      <c r="I370" s="227">
        <v>8855.58</v>
      </c>
      <c r="J370" s="226"/>
      <c r="K370" s="226"/>
      <c r="L370" s="226"/>
      <c r="M370" s="10">
        <v>4852.386876759868</v>
      </c>
      <c r="N370" s="10">
        <v>1968.0503557967916</v>
      </c>
      <c r="O370" s="10">
        <v>437.286397420063</v>
      </c>
      <c r="P370" s="1"/>
    </row>
    <row r="371" spans="2:16" ht="11.25" customHeight="1">
      <c r="B371" s="25">
        <v>43862</v>
      </c>
      <c r="C371" s="26">
        <v>54879</v>
      </c>
      <c r="D371" s="10">
        <v>362</v>
      </c>
      <c r="E371" s="27">
        <v>11017</v>
      </c>
      <c r="F371" s="324"/>
      <c r="G371" s="226"/>
      <c r="H371" s="226"/>
      <c r="I371" s="227">
        <v>7710.75</v>
      </c>
      <c r="J371" s="226"/>
      <c r="K371" s="226"/>
      <c r="L371" s="226"/>
      <c r="M371" s="10">
        <v>4217.914871949187</v>
      </c>
      <c r="N371" s="10">
        <v>1706.36796863746</v>
      </c>
      <c r="O371" s="10">
        <v>377.53660953965976</v>
      </c>
      <c r="P371" s="1"/>
    </row>
    <row r="372" spans="2:16" ht="11.25" customHeight="1">
      <c r="B372" s="25">
        <v>43862</v>
      </c>
      <c r="C372" s="26">
        <v>54909</v>
      </c>
      <c r="D372" s="10">
        <v>363</v>
      </c>
      <c r="E372" s="27">
        <v>11047</v>
      </c>
      <c r="F372" s="324"/>
      <c r="G372" s="226"/>
      <c r="H372" s="226"/>
      <c r="I372" s="227">
        <v>6561.43</v>
      </c>
      <c r="J372" s="226"/>
      <c r="K372" s="226"/>
      <c r="L372" s="226"/>
      <c r="M372" s="10">
        <v>3583.3254009379048</v>
      </c>
      <c r="N372" s="10">
        <v>1446.0752569302508</v>
      </c>
      <c r="O372" s="10">
        <v>318.63491294728107</v>
      </c>
      <c r="P372" s="1"/>
    </row>
    <row r="373" spans="2:16" ht="11.25" customHeight="1">
      <c r="B373" s="25">
        <v>43862</v>
      </c>
      <c r="C373" s="26">
        <v>54940</v>
      </c>
      <c r="D373" s="10">
        <v>364</v>
      </c>
      <c r="E373" s="27">
        <v>11078</v>
      </c>
      <c r="F373" s="324"/>
      <c r="G373" s="226"/>
      <c r="H373" s="226"/>
      <c r="I373" s="227">
        <v>5478.52</v>
      </c>
      <c r="J373" s="226"/>
      <c r="K373" s="226"/>
      <c r="L373" s="226"/>
      <c r="M373" s="10">
        <v>2986.852516034172</v>
      </c>
      <c r="N373" s="10">
        <v>1202.2990905361546</v>
      </c>
      <c r="O373" s="10">
        <v>263.7980633333292</v>
      </c>
      <c r="P373" s="1"/>
    </row>
    <row r="374" spans="2:16" ht="11.25" customHeight="1">
      <c r="B374" s="25">
        <v>43862</v>
      </c>
      <c r="C374" s="26">
        <v>54970</v>
      </c>
      <c r="D374" s="10">
        <v>365</v>
      </c>
      <c r="E374" s="27">
        <v>11108</v>
      </c>
      <c r="F374" s="324"/>
      <c r="G374" s="226"/>
      <c r="H374" s="226"/>
      <c r="I374" s="227">
        <v>4391.37</v>
      </c>
      <c r="J374" s="226"/>
      <c r="K374" s="226"/>
      <c r="L374" s="226"/>
      <c r="M374" s="10">
        <v>2390.2158294827386</v>
      </c>
      <c r="N374" s="10">
        <v>959.7665847841126</v>
      </c>
      <c r="O374" s="10">
        <v>209.72045593081157</v>
      </c>
      <c r="P374" s="1"/>
    </row>
    <row r="375" spans="2:16" ht="11.25" customHeight="1">
      <c r="B375" s="25">
        <v>43862</v>
      </c>
      <c r="C375" s="26">
        <v>55001</v>
      </c>
      <c r="D375" s="10">
        <v>366</v>
      </c>
      <c r="E375" s="27">
        <v>11139</v>
      </c>
      <c r="F375" s="324"/>
      <c r="G375" s="226"/>
      <c r="H375" s="226"/>
      <c r="I375" s="227">
        <v>3299.96</v>
      </c>
      <c r="J375" s="226"/>
      <c r="K375" s="226"/>
      <c r="L375" s="226"/>
      <c r="M375" s="10">
        <v>1793.1166463219672</v>
      </c>
      <c r="N375" s="10">
        <v>718.1764211183906</v>
      </c>
      <c r="O375" s="10">
        <v>156.26543661705006</v>
      </c>
      <c r="P375" s="1"/>
    </row>
    <row r="376" spans="2:16" ht="11.25" customHeight="1">
      <c r="B376" s="25">
        <v>43862</v>
      </c>
      <c r="C376" s="26">
        <v>55032</v>
      </c>
      <c r="D376" s="10">
        <v>367</v>
      </c>
      <c r="E376" s="27">
        <v>11170</v>
      </c>
      <c r="F376" s="324"/>
      <c r="G376" s="226"/>
      <c r="H376" s="226"/>
      <c r="I376" s="227">
        <v>2204.28</v>
      </c>
      <c r="J376" s="226"/>
      <c r="K376" s="226"/>
      <c r="L376" s="226"/>
      <c r="M376" s="10">
        <v>1195.7197589699222</v>
      </c>
      <c r="N376" s="10">
        <v>477.6899439959835</v>
      </c>
      <c r="O376" s="10">
        <v>103.49860727734823</v>
      </c>
      <c r="P376" s="1"/>
    </row>
    <row r="377" spans="2:16" ht="11.25" customHeight="1">
      <c r="B377" s="25">
        <v>43862</v>
      </c>
      <c r="C377" s="26">
        <v>55062</v>
      </c>
      <c r="D377" s="10">
        <v>368</v>
      </c>
      <c r="E377" s="27">
        <v>11200</v>
      </c>
      <c r="F377" s="324"/>
      <c r="G377" s="226"/>
      <c r="H377" s="226"/>
      <c r="I377" s="227">
        <v>1104.29</v>
      </c>
      <c r="J377" s="226"/>
      <c r="K377" s="226"/>
      <c r="L377" s="226"/>
      <c r="M377" s="10">
        <v>598.0429092164052</v>
      </c>
      <c r="N377" s="10">
        <v>238.33005091660087</v>
      </c>
      <c r="O377" s="10">
        <v>51.42606519934919</v>
      </c>
      <c r="P377" s="1"/>
    </row>
    <row r="378" spans="2:16" ht="11.25" customHeight="1">
      <c r="B378" s="25">
        <v>43862</v>
      </c>
      <c r="C378" s="26">
        <v>55093</v>
      </c>
      <c r="D378" s="10">
        <v>369</v>
      </c>
      <c r="E378" s="27">
        <v>11231</v>
      </c>
      <c r="F378" s="324"/>
      <c r="G378" s="226"/>
      <c r="H378" s="226"/>
      <c r="I378" s="227">
        <v>0</v>
      </c>
      <c r="J378" s="226"/>
      <c r="K378" s="226"/>
      <c r="L378" s="226"/>
      <c r="M378" s="10">
        <v>0</v>
      </c>
      <c r="N378" s="10">
        <v>0</v>
      </c>
      <c r="O378" s="10">
        <v>0</v>
      </c>
      <c r="P378" s="1"/>
    </row>
    <row r="379" spans="2:15" ht="15" customHeight="1">
      <c r="B379" s="28"/>
      <c r="C379" s="29"/>
      <c r="D379" s="29"/>
      <c r="E379" s="28"/>
      <c r="F379" s="325"/>
      <c r="G379" s="326"/>
      <c r="H379" s="326"/>
      <c r="I379" s="327">
        <v>276683384949.439</v>
      </c>
      <c r="J379" s="326"/>
      <c r="K379" s="326"/>
      <c r="L379" s="326"/>
      <c r="M379" s="30">
        <v>247805354802.62125</v>
      </c>
      <c r="N379" s="30">
        <v>212940469610.03024</v>
      </c>
      <c r="O379" s="30">
        <v>170660963838.9962</v>
      </c>
    </row>
  </sheetData>
  <sheetProtection/>
  <mergeCells count="749">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8:H378"/>
    <mergeCell ref="I378:L378"/>
    <mergeCell ref="F379:H379"/>
    <mergeCell ref="I379:L379"/>
    <mergeCell ref="F375:H375"/>
    <mergeCell ref="I375:L375"/>
    <mergeCell ref="F376:H376"/>
    <mergeCell ref="I376:L376"/>
    <mergeCell ref="F377:H377"/>
    <mergeCell ref="I377:L377"/>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40">
      <selection activeCell="A1" sqref="A1:B1"/>
    </sheetView>
  </sheetViews>
  <sheetFormatPr defaultColWidth="8.8515625" defaultRowHeight="12.75" outlineLevelRow="1"/>
  <cols>
    <col min="1" max="1" width="13.28125" style="73" customWidth="1"/>
    <col min="2" max="2" width="60.57421875" style="73" bestFit="1" customWidth="1"/>
    <col min="3" max="7" width="41.00390625" style="73" customWidth="1"/>
    <col min="8" max="8" width="7.28125" style="73" customWidth="1"/>
    <col min="9" max="9" width="92.00390625" style="73" customWidth="1"/>
    <col min="10" max="11" width="47.7109375" style="73" customWidth="1"/>
    <col min="12" max="12" width="7.28125" style="73" customWidth="1"/>
    <col min="13" max="13" width="25.7109375" style="73" customWidth="1"/>
    <col min="14" max="14" width="25.7109375" style="70" customWidth="1"/>
    <col min="15" max="16384" width="8.8515625" style="111" customWidth="1"/>
  </cols>
  <sheetData>
    <row r="1" spans="1:2" ht="45" customHeight="1">
      <c r="A1" s="339" t="s">
        <v>2046</v>
      </c>
      <c r="B1" s="339"/>
    </row>
    <row r="2" spans="1:13" ht="31.5">
      <c r="A2" s="69" t="s">
        <v>2047</v>
      </c>
      <c r="B2" s="69"/>
      <c r="C2" s="70"/>
      <c r="D2" s="70"/>
      <c r="E2" s="70"/>
      <c r="F2" s="71" t="s">
        <v>1864</v>
      </c>
      <c r="G2" s="115"/>
      <c r="H2" s="70"/>
      <c r="I2" s="31"/>
      <c r="J2" s="70"/>
      <c r="K2" s="70"/>
      <c r="L2" s="70"/>
      <c r="M2" s="70"/>
    </row>
    <row r="3" spans="1:13" ht="15.75" thickBot="1">
      <c r="A3" s="70"/>
      <c r="B3" s="72"/>
      <c r="C3" s="72"/>
      <c r="D3" s="70"/>
      <c r="E3" s="70"/>
      <c r="F3" s="70"/>
      <c r="G3" s="70"/>
      <c r="H3" s="70"/>
      <c r="L3" s="70"/>
      <c r="M3" s="70"/>
    </row>
    <row r="4" spans="1:13" ht="19.5" thickBot="1">
      <c r="A4" s="74"/>
      <c r="B4" s="75" t="s">
        <v>0</v>
      </c>
      <c r="C4" s="76" t="s">
        <v>2048</v>
      </c>
      <c r="D4" s="74"/>
      <c r="E4" s="74"/>
      <c r="F4" s="70"/>
      <c r="G4" s="70"/>
      <c r="H4" s="70"/>
      <c r="I4" s="84" t="s">
        <v>2049</v>
      </c>
      <c r="J4" s="185" t="s">
        <v>2026</v>
      </c>
      <c r="L4" s="70"/>
      <c r="M4" s="70"/>
    </row>
    <row r="5" spans="8:13" ht="15.75" thickBot="1">
      <c r="H5" s="70"/>
      <c r="I5" s="190" t="s">
        <v>2028</v>
      </c>
      <c r="J5" s="73" t="s">
        <v>45</v>
      </c>
      <c r="L5" s="70"/>
      <c r="M5" s="70"/>
    </row>
    <row r="6" spans="1:13" ht="18.75">
      <c r="A6" s="77"/>
      <c r="B6" s="78" t="s">
        <v>2050</v>
      </c>
      <c r="C6" s="77"/>
      <c r="E6" s="79"/>
      <c r="F6" s="79"/>
      <c r="G6" s="79"/>
      <c r="H6" s="70"/>
      <c r="I6" s="190" t="s">
        <v>2030</v>
      </c>
      <c r="J6" s="73" t="s">
        <v>2031</v>
      </c>
      <c r="L6" s="70"/>
      <c r="M6" s="70"/>
    </row>
    <row r="7" spans="2:13" ht="15">
      <c r="B7" s="80" t="s">
        <v>2051</v>
      </c>
      <c r="H7" s="70"/>
      <c r="I7" s="190" t="s">
        <v>2033</v>
      </c>
      <c r="J7" s="73" t="s">
        <v>2034</v>
      </c>
      <c r="L7" s="70"/>
      <c r="M7" s="70"/>
    </row>
    <row r="8" spans="2:13" ht="15">
      <c r="B8" s="80" t="s">
        <v>878</v>
      </c>
      <c r="H8" s="70"/>
      <c r="I8" s="190" t="s">
        <v>2052</v>
      </c>
      <c r="J8" s="73" t="s">
        <v>2053</v>
      </c>
      <c r="L8" s="70"/>
      <c r="M8" s="70"/>
    </row>
    <row r="9" spans="2:13" ht="15.75" thickBot="1">
      <c r="B9" s="82" t="s">
        <v>879</v>
      </c>
      <c r="H9" s="70"/>
      <c r="L9" s="70"/>
      <c r="M9" s="70"/>
    </row>
    <row r="10" spans="2:13" ht="15">
      <c r="B10" s="83"/>
      <c r="H10" s="70"/>
      <c r="I10" s="191" t="s">
        <v>2054</v>
      </c>
      <c r="L10" s="70"/>
      <c r="M10" s="70"/>
    </row>
    <row r="11" spans="2:13" ht="15">
      <c r="B11" s="83"/>
      <c r="H11" s="70"/>
      <c r="I11" s="191" t="s">
        <v>2055</v>
      </c>
      <c r="L11" s="70"/>
      <c r="M11" s="70"/>
    </row>
    <row r="12" spans="1:13" ht="37.5">
      <c r="A12" s="84" t="s">
        <v>5</v>
      </c>
      <c r="B12" s="84" t="s">
        <v>877</v>
      </c>
      <c r="C12" s="85"/>
      <c r="D12" s="85"/>
      <c r="E12" s="85"/>
      <c r="F12" s="85"/>
      <c r="G12" s="85"/>
      <c r="H12" s="70"/>
      <c r="L12" s="70"/>
      <c r="M12" s="70"/>
    </row>
    <row r="13" spans="1:13" ht="15" customHeight="1">
      <c r="A13" s="94"/>
      <c r="B13" s="95" t="s">
        <v>880</v>
      </c>
      <c r="C13" s="94" t="s">
        <v>881</v>
      </c>
      <c r="D13" s="94" t="s">
        <v>882</v>
      </c>
      <c r="E13" s="96"/>
      <c r="F13" s="97"/>
      <c r="G13" s="97"/>
      <c r="H13" s="70"/>
      <c r="L13" s="70"/>
      <c r="M13" s="70"/>
    </row>
    <row r="14" spans="1:13" ht="15">
      <c r="A14" s="73" t="s">
        <v>883</v>
      </c>
      <c r="B14" s="92" t="s">
        <v>884</v>
      </c>
      <c r="C14" s="192"/>
      <c r="D14" s="192"/>
      <c r="E14" s="79"/>
      <c r="F14" s="79"/>
      <c r="G14" s="79"/>
      <c r="H14" s="70"/>
      <c r="L14" s="70"/>
      <c r="M14" s="70"/>
    </row>
    <row r="15" spans="1:13" ht="15">
      <c r="A15" s="73" t="s">
        <v>885</v>
      </c>
      <c r="B15" s="92" t="s">
        <v>886</v>
      </c>
      <c r="C15" s="125" t="s">
        <v>887</v>
      </c>
      <c r="D15" s="125" t="s">
        <v>888</v>
      </c>
      <c r="E15" s="79"/>
      <c r="F15" s="79"/>
      <c r="G15" s="79"/>
      <c r="H15" s="70"/>
      <c r="L15" s="70"/>
      <c r="M15" s="70"/>
    </row>
    <row r="16" spans="1:13" ht="15">
      <c r="A16" s="73" t="s">
        <v>889</v>
      </c>
      <c r="B16" s="92" t="s">
        <v>890</v>
      </c>
      <c r="C16" s="125"/>
      <c r="D16" s="125"/>
      <c r="E16" s="79"/>
      <c r="F16" s="79"/>
      <c r="G16" s="79"/>
      <c r="H16" s="70"/>
      <c r="L16" s="70"/>
      <c r="M16" s="70"/>
    </row>
    <row r="17" spans="1:13" ht="15">
      <c r="A17" s="73" t="s">
        <v>891</v>
      </c>
      <c r="B17" s="92" t="s">
        <v>892</v>
      </c>
      <c r="C17" s="125"/>
      <c r="D17" s="125"/>
      <c r="E17" s="79"/>
      <c r="F17" s="79"/>
      <c r="G17" s="79"/>
      <c r="H17" s="70"/>
      <c r="L17" s="70"/>
      <c r="M17" s="70"/>
    </row>
    <row r="18" spans="1:13" ht="15">
      <c r="A18" s="73" t="s">
        <v>893</v>
      </c>
      <c r="B18" s="92" t="s">
        <v>894</v>
      </c>
      <c r="C18" s="125"/>
      <c r="D18" s="125"/>
      <c r="E18" s="79"/>
      <c r="F18" s="79"/>
      <c r="G18" s="79"/>
      <c r="H18" s="70"/>
      <c r="L18" s="70"/>
      <c r="M18" s="70"/>
    </row>
    <row r="19" spans="1:13" ht="15">
      <c r="A19" s="73" t="s">
        <v>895</v>
      </c>
      <c r="B19" s="92" t="s">
        <v>896</v>
      </c>
      <c r="C19" s="125"/>
      <c r="D19" s="125"/>
      <c r="E19" s="79"/>
      <c r="F19" s="79"/>
      <c r="G19" s="79"/>
      <c r="H19" s="70"/>
      <c r="L19" s="70"/>
      <c r="M19" s="70"/>
    </row>
    <row r="20" spans="1:13" ht="15">
      <c r="A20" s="73" t="s">
        <v>897</v>
      </c>
      <c r="B20" s="92" t="s">
        <v>898</v>
      </c>
      <c r="C20" s="125"/>
      <c r="D20" s="125"/>
      <c r="E20" s="79"/>
      <c r="F20" s="79"/>
      <c r="G20" s="79"/>
      <c r="H20" s="70"/>
      <c r="L20" s="70"/>
      <c r="M20" s="70"/>
    </row>
    <row r="21" spans="1:13" ht="15">
      <c r="A21" s="73" t="s">
        <v>899</v>
      </c>
      <c r="B21" s="92" t="s">
        <v>900</v>
      </c>
      <c r="C21" s="125"/>
      <c r="D21" s="125"/>
      <c r="E21" s="79"/>
      <c r="F21" s="79"/>
      <c r="G21" s="79"/>
      <c r="H21" s="70"/>
      <c r="L21" s="70"/>
      <c r="M21" s="70"/>
    </row>
    <row r="22" spans="1:13" ht="15">
      <c r="A22" s="73" t="s">
        <v>901</v>
      </c>
      <c r="B22" s="92" t="s">
        <v>902</v>
      </c>
      <c r="C22" s="125"/>
      <c r="D22" s="125"/>
      <c r="E22" s="79"/>
      <c r="F22" s="79"/>
      <c r="G22" s="79"/>
      <c r="H22" s="70"/>
      <c r="L22" s="70"/>
      <c r="M22" s="70"/>
    </row>
    <row r="23" spans="1:13" ht="30">
      <c r="A23" s="73" t="s">
        <v>903</v>
      </c>
      <c r="B23" s="92" t="s">
        <v>904</v>
      </c>
      <c r="C23" s="125" t="s">
        <v>905</v>
      </c>
      <c r="D23" s="125"/>
      <c r="E23" s="79"/>
      <c r="F23" s="79"/>
      <c r="G23" s="79"/>
      <c r="H23" s="70"/>
      <c r="L23" s="70"/>
      <c r="M23" s="70"/>
    </row>
    <row r="24" spans="1:13" ht="30">
      <c r="A24" s="73" t="s">
        <v>906</v>
      </c>
      <c r="B24" s="92" t="s">
        <v>907</v>
      </c>
      <c r="C24" s="125" t="s">
        <v>908</v>
      </c>
      <c r="D24" s="125"/>
      <c r="E24" s="79"/>
      <c r="F24" s="79"/>
      <c r="G24" s="79"/>
      <c r="H24" s="70"/>
      <c r="L24" s="70"/>
      <c r="M24" s="70"/>
    </row>
    <row r="25" spans="1:13" ht="15" outlineLevel="1">
      <c r="A25" s="73" t="s">
        <v>909</v>
      </c>
      <c r="B25" s="89"/>
      <c r="E25" s="79"/>
      <c r="F25" s="79"/>
      <c r="G25" s="79"/>
      <c r="H25" s="70"/>
      <c r="L25" s="70"/>
      <c r="M25" s="70"/>
    </row>
    <row r="26" spans="1:13" ht="15" outlineLevel="1">
      <c r="A26" s="73" t="s">
        <v>910</v>
      </c>
      <c r="B26" s="89"/>
      <c r="E26" s="79"/>
      <c r="F26" s="79"/>
      <c r="G26" s="79"/>
      <c r="H26" s="70"/>
      <c r="L26" s="70"/>
      <c r="M26" s="70"/>
    </row>
    <row r="27" spans="1:13" ht="15" outlineLevel="1">
      <c r="A27" s="73" t="s">
        <v>911</v>
      </c>
      <c r="B27" s="89"/>
      <c r="E27" s="79"/>
      <c r="F27" s="79"/>
      <c r="G27" s="79"/>
      <c r="H27" s="70"/>
      <c r="L27" s="70"/>
      <c r="M27" s="70"/>
    </row>
    <row r="28" spans="1:13" ht="15" outlineLevel="1">
      <c r="A28" s="73" t="s">
        <v>912</v>
      </c>
      <c r="B28" s="89"/>
      <c r="E28" s="79"/>
      <c r="F28" s="79"/>
      <c r="G28" s="79"/>
      <c r="H28" s="70"/>
      <c r="L28" s="70"/>
      <c r="M28" s="70"/>
    </row>
    <row r="29" spans="1:13" ht="15" outlineLevel="1">
      <c r="A29" s="73" t="s">
        <v>913</v>
      </c>
      <c r="B29" s="89"/>
      <c r="E29" s="79"/>
      <c r="F29" s="79"/>
      <c r="G29" s="79"/>
      <c r="H29" s="70"/>
      <c r="L29" s="70"/>
      <c r="M29" s="70"/>
    </row>
    <row r="30" spans="1:13" ht="15" outlineLevel="1">
      <c r="A30" s="73" t="s">
        <v>914</v>
      </c>
      <c r="B30" s="89"/>
      <c r="E30" s="79"/>
      <c r="F30" s="79"/>
      <c r="G30" s="79"/>
      <c r="H30" s="70"/>
      <c r="L30" s="70"/>
      <c r="M30" s="70"/>
    </row>
    <row r="31" spans="1:13" ht="15" outlineLevel="1">
      <c r="A31" s="73" t="s">
        <v>915</v>
      </c>
      <c r="B31" s="89"/>
      <c r="E31" s="79"/>
      <c r="F31" s="79"/>
      <c r="G31" s="79"/>
      <c r="H31" s="70"/>
      <c r="L31" s="70"/>
      <c r="M31" s="70"/>
    </row>
    <row r="32" spans="1:13" ht="15" outlineLevel="1">
      <c r="A32" s="73" t="s">
        <v>916</v>
      </c>
      <c r="B32" s="89"/>
      <c r="E32" s="79"/>
      <c r="F32" s="79"/>
      <c r="G32" s="79"/>
      <c r="H32" s="70"/>
      <c r="L32" s="70"/>
      <c r="M32" s="70"/>
    </row>
    <row r="33" spans="1:13" ht="18.75">
      <c r="A33" s="85"/>
      <c r="B33" s="84" t="s">
        <v>878</v>
      </c>
      <c r="C33" s="85"/>
      <c r="D33" s="85"/>
      <c r="E33" s="85"/>
      <c r="F33" s="85"/>
      <c r="G33" s="85"/>
      <c r="H33" s="70"/>
      <c r="L33" s="70"/>
      <c r="M33" s="70"/>
    </row>
    <row r="34" spans="1:13" ht="15" customHeight="1">
      <c r="A34" s="94"/>
      <c r="B34" s="95" t="s">
        <v>917</v>
      </c>
      <c r="C34" s="94" t="s">
        <v>918</v>
      </c>
      <c r="D34" s="94" t="s">
        <v>882</v>
      </c>
      <c r="E34" s="94" t="s">
        <v>919</v>
      </c>
      <c r="F34" s="97"/>
      <c r="G34" s="97"/>
      <c r="H34" s="70"/>
      <c r="L34" s="70"/>
      <c r="M34" s="70"/>
    </row>
    <row r="35" spans="1:13" ht="15">
      <c r="A35" s="73" t="s">
        <v>920</v>
      </c>
      <c r="B35" s="192" t="s">
        <v>2056</v>
      </c>
      <c r="C35" s="192" t="s">
        <v>2057</v>
      </c>
      <c r="D35" s="192" t="s">
        <v>2058</v>
      </c>
      <c r="E35" s="192" t="s">
        <v>2059</v>
      </c>
      <c r="F35" s="193"/>
      <c r="G35" s="193"/>
      <c r="H35" s="70"/>
      <c r="L35" s="70"/>
      <c r="M35" s="70"/>
    </row>
    <row r="36" spans="1:13" ht="15">
      <c r="A36" s="73" t="s">
        <v>921</v>
      </c>
      <c r="B36" s="92"/>
      <c r="H36" s="70"/>
      <c r="L36" s="70"/>
      <c r="M36" s="70"/>
    </row>
    <row r="37" spans="1:13" ht="15">
      <c r="A37" s="73" t="s">
        <v>922</v>
      </c>
      <c r="B37" s="92"/>
      <c r="H37" s="70"/>
      <c r="L37" s="70"/>
      <c r="M37" s="70"/>
    </row>
    <row r="38" spans="1:13" ht="15">
      <c r="A38" s="73" t="s">
        <v>923</v>
      </c>
      <c r="B38" s="92"/>
      <c r="H38" s="70"/>
      <c r="L38" s="70"/>
      <c r="M38" s="70"/>
    </row>
    <row r="39" spans="1:13" ht="15">
      <c r="A39" s="73" t="s">
        <v>924</v>
      </c>
      <c r="B39" s="92"/>
      <c r="H39" s="70"/>
      <c r="L39" s="70"/>
      <c r="M39" s="70"/>
    </row>
    <row r="40" spans="1:13" ht="15">
      <c r="A40" s="73" t="s">
        <v>925</v>
      </c>
      <c r="B40" s="92"/>
      <c r="H40" s="70"/>
      <c r="L40" s="70"/>
      <c r="M40" s="70"/>
    </row>
    <row r="41" spans="1:13" ht="15">
      <c r="A41" s="73" t="s">
        <v>926</v>
      </c>
      <c r="B41" s="92"/>
      <c r="H41" s="70"/>
      <c r="L41" s="70"/>
      <c r="M41" s="70"/>
    </row>
    <row r="42" spans="1:13" ht="15">
      <c r="A42" s="73" t="s">
        <v>927</v>
      </c>
      <c r="B42" s="92"/>
      <c r="H42" s="70"/>
      <c r="L42" s="70"/>
      <c r="M42" s="70"/>
    </row>
    <row r="43" spans="1:13" ht="15">
      <c r="A43" s="73" t="s">
        <v>928</v>
      </c>
      <c r="B43" s="92"/>
      <c r="H43" s="70"/>
      <c r="L43" s="70"/>
      <c r="M43" s="70"/>
    </row>
    <row r="44" spans="1:13" ht="15">
      <c r="A44" s="73" t="s">
        <v>929</v>
      </c>
      <c r="B44" s="92"/>
      <c r="H44" s="70"/>
      <c r="L44" s="70"/>
      <c r="M44" s="70"/>
    </row>
    <row r="45" spans="1:13" ht="15">
      <c r="A45" s="73" t="s">
        <v>930</v>
      </c>
      <c r="B45" s="92"/>
      <c r="H45" s="70"/>
      <c r="L45" s="70"/>
      <c r="M45" s="70"/>
    </row>
    <row r="46" spans="1:13" ht="15">
      <c r="A46" s="73" t="s">
        <v>931</v>
      </c>
      <c r="B46" s="92"/>
      <c r="H46" s="70"/>
      <c r="L46" s="70"/>
      <c r="M46" s="70"/>
    </row>
    <row r="47" spans="1:13" ht="15">
      <c r="A47" s="73" t="s">
        <v>932</v>
      </c>
      <c r="B47" s="92"/>
      <c r="H47" s="70"/>
      <c r="L47" s="70"/>
      <c r="M47" s="70"/>
    </row>
    <row r="48" spans="1:13" ht="15">
      <c r="A48" s="73" t="s">
        <v>933</v>
      </c>
      <c r="B48" s="92"/>
      <c r="H48" s="70"/>
      <c r="L48" s="70"/>
      <c r="M48" s="70"/>
    </row>
    <row r="49" spans="1:13" ht="15">
      <c r="A49" s="73" t="s">
        <v>934</v>
      </c>
      <c r="B49" s="92"/>
      <c r="H49" s="70"/>
      <c r="L49" s="70"/>
      <c r="M49" s="70"/>
    </row>
    <row r="50" spans="1:13" ht="15">
      <c r="A50" s="73" t="s">
        <v>935</v>
      </c>
      <c r="B50" s="92"/>
      <c r="H50" s="70"/>
      <c r="L50" s="70"/>
      <c r="M50" s="70"/>
    </row>
    <row r="51" spans="1:13" ht="15">
      <c r="A51" s="73" t="s">
        <v>936</v>
      </c>
      <c r="B51" s="92"/>
      <c r="H51" s="70"/>
      <c r="L51" s="70"/>
      <c r="M51" s="70"/>
    </row>
    <row r="52" spans="1:13" ht="15">
      <c r="A52" s="73" t="s">
        <v>937</v>
      </c>
      <c r="B52" s="92"/>
      <c r="H52" s="70"/>
      <c r="L52" s="70"/>
      <c r="M52" s="70"/>
    </row>
    <row r="53" spans="1:13" ht="15">
      <c r="A53" s="73" t="s">
        <v>938</v>
      </c>
      <c r="B53" s="92"/>
      <c r="H53" s="70"/>
      <c r="L53" s="70"/>
      <c r="M53" s="70"/>
    </row>
    <row r="54" spans="1:13" ht="15">
      <c r="A54" s="73" t="s">
        <v>939</v>
      </c>
      <c r="B54" s="92"/>
      <c r="H54" s="70"/>
      <c r="L54" s="70"/>
      <c r="M54" s="70"/>
    </row>
    <row r="55" spans="1:13" ht="15">
      <c r="A55" s="73" t="s">
        <v>940</v>
      </c>
      <c r="B55" s="92"/>
      <c r="H55" s="70"/>
      <c r="L55" s="70"/>
      <c r="M55" s="70"/>
    </row>
    <row r="56" spans="1:13" ht="15">
      <c r="A56" s="73" t="s">
        <v>941</v>
      </c>
      <c r="B56" s="92"/>
      <c r="H56" s="70"/>
      <c r="L56" s="70"/>
      <c r="M56" s="70"/>
    </row>
    <row r="57" spans="1:13" ht="15">
      <c r="A57" s="73" t="s">
        <v>942</v>
      </c>
      <c r="B57" s="92"/>
      <c r="H57" s="70"/>
      <c r="L57" s="70"/>
      <c r="M57" s="70"/>
    </row>
    <row r="58" spans="1:13" ht="15">
      <c r="A58" s="73" t="s">
        <v>943</v>
      </c>
      <c r="B58" s="92"/>
      <c r="H58" s="70"/>
      <c r="L58" s="70"/>
      <c r="M58" s="70"/>
    </row>
    <row r="59" spans="1:13" ht="15">
      <c r="A59" s="73" t="s">
        <v>944</v>
      </c>
      <c r="B59" s="92"/>
      <c r="H59" s="70"/>
      <c r="L59" s="70"/>
      <c r="M59" s="70"/>
    </row>
    <row r="60" spans="1:13" ht="15" outlineLevel="1">
      <c r="A60" s="73" t="s">
        <v>945</v>
      </c>
      <c r="B60" s="92"/>
      <c r="E60" s="92"/>
      <c r="F60" s="92"/>
      <c r="G60" s="92"/>
      <c r="H60" s="70"/>
      <c r="L60" s="70"/>
      <c r="M60" s="70"/>
    </row>
    <row r="61" spans="1:13" ht="15" outlineLevel="1">
      <c r="A61" s="73" t="s">
        <v>946</v>
      </c>
      <c r="B61" s="92"/>
      <c r="E61" s="92"/>
      <c r="F61" s="92"/>
      <c r="G61" s="92"/>
      <c r="H61" s="70"/>
      <c r="L61" s="70"/>
      <c r="M61" s="70"/>
    </row>
    <row r="62" spans="1:13" ht="15" outlineLevel="1">
      <c r="A62" s="73" t="s">
        <v>947</v>
      </c>
      <c r="B62" s="92"/>
      <c r="E62" s="92"/>
      <c r="F62" s="92"/>
      <c r="G62" s="92"/>
      <c r="H62" s="70"/>
      <c r="L62" s="70"/>
      <c r="M62" s="70"/>
    </row>
    <row r="63" spans="1:13" ht="15" outlineLevel="1">
      <c r="A63" s="73" t="s">
        <v>948</v>
      </c>
      <c r="B63" s="92"/>
      <c r="E63" s="92"/>
      <c r="F63" s="92"/>
      <c r="G63" s="92"/>
      <c r="H63" s="70"/>
      <c r="L63" s="70"/>
      <c r="M63" s="70"/>
    </row>
    <row r="64" spans="1:13" ht="15" outlineLevel="1">
      <c r="A64" s="73" t="s">
        <v>949</v>
      </c>
      <c r="B64" s="92"/>
      <c r="E64" s="92"/>
      <c r="F64" s="92"/>
      <c r="G64" s="92"/>
      <c r="H64" s="70"/>
      <c r="L64" s="70"/>
      <c r="M64" s="70"/>
    </row>
    <row r="65" spans="1:13" ht="15" outlineLevel="1">
      <c r="A65" s="73" t="s">
        <v>950</v>
      </c>
      <c r="B65" s="92"/>
      <c r="E65" s="92"/>
      <c r="F65" s="92"/>
      <c r="G65" s="92"/>
      <c r="H65" s="70"/>
      <c r="L65" s="70"/>
      <c r="M65" s="70"/>
    </row>
    <row r="66" spans="1:13" ht="15" outlineLevel="1">
      <c r="A66" s="73" t="s">
        <v>951</v>
      </c>
      <c r="B66" s="92"/>
      <c r="E66" s="92"/>
      <c r="F66" s="92"/>
      <c r="G66" s="92"/>
      <c r="H66" s="70"/>
      <c r="L66" s="70"/>
      <c r="M66" s="70"/>
    </row>
    <row r="67" spans="1:13" ht="15" outlineLevel="1">
      <c r="A67" s="73" t="s">
        <v>952</v>
      </c>
      <c r="B67" s="92"/>
      <c r="E67" s="92"/>
      <c r="F67" s="92"/>
      <c r="G67" s="92"/>
      <c r="H67" s="70"/>
      <c r="L67" s="70"/>
      <c r="M67" s="70"/>
    </row>
    <row r="68" spans="1:13" ht="15" outlineLevel="1">
      <c r="A68" s="73" t="s">
        <v>953</v>
      </c>
      <c r="B68" s="92"/>
      <c r="E68" s="92"/>
      <c r="F68" s="92"/>
      <c r="G68" s="92"/>
      <c r="H68" s="70"/>
      <c r="L68" s="70"/>
      <c r="M68" s="70"/>
    </row>
    <row r="69" spans="1:13" ht="15" outlineLevel="1">
      <c r="A69" s="73" t="s">
        <v>954</v>
      </c>
      <c r="B69" s="92"/>
      <c r="E69" s="92"/>
      <c r="F69" s="92"/>
      <c r="G69" s="92"/>
      <c r="H69" s="70"/>
      <c r="L69" s="70"/>
      <c r="M69" s="70"/>
    </row>
    <row r="70" spans="1:13" ht="15" outlineLevel="1">
      <c r="A70" s="73" t="s">
        <v>955</v>
      </c>
      <c r="B70" s="92"/>
      <c r="E70" s="92"/>
      <c r="F70" s="92"/>
      <c r="G70" s="92"/>
      <c r="H70" s="70"/>
      <c r="L70" s="70"/>
      <c r="M70" s="70"/>
    </row>
    <row r="71" spans="1:13" ht="15" outlineLevel="1">
      <c r="A71" s="73" t="s">
        <v>956</v>
      </c>
      <c r="B71" s="92"/>
      <c r="E71" s="92"/>
      <c r="F71" s="92"/>
      <c r="G71" s="92"/>
      <c r="H71" s="70"/>
      <c r="L71" s="70"/>
      <c r="M71" s="70"/>
    </row>
    <row r="72" spans="1:13" ht="15" outlineLevel="1">
      <c r="A72" s="73" t="s">
        <v>957</v>
      </c>
      <c r="B72" s="92"/>
      <c r="E72" s="92"/>
      <c r="F72" s="92"/>
      <c r="G72" s="92"/>
      <c r="H72" s="70"/>
      <c r="L72" s="70"/>
      <c r="M72" s="70"/>
    </row>
    <row r="73" spans="1:8" ht="37.5">
      <c r="A73" s="85"/>
      <c r="B73" s="84" t="s">
        <v>879</v>
      </c>
      <c r="C73" s="85"/>
      <c r="D73" s="85"/>
      <c r="E73" s="85"/>
      <c r="F73" s="85"/>
      <c r="G73" s="85"/>
      <c r="H73" s="70"/>
    </row>
    <row r="74" spans="1:14" ht="15" customHeight="1">
      <c r="A74" s="94"/>
      <c r="B74" s="95" t="s">
        <v>958</v>
      </c>
      <c r="C74" s="94" t="s">
        <v>959</v>
      </c>
      <c r="D74" s="94"/>
      <c r="E74" s="97"/>
      <c r="F74" s="97"/>
      <c r="G74" s="97"/>
      <c r="H74" s="111"/>
      <c r="I74" s="111"/>
      <c r="J74" s="111"/>
      <c r="K74" s="111"/>
      <c r="L74" s="111"/>
      <c r="M74" s="111"/>
      <c r="N74" s="111"/>
    </row>
    <row r="75" spans="1:8" ht="15">
      <c r="A75" s="73" t="s">
        <v>960</v>
      </c>
      <c r="B75" s="73" t="s">
        <v>961</v>
      </c>
      <c r="C75" s="123">
        <v>37.564355137543664</v>
      </c>
      <c r="H75" s="70"/>
    </row>
    <row r="76" spans="1:8" ht="15">
      <c r="A76" s="73" t="s">
        <v>962</v>
      </c>
      <c r="B76" s="73" t="s">
        <v>2060</v>
      </c>
      <c r="C76" s="123">
        <v>168.51987227360587</v>
      </c>
      <c r="H76" s="70"/>
    </row>
    <row r="77" spans="1:8" ht="15" outlineLevel="1">
      <c r="A77" s="73" t="s">
        <v>963</v>
      </c>
      <c r="H77" s="70"/>
    </row>
    <row r="78" spans="1:8" ht="15" outlineLevel="1">
      <c r="A78" s="73" t="s">
        <v>964</v>
      </c>
      <c r="H78" s="70"/>
    </row>
    <row r="79" spans="1:8" ht="15" outlineLevel="1">
      <c r="A79" s="73" t="s">
        <v>965</v>
      </c>
      <c r="H79" s="70"/>
    </row>
    <row r="80" spans="1:8" ht="15" outlineLevel="1">
      <c r="A80" s="73" t="s">
        <v>966</v>
      </c>
      <c r="H80" s="70"/>
    </row>
    <row r="81" spans="1:8" ht="15">
      <c r="A81" s="94"/>
      <c r="B81" s="95" t="s">
        <v>967</v>
      </c>
      <c r="C81" s="94" t="s">
        <v>483</v>
      </c>
      <c r="D81" s="94" t="s">
        <v>484</v>
      </c>
      <c r="E81" s="97" t="s">
        <v>968</v>
      </c>
      <c r="F81" s="97" t="s">
        <v>969</v>
      </c>
      <c r="G81" s="97" t="s">
        <v>970</v>
      </c>
      <c r="H81" s="70"/>
    </row>
    <row r="82" spans="1:8" ht="15">
      <c r="A82" s="73" t="s">
        <v>971</v>
      </c>
      <c r="B82" s="73" t="s">
        <v>972</v>
      </c>
      <c r="C82" s="162">
        <v>0.0014178149103302683</v>
      </c>
      <c r="D82" s="194"/>
      <c r="E82" s="194"/>
      <c r="F82" s="194"/>
      <c r="G82" s="194">
        <f>C82</f>
        <v>0.0014178149103302683</v>
      </c>
      <c r="H82" s="70"/>
    </row>
    <row r="83" spans="1:8" ht="15">
      <c r="A83" s="73" t="s">
        <v>973</v>
      </c>
      <c r="B83" s="73" t="s">
        <v>974</v>
      </c>
      <c r="C83" s="162">
        <v>0.0004492477521219486</v>
      </c>
      <c r="G83" s="195">
        <f>C83</f>
        <v>0.0004492477521219486</v>
      </c>
      <c r="H83" s="70"/>
    </row>
    <row r="84" spans="1:8" ht="15">
      <c r="A84" s="73" t="s">
        <v>975</v>
      </c>
      <c r="B84" s="73" t="s">
        <v>976</v>
      </c>
      <c r="C84" s="162">
        <v>3.21451296894734E-05</v>
      </c>
      <c r="G84" s="195">
        <f>C84</f>
        <v>3.21451296894734E-05</v>
      </c>
      <c r="H84" s="70"/>
    </row>
    <row r="85" spans="1:8" ht="15">
      <c r="A85" s="73" t="s">
        <v>977</v>
      </c>
      <c r="B85" s="73" t="s">
        <v>978</v>
      </c>
      <c r="C85" s="162">
        <v>0</v>
      </c>
      <c r="G85" s="195">
        <f>C85</f>
        <v>0</v>
      </c>
      <c r="H85" s="70"/>
    </row>
    <row r="86" spans="1:8" ht="15">
      <c r="A86" s="73" t="s">
        <v>979</v>
      </c>
      <c r="B86" s="73" t="s">
        <v>980</v>
      </c>
      <c r="C86" s="162">
        <v>0</v>
      </c>
      <c r="G86" s="195">
        <f>C86</f>
        <v>0</v>
      </c>
      <c r="H86" s="70"/>
    </row>
    <row r="87" spans="1:8" ht="15" outlineLevel="1">
      <c r="A87" s="73" t="s">
        <v>981</v>
      </c>
      <c r="H87" s="70"/>
    </row>
    <row r="88" spans="1:8" ht="15" outlineLevel="1">
      <c r="A88" s="73" t="s">
        <v>982</v>
      </c>
      <c r="H88" s="70"/>
    </row>
    <row r="89" spans="1:8" ht="15" outlineLevel="1">
      <c r="A89" s="73" t="s">
        <v>983</v>
      </c>
      <c r="H89" s="70"/>
    </row>
    <row r="90" spans="1:8" ht="15" outlineLevel="1">
      <c r="A90" s="73" t="s">
        <v>984</v>
      </c>
      <c r="H90" s="70"/>
    </row>
    <row r="91" ht="15">
      <c r="H91" s="70"/>
    </row>
    <row r="92" ht="15">
      <c r="H92" s="70"/>
    </row>
    <row r="93" ht="15">
      <c r="H93" s="70"/>
    </row>
    <row r="94" ht="15">
      <c r="H94" s="70"/>
    </row>
    <row r="95" ht="15">
      <c r="H95" s="70"/>
    </row>
    <row r="96" ht="15">
      <c r="H96" s="70"/>
    </row>
    <row r="97" ht="15">
      <c r="H97" s="70"/>
    </row>
    <row r="98" ht="15">
      <c r="H98" s="70"/>
    </row>
    <row r="99" ht="15">
      <c r="H99" s="70"/>
    </row>
    <row r="100" ht="15">
      <c r="H100" s="70"/>
    </row>
    <row r="101" ht="15">
      <c r="H101" s="70"/>
    </row>
    <row r="102" ht="15">
      <c r="H102" s="70"/>
    </row>
    <row r="103" ht="15">
      <c r="H103" s="70"/>
    </row>
    <row r="104" ht="15">
      <c r="H104" s="70"/>
    </row>
    <row r="105" ht="15">
      <c r="H105" s="70"/>
    </row>
    <row r="106" ht="15">
      <c r="H106" s="70"/>
    </row>
    <row r="107" ht="15">
      <c r="H107" s="70"/>
    </row>
    <row r="108" ht="15">
      <c r="H108" s="70"/>
    </row>
    <row r="109" ht="15">
      <c r="H109" s="70"/>
    </row>
    <row r="110" ht="15">
      <c r="H110" s="70"/>
    </row>
    <row r="111" ht="15">
      <c r="H111" s="70"/>
    </row>
    <row r="112" ht="15">
      <c r="H112" s="70"/>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70"/>
  <sheetViews>
    <sheetView showGridLines="0" zoomScalePageLayoutView="0" workbookViewId="0" topLeftCell="A1">
      <selection activeCell="A1" sqref="A1"/>
    </sheetView>
  </sheetViews>
  <sheetFormatPr defaultColWidth="9.140625" defaultRowHeight="12.75"/>
  <sheetData>
    <row r="1" spans="2:6" ht="12.75">
      <c r="B1" t="s">
        <v>1676</v>
      </c>
      <c r="C1" t="s">
        <v>1677</v>
      </c>
      <c r="D1" t="s">
        <v>1678</v>
      </c>
      <c r="E1" t="s">
        <v>1679</v>
      </c>
      <c r="F1" t="s">
        <v>1680</v>
      </c>
    </row>
    <row r="2" spans="1:6" ht="12.75">
      <c r="A2" t="s">
        <v>1307</v>
      </c>
      <c r="B2">
        <v>3070901841.395545</v>
      </c>
      <c r="C2">
        <v>3066029128.637473</v>
      </c>
      <c r="D2">
        <v>3058734053.8842816</v>
      </c>
      <c r="E2">
        <v>3046612822.483977</v>
      </c>
      <c r="F2">
        <v>2250000000</v>
      </c>
    </row>
    <row r="3" spans="1:6" ht="12.75">
      <c r="A3" t="s">
        <v>1308</v>
      </c>
      <c r="B3">
        <v>3051022447.024753</v>
      </c>
      <c r="C3">
        <v>3041014728.761859</v>
      </c>
      <c r="D3">
        <v>3026063646.5564075</v>
      </c>
      <c r="E3">
        <v>3001305645.3138103</v>
      </c>
      <c r="F3">
        <v>2250000000</v>
      </c>
    </row>
    <row r="4" spans="1:6" ht="12.75">
      <c r="A4" t="s">
        <v>1309</v>
      </c>
      <c r="B4">
        <v>3031359196.815646</v>
      </c>
      <c r="C4">
        <v>3016456603.4386845</v>
      </c>
      <c r="D4">
        <v>2994238454.1987867</v>
      </c>
      <c r="E4">
        <v>2957567287.007814</v>
      </c>
      <c r="F4">
        <v>2250000000</v>
      </c>
    </row>
    <row r="5" spans="1:6" ht="12.75">
      <c r="A5" t="s">
        <v>1310</v>
      </c>
      <c r="B5">
        <v>3010365411.123141</v>
      </c>
      <c r="C5">
        <v>2990485324.5274253</v>
      </c>
      <c r="D5">
        <v>2960909069.7016764</v>
      </c>
      <c r="E5">
        <v>2912258625.5483036</v>
      </c>
      <c r="F5">
        <v>2250000000</v>
      </c>
    </row>
    <row r="6" spans="1:6" ht="12.75">
      <c r="A6" t="s">
        <v>1311</v>
      </c>
      <c r="B6">
        <v>2990191844.032064</v>
      </c>
      <c r="C6">
        <v>2965569272.433404</v>
      </c>
      <c r="D6">
        <v>2929012568.2869954</v>
      </c>
      <c r="E6">
        <v>2869076898.724249</v>
      </c>
      <c r="F6">
        <v>2250000000</v>
      </c>
    </row>
    <row r="7" spans="1:6" ht="12.75">
      <c r="A7" t="s">
        <v>1312</v>
      </c>
      <c r="B7">
        <v>2970266144.305636</v>
      </c>
      <c r="C7">
        <v>2940811342.024788</v>
      </c>
      <c r="D7">
        <v>2897172936.566837</v>
      </c>
      <c r="E7">
        <v>2825868788.02616</v>
      </c>
      <c r="F7">
        <v>2250000000</v>
      </c>
    </row>
    <row r="8" spans="1:6" ht="12.75">
      <c r="A8" t="s">
        <v>1313</v>
      </c>
      <c r="B8">
        <v>2950271831.330287</v>
      </c>
      <c r="C8">
        <v>2916061045.602205</v>
      </c>
      <c r="D8">
        <v>2865483811.3504815</v>
      </c>
      <c r="E8">
        <v>2783121406.8414383</v>
      </c>
      <c r="F8">
        <v>2250000000</v>
      </c>
    </row>
    <row r="9" spans="1:6" ht="12.75">
      <c r="A9" t="s">
        <v>1314</v>
      </c>
      <c r="B9">
        <v>2929700535.147388</v>
      </c>
      <c r="C9">
        <v>2890975221.926402</v>
      </c>
      <c r="D9">
        <v>2833841033.9883957</v>
      </c>
      <c r="E9">
        <v>2741105560.2199717</v>
      </c>
      <c r="F9">
        <v>2250000000</v>
      </c>
    </row>
    <row r="10" spans="1:6" ht="12.75">
      <c r="A10" t="s">
        <v>1315</v>
      </c>
      <c r="B10">
        <v>2909368834.038855</v>
      </c>
      <c r="C10">
        <v>2866042989.2708635</v>
      </c>
      <c r="D10">
        <v>2802256649.4138427</v>
      </c>
      <c r="E10">
        <v>2699074076.091506</v>
      </c>
      <c r="F10">
        <v>2250000000</v>
      </c>
    </row>
    <row r="11" spans="1:6" ht="12.75">
      <c r="A11" t="s">
        <v>1316</v>
      </c>
      <c r="B11">
        <v>2889535831.995436</v>
      </c>
      <c r="C11">
        <v>2841833063.648949</v>
      </c>
      <c r="D11">
        <v>2771746693.719083</v>
      </c>
      <c r="E11">
        <v>2658743965.336952</v>
      </c>
      <c r="F11">
        <v>2250000000</v>
      </c>
    </row>
    <row r="12" spans="1:6" ht="12.75">
      <c r="A12" t="s">
        <v>1317</v>
      </c>
      <c r="B12">
        <v>2869887944.506784</v>
      </c>
      <c r="C12">
        <v>2817722354.150252</v>
      </c>
      <c r="D12">
        <v>2741241295.681629</v>
      </c>
      <c r="E12">
        <v>2618344966.8047423</v>
      </c>
      <c r="F12">
        <v>2250000000</v>
      </c>
    </row>
    <row r="13" spans="1:6" ht="12.75">
      <c r="A13" t="s">
        <v>1318</v>
      </c>
      <c r="B13">
        <v>2849896823.552828</v>
      </c>
      <c r="C13">
        <v>2793348833.752906</v>
      </c>
      <c r="D13">
        <v>2710618106.068778</v>
      </c>
      <c r="E13">
        <v>2578128460.2214074</v>
      </c>
      <c r="F13">
        <v>2250000000</v>
      </c>
    </row>
    <row r="14" spans="1:6" ht="12.75">
      <c r="A14" t="s">
        <v>1319</v>
      </c>
      <c r="B14">
        <v>2827686496.35405</v>
      </c>
      <c r="C14">
        <v>2767332970.850064</v>
      </c>
      <c r="D14">
        <v>2679203455.729552</v>
      </c>
      <c r="E14">
        <v>2538498575.8469486</v>
      </c>
      <c r="F14">
        <v>2250000000</v>
      </c>
    </row>
    <row r="15" spans="1:6" ht="12.75">
      <c r="A15" t="s">
        <v>1320</v>
      </c>
      <c r="B15">
        <v>2806374956.537751</v>
      </c>
      <c r="C15">
        <v>2741818072.8548</v>
      </c>
      <c r="D15">
        <v>2647750172.023206</v>
      </c>
      <c r="E15">
        <v>2498071438.2324214</v>
      </c>
      <c r="F15">
        <v>2250000000</v>
      </c>
    </row>
    <row r="16" spans="1:6" ht="12.75">
      <c r="A16" t="s">
        <v>1321</v>
      </c>
      <c r="B16">
        <v>2786004580.200645</v>
      </c>
      <c r="C16">
        <v>2717448517.5614586</v>
      </c>
      <c r="D16">
        <v>2617757801.2440233</v>
      </c>
      <c r="E16">
        <v>2459650464.9451685</v>
      </c>
      <c r="F16">
        <v>2250000000</v>
      </c>
    </row>
    <row r="17" spans="1:6" ht="12.75">
      <c r="A17" t="s">
        <v>1322</v>
      </c>
      <c r="B17">
        <v>2764006515.978284</v>
      </c>
      <c r="C17">
        <v>2691419164.856261</v>
      </c>
      <c r="D17">
        <v>2586089618.711308</v>
      </c>
      <c r="E17">
        <v>2419603047.8697786</v>
      </c>
      <c r="F17">
        <v>2250000000</v>
      </c>
    </row>
    <row r="18" spans="1:6" ht="12.75">
      <c r="A18" t="s">
        <v>1323</v>
      </c>
      <c r="B18">
        <v>2742696612.911721</v>
      </c>
      <c r="C18">
        <v>2666285240.589372</v>
      </c>
      <c r="D18">
        <v>2555633699.435582</v>
      </c>
      <c r="E18">
        <v>2381306194.472355</v>
      </c>
      <c r="F18">
        <v>2250000000</v>
      </c>
    </row>
    <row r="19" spans="1:6" ht="12.75">
      <c r="A19" t="s">
        <v>1324</v>
      </c>
      <c r="B19">
        <v>2720853080.941297</v>
      </c>
      <c r="C19">
        <v>2640564067.18906</v>
      </c>
      <c r="D19">
        <v>2524543158.590124</v>
      </c>
      <c r="E19">
        <v>2342373006.7223444</v>
      </c>
      <c r="F19">
        <v>2250000000</v>
      </c>
    </row>
    <row r="20" spans="1:6" ht="12.75">
      <c r="A20" t="s">
        <v>1325</v>
      </c>
      <c r="B20">
        <v>2699424915.991129</v>
      </c>
      <c r="C20">
        <v>2615324900.148986</v>
      </c>
      <c r="D20">
        <v>2494053883.4801803</v>
      </c>
      <c r="E20">
        <v>2304282420.94249</v>
      </c>
      <c r="F20">
        <v>2250000000</v>
      </c>
    </row>
    <row r="21" spans="1:6" ht="12.75">
      <c r="A21" t="s">
        <v>1326</v>
      </c>
      <c r="B21">
        <v>2678896620.201658</v>
      </c>
      <c r="C21">
        <v>2591175992.371336</v>
      </c>
      <c r="D21">
        <v>2464942891.7770743</v>
      </c>
      <c r="E21">
        <v>2268051020.754158</v>
      </c>
      <c r="F21">
        <v>2250000000</v>
      </c>
    </row>
    <row r="22" spans="1:6" ht="12.75">
      <c r="A22" t="s">
        <v>1327</v>
      </c>
      <c r="B22">
        <v>2658633417.627201</v>
      </c>
      <c r="C22">
        <v>2567214725.8377156</v>
      </c>
      <c r="D22">
        <v>2435938047.63432</v>
      </c>
      <c r="E22">
        <v>2231869598.4274516</v>
      </c>
      <c r="F22">
        <v>2250000000</v>
      </c>
    </row>
    <row r="23" spans="1:6" ht="12.75">
      <c r="A23" t="s">
        <v>1328</v>
      </c>
      <c r="B23">
        <v>2637840890.486545</v>
      </c>
      <c r="C23">
        <v>2542956273.689808</v>
      </c>
      <c r="D23">
        <v>2406981228.9402504</v>
      </c>
      <c r="E23">
        <v>2196298497.5380754</v>
      </c>
      <c r="F23">
        <v>2250000000</v>
      </c>
    </row>
    <row r="24" spans="1:6" ht="12.75">
      <c r="A24" t="s">
        <v>1329</v>
      </c>
      <c r="B24">
        <v>2616922740.644571</v>
      </c>
      <c r="C24">
        <v>2518511721.9502892</v>
      </c>
      <c r="D24">
        <v>2377781152.5989475</v>
      </c>
      <c r="E24">
        <v>2160464631.460755</v>
      </c>
      <c r="F24">
        <v>2250000000</v>
      </c>
    </row>
    <row r="25" spans="1:6" ht="12.75">
      <c r="A25" t="s">
        <v>1330</v>
      </c>
      <c r="B25">
        <v>2595690519.041054</v>
      </c>
      <c r="C25">
        <v>2493841026.2703204</v>
      </c>
      <c r="D25">
        <v>2348501067.3902407</v>
      </c>
      <c r="E25">
        <v>2124822527.4651625</v>
      </c>
      <c r="F25">
        <v>2250000000</v>
      </c>
    </row>
    <row r="26" spans="1:6" ht="12.75">
      <c r="A26" t="s">
        <v>1331</v>
      </c>
      <c r="B26">
        <v>2574695520.906965</v>
      </c>
      <c r="C26">
        <v>2469880008.6342983</v>
      </c>
      <c r="D26">
        <v>2320592945.8473315</v>
      </c>
      <c r="E26">
        <v>2091538576.6435127</v>
      </c>
      <c r="F26">
        <v>2250000000</v>
      </c>
    </row>
    <row r="27" spans="1:6" ht="12.75">
      <c r="A27" t="s">
        <v>1332</v>
      </c>
      <c r="B27">
        <v>2554656699.173673</v>
      </c>
      <c r="C27">
        <v>2446500469.1036105</v>
      </c>
      <c r="D27">
        <v>2292780656.4714117</v>
      </c>
      <c r="E27">
        <v>2057718869.2283297</v>
      </c>
      <c r="F27">
        <v>2250000000</v>
      </c>
    </row>
    <row r="28" spans="1:6" ht="12.75">
      <c r="A28" t="s">
        <v>1333</v>
      </c>
      <c r="B28">
        <v>2533966978.114827</v>
      </c>
      <c r="C28">
        <v>2422703506.3878098</v>
      </c>
      <c r="D28">
        <v>2264890660.1208825</v>
      </c>
      <c r="E28">
        <v>2024355842.0116699</v>
      </c>
      <c r="F28">
        <v>2250000000</v>
      </c>
    </row>
    <row r="29" spans="1:6" ht="12.75">
      <c r="A29" t="s">
        <v>1334</v>
      </c>
      <c r="B29">
        <v>2513195111.970531</v>
      </c>
      <c r="C29">
        <v>2398768307.3998804</v>
      </c>
      <c r="D29">
        <v>2236811403.5459814</v>
      </c>
      <c r="E29">
        <v>1990790695.119541</v>
      </c>
      <c r="F29">
        <v>2250000000</v>
      </c>
    </row>
    <row r="30" spans="1:6" ht="12.75">
      <c r="A30" t="s">
        <v>1335</v>
      </c>
      <c r="B30">
        <v>2492796986.550978</v>
      </c>
      <c r="C30">
        <v>2375393519.4241204</v>
      </c>
      <c r="D30">
        <v>2209563059.0086346</v>
      </c>
      <c r="E30">
        <v>1958478092.7659159</v>
      </c>
      <c r="F30">
        <v>2250000000</v>
      </c>
    </row>
    <row r="31" spans="1:6" ht="12.75">
      <c r="A31" t="s">
        <v>1336</v>
      </c>
      <c r="B31">
        <v>2471966742.602031</v>
      </c>
      <c r="C31">
        <v>2351549141.727763</v>
      </c>
      <c r="D31">
        <v>2181820333.9638143</v>
      </c>
      <c r="E31">
        <v>1925696858.9237697</v>
      </c>
      <c r="F31">
        <v>2250000000</v>
      </c>
    </row>
    <row r="32" spans="1:6" ht="12.75">
      <c r="A32" t="s">
        <v>1337</v>
      </c>
      <c r="B32">
        <v>2451487049.035627</v>
      </c>
      <c r="C32">
        <v>2328111722.8015866</v>
      </c>
      <c r="D32">
        <v>2154581053.862594</v>
      </c>
      <c r="E32">
        <v>1893600646.6669445</v>
      </c>
      <c r="F32">
        <v>2250000000</v>
      </c>
    </row>
    <row r="33" spans="1:6" ht="12.75">
      <c r="A33" t="s">
        <v>1338</v>
      </c>
      <c r="B33">
        <v>2430591707.539452</v>
      </c>
      <c r="C33">
        <v>2304479168.6095862</v>
      </c>
      <c r="D33">
        <v>2127460830.6708658</v>
      </c>
      <c r="E33">
        <v>1862100912.814435</v>
      </c>
      <c r="F33">
        <v>2250000000</v>
      </c>
    </row>
    <row r="34" spans="1:6" ht="12.75">
      <c r="A34" t="s">
        <v>1339</v>
      </c>
      <c r="B34">
        <v>2410097313.439145</v>
      </c>
      <c r="C34">
        <v>2281172526.270644</v>
      </c>
      <c r="D34">
        <v>2100588635.5028636</v>
      </c>
      <c r="E34">
        <v>1830793117.9652839</v>
      </c>
      <c r="F34">
        <v>2250000000</v>
      </c>
    </row>
    <row r="35" spans="1:6" ht="12.75">
      <c r="A35" t="s">
        <v>1340</v>
      </c>
      <c r="B35">
        <v>2389102582.963587</v>
      </c>
      <c r="C35">
        <v>2257589164.770465</v>
      </c>
      <c r="D35">
        <v>2073755536.2407477</v>
      </c>
      <c r="E35">
        <v>1799997498.6111872</v>
      </c>
      <c r="F35">
        <v>2250000000</v>
      </c>
    </row>
    <row r="36" spans="1:6" ht="12.75">
      <c r="A36" t="s">
        <v>1341</v>
      </c>
      <c r="B36">
        <v>2368373386.180778</v>
      </c>
      <c r="C36">
        <v>2234205236.918697</v>
      </c>
      <c r="D36">
        <v>2047056382.8169816</v>
      </c>
      <c r="E36">
        <v>1769297107.2583945</v>
      </c>
      <c r="F36">
        <v>2250000000</v>
      </c>
    </row>
    <row r="37" spans="1:6" ht="12.75">
      <c r="A37" t="s">
        <v>1342</v>
      </c>
      <c r="B37">
        <v>2347478507.024648</v>
      </c>
      <c r="C37">
        <v>2210738105.0881386</v>
      </c>
      <c r="D37">
        <v>2020403578.948986</v>
      </c>
      <c r="E37">
        <v>1738864380.8503506</v>
      </c>
      <c r="F37">
        <v>2250000000</v>
      </c>
    </row>
    <row r="38" spans="1:6" ht="12.75">
      <c r="A38" t="s">
        <v>1343</v>
      </c>
      <c r="B38">
        <v>2326977279.092625</v>
      </c>
      <c r="C38">
        <v>2188073659.9546375</v>
      </c>
      <c r="D38">
        <v>1995096406.837415</v>
      </c>
      <c r="E38">
        <v>1710513396.8443978</v>
      </c>
      <c r="F38">
        <v>2250000000</v>
      </c>
    </row>
    <row r="39" spans="1:6" ht="12.75">
      <c r="A39" t="s">
        <v>1344</v>
      </c>
      <c r="B39">
        <v>2307134043.370172</v>
      </c>
      <c r="C39">
        <v>2165735432.8352304</v>
      </c>
      <c r="D39">
        <v>1969706160.169108</v>
      </c>
      <c r="E39">
        <v>1681592091.5166066</v>
      </c>
      <c r="F39">
        <v>2250000000</v>
      </c>
    </row>
    <row r="40" spans="1:6" ht="12.75">
      <c r="A40" t="s">
        <v>1345</v>
      </c>
      <c r="B40">
        <v>2286672226.918481</v>
      </c>
      <c r="C40">
        <v>2143004345.882868</v>
      </c>
      <c r="D40">
        <v>1944235462.3648603</v>
      </c>
      <c r="E40">
        <v>1653043022.6405108</v>
      </c>
      <c r="F40">
        <v>2250000000</v>
      </c>
    </row>
    <row r="41" spans="1:6" ht="12.75">
      <c r="A41" t="s">
        <v>1346</v>
      </c>
      <c r="B41">
        <v>2265633402.590535</v>
      </c>
      <c r="C41">
        <v>2119686104.0392652</v>
      </c>
      <c r="D41">
        <v>1918189256.0336425</v>
      </c>
      <c r="E41">
        <v>1623990073.1370416</v>
      </c>
      <c r="F41">
        <v>2250000000</v>
      </c>
    </row>
    <row r="42" spans="1:6" ht="12.75">
      <c r="A42" t="s">
        <v>1347</v>
      </c>
      <c r="B42">
        <v>2244576456.450586</v>
      </c>
      <c r="C42">
        <v>2096538670.9269497</v>
      </c>
      <c r="D42">
        <v>1892572590.8564038</v>
      </c>
      <c r="E42">
        <v>1595734173.1328897</v>
      </c>
      <c r="F42">
        <v>2250000000</v>
      </c>
    </row>
    <row r="43" spans="1:6" ht="12.75">
      <c r="A43" t="s">
        <v>1348</v>
      </c>
      <c r="B43">
        <v>2223407786.386095</v>
      </c>
      <c r="C43">
        <v>2073243800.7270079</v>
      </c>
      <c r="D43">
        <v>1866784288.4636075</v>
      </c>
      <c r="E43">
        <v>1567323900.00537</v>
      </c>
      <c r="F43">
        <v>2250000000</v>
      </c>
    </row>
    <row r="44" spans="1:6" ht="12.75">
      <c r="A44" t="s">
        <v>1349</v>
      </c>
      <c r="B44">
        <v>2203193404.87611</v>
      </c>
      <c r="C44">
        <v>2050910247.941034</v>
      </c>
      <c r="D44">
        <v>1841978300.356832</v>
      </c>
      <c r="E44">
        <v>1539946908.6729877</v>
      </c>
      <c r="F44">
        <v>2250000000</v>
      </c>
    </row>
    <row r="45" spans="1:6" ht="12.75">
      <c r="A45" t="s">
        <v>1350</v>
      </c>
      <c r="B45">
        <v>2182045584.743315</v>
      </c>
      <c r="C45">
        <v>2027890084.7905488</v>
      </c>
      <c r="D45">
        <v>1816820550.0790925</v>
      </c>
      <c r="E45">
        <v>1512687979.1014214</v>
      </c>
      <c r="F45">
        <v>1750000000</v>
      </c>
    </row>
    <row r="46" spans="1:6" ht="12.75">
      <c r="A46" t="s">
        <v>1351</v>
      </c>
      <c r="B46">
        <v>2162350540.784387</v>
      </c>
      <c r="C46">
        <v>2006178034.0278018</v>
      </c>
      <c r="D46">
        <v>1792797284.0157623</v>
      </c>
      <c r="E46">
        <v>1486363826.2341235</v>
      </c>
      <c r="F46">
        <v>1750000000</v>
      </c>
    </row>
    <row r="47" spans="1:6" ht="12.75">
      <c r="A47" t="s">
        <v>1352</v>
      </c>
      <c r="B47">
        <v>2141881041.201141</v>
      </c>
      <c r="C47">
        <v>1983925130.9410315</v>
      </c>
      <c r="D47">
        <v>1768547630.6185884</v>
      </c>
      <c r="E47">
        <v>1460248557.5992646</v>
      </c>
      <c r="F47">
        <v>1750000000</v>
      </c>
    </row>
    <row r="48" spans="1:6" ht="12.75">
      <c r="A48" t="s">
        <v>1353</v>
      </c>
      <c r="B48">
        <v>2120624190.115141</v>
      </c>
      <c r="C48">
        <v>1960904405.6131651</v>
      </c>
      <c r="D48">
        <v>1743580475.2279987</v>
      </c>
      <c r="E48">
        <v>1433536125.801371</v>
      </c>
      <c r="F48">
        <v>1750000000</v>
      </c>
    </row>
    <row r="49" spans="1:6" ht="12.75">
      <c r="A49" t="s">
        <v>1354</v>
      </c>
      <c r="B49">
        <v>2100162406.089463</v>
      </c>
      <c r="C49">
        <v>1938690000.693039</v>
      </c>
      <c r="D49">
        <v>1719444008.108685</v>
      </c>
      <c r="E49">
        <v>1407703862.8863022</v>
      </c>
      <c r="F49">
        <v>1750000000</v>
      </c>
    </row>
    <row r="50" spans="1:6" ht="12.75">
      <c r="A50" t="s">
        <v>1355</v>
      </c>
      <c r="B50">
        <v>2080259238.659984</v>
      </c>
      <c r="C50">
        <v>1917270064.0511916</v>
      </c>
      <c r="D50">
        <v>1696400535.0560746</v>
      </c>
      <c r="E50">
        <v>1383334513.255522</v>
      </c>
      <c r="F50">
        <v>1750000000</v>
      </c>
    </row>
    <row r="51" spans="1:6" ht="12.75">
      <c r="A51" t="s">
        <v>1356</v>
      </c>
      <c r="B51">
        <v>2060053926.780136</v>
      </c>
      <c r="C51">
        <v>1895427599.4902148</v>
      </c>
      <c r="D51">
        <v>1672809177.4612236</v>
      </c>
      <c r="E51">
        <v>1358319181.7322168</v>
      </c>
      <c r="F51">
        <v>1750000000</v>
      </c>
    </row>
    <row r="52" spans="1:6" ht="12.75">
      <c r="A52" t="s">
        <v>1357</v>
      </c>
      <c r="B52">
        <v>2039745241.844358</v>
      </c>
      <c r="C52">
        <v>1873661357.7331328</v>
      </c>
      <c r="D52">
        <v>1649529434.7976317</v>
      </c>
      <c r="E52">
        <v>1333925529.2357924</v>
      </c>
      <c r="F52">
        <v>1750000000</v>
      </c>
    </row>
    <row r="53" spans="1:6" ht="12.75">
      <c r="A53" t="s">
        <v>1358</v>
      </c>
      <c r="B53">
        <v>2018501388.017558</v>
      </c>
      <c r="C53">
        <v>1851002489.034355</v>
      </c>
      <c r="D53">
        <v>1625436714.9643936</v>
      </c>
      <c r="E53">
        <v>1308875081.1416202</v>
      </c>
      <c r="F53">
        <v>1750000000</v>
      </c>
    </row>
    <row r="54" spans="1:6" ht="12.75">
      <c r="A54" t="s">
        <v>1359</v>
      </c>
      <c r="B54">
        <v>1996322735.621315</v>
      </c>
      <c r="C54">
        <v>1827659396.4752188</v>
      </c>
      <c r="D54">
        <v>1600988061.5228245</v>
      </c>
      <c r="E54">
        <v>1283903288.2214754</v>
      </c>
      <c r="F54">
        <v>1750000000</v>
      </c>
    </row>
    <row r="55" spans="1:6" ht="12.75">
      <c r="A55" t="s">
        <v>1360</v>
      </c>
      <c r="B55">
        <v>1976369329.671728</v>
      </c>
      <c r="C55">
        <v>1806322931.7544956</v>
      </c>
      <c r="D55">
        <v>1578273694.7625747</v>
      </c>
      <c r="E55">
        <v>1260326753.8593183</v>
      </c>
      <c r="F55">
        <v>1750000000</v>
      </c>
    </row>
    <row r="56" spans="1:6" ht="12.75">
      <c r="A56" t="s">
        <v>1361</v>
      </c>
      <c r="B56">
        <v>1954566712.600906</v>
      </c>
      <c r="C56">
        <v>1783366347.0676842</v>
      </c>
      <c r="D56">
        <v>1554252528.752638</v>
      </c>
      <c r="E56">
        <v>1235887783.912756</v>
      </c>
      <c r="F56">
        <v>1250000000</v>
      </c>
    </row>
    <row r="57" spans="1:6" ht="12.75">
      <c r="A57" t="s">
        <v>1362</v>
      </c>
      <c r="B57">
        <v>1934363216.77491</v>
      </c>
      <c r="C57">
        <v>1762035501.7894533</v>
      </c>
      <c r="D57">
        <v>1531882437.9609826</v>
      </c>
      <c r="E57">
        <v>1213106633.6808393</v>
      </c>
      <c r="F57">
        <v>1250000000</v>
      </c>
    </row>
    <row r="58" spans="1:6" ht="12.75">
      <c r="A58" t="s">
        <v>1363</v>
      </c>
      <c r="B58">
        <v>1914968812.029078</v>
      </c>
      <c r="C58">
        <v>1741410318.6623566</v>
      </c>
      <c r="D58">
        <v>1510100979.6197681</v>
      </c>
      <c r="E58">
        <v>1190792660.4749691</v>
      </c>
      <c r="F58">
        <v>1250000000</v>
      </c>
    </row>
    <row r="59" spans="1:6" ht="12.75">
      <c r="A59" t="s">
        <v>1364</v>
      </c>
      <c r="B59">
        <v>1895600258.682414</v>
      </c>
      <c r="C59">
        <v>1720967734.026019</v>
      </c>
      <c r="D59">
        <v>1488700626.0478582</v>
      </c>
      <c r="E59">
        <v>1169105259.637544</v>
      </c>
      <c r="F59">
        <v>1250000000</v>
      </c>
    </row>
    <row r="60" spans="1:6" ht="12.75">
      <c r="A60" t="s">
        <v>1365</v>
      </c>
      <c r="B60">
        <v>1875691783.095109</v>
      </c>
      <c r="C60">
        <v>1700005097.3309326</v>
      </c>
      <c r="D60">
        <v>1466827216.4242706</v>
      </c>
      <c r="E60">
        <v>1147048608.6304557</v>
      </c>
      <c r="F60">
        <v>1250000000</v>
      </c>
    </row>
    <row r="61" spans="1:6" ht="12.75">
      <c r="A61" t="s">
        <v>1366</v>
      </c>
      <c r="B61">
        <v>1856627158.982863</v>
      </c>
      <c r="C61">
        <v>1679872133.2929347</v>
      </c>
      <c r="D61">
        <v>1445769486.8209803</v>
      </c>
      <c r="E61">
        <v>1125792982.3292718</v>
      </c>
      <c r="F61">
        <v>1250000000</v>
      </c>
    </row>
    <row r="62" spans="1:6" ht="12.75">
      <c r="A62" t="s">
        <v>1367</v>
      </c>
      <c r="B62">
        <v>1837471238.292091</v>
      </c>
      <c r="C62">
        <v>1659992781.883879</v>
      </c>
      <c r="D62">
        <v>1425378305.8979027</v>
      </c>
      <c r="E62">
        <v>1105667739.7777493</v>
      </c>
      <c r="F62">
        <v>1250000000</v>
      </c>
    </row>
    <row r="63" spans="1:6" ht="12.75">
      <c r="A63" t="s">
        <v>1368</v>
      </c>
      <c r="B63">
        <v>1818104349.187107</v>
      </c>
      <c r="C63">
        <v>1639710714.5027084</v>
      </c>
      <c r="D63">
        <v>1404382057.9739044</v>
      </c>
      <c r="E63">
        <v>1084766802.038636</v>
      </c>
      <c r="F63">
        <v>1250000000</v>
      </c>
    </row>
    <row r="64" spans="1:6" ht="12.75">
      <c r="A64" t="s">
        <v>1369</v>
      </c>
      <c r="B64">
        <v>1799364692.067051</v>
      </c>
      <c r="C64">
        <v>1620146114.123925</v>
      </c>
      <c r="D64">
        <v>1384210019.9452078</v>
      </c>
      <c r="E64">
        <v>1064802802.2424779</v>
      </c>
      <c r="F64">
        <v>1250000000</v>
      </c>
    </row>
    <row r="65" spans="1:6" ht="12.75">
      <c r="A65" t="s">
        <v>1370</v>
      </c>
      <c r="B65">
        <v>1779411722.648724</v>
      </c>
      <c r="C65">
        <v>1599463064.3650322</v>
      </c>
      <c r="D65">
        <v>1363063579.0399935</v>
      </c>
      <c r="E65">
        <v>1044094793.1067725</v>
      </c>
      <c r="F65">
        <v>1250000000</v>
      </c>
    </row>
    <row r="66" spans="1:6" ht="12.75">
      <c r="A66" t="s">
        <v>1371</v>
      </c>
      <c r="B66">
        <v>1760272627.190043</v>
      </c>
      <c r="C66">
        <v>1579662339.1249237</v>
      </c>
      <c r="D66">
        <v>1342876053.8901012</v>
      </c>
      <c r="E66">
        <v>1024414764.9177454</v>
      </c>
      <c r="F66">
        <v>1250000000</v>
      </c>
    </row>
    <row r="67" spans="1:6" ht="12.75">
      <c r="A67" t="s">
        <v>1372</v>
      </c>
      <c r="B67">
        <v>1741698760.3036</v>
      </c>
      <c r="C67">
        <v>1560343263.773328</v>
      </c>
      <c r="D67">
        <v>1323079402.9923162</v>
      </c>
      <c r="E67">
        <v>1005037873.7092603</v>
      </c>
      <c r="F67">
        <v>1250000000</v>
      </c>
    </row>
    <row r="68" spans="1:6" ht="12.75">
      <c r="A68" t="s">
        <v>1373</v>
      </c>
      <c r="B68">
        <v>1722782235.302537</v>
      </c>
      <c r="C68">
        <v>1540778719.4610806</v>
      </c>
      <c r="D68">
        <v>1303167146.523227</v>
      </c>
      <c r="E68">
        <v>985719303.6705744</v>
      </c>
      <c r="F68">
        <v>1250000000</v>
      </c>
    </row>
    <row r="69" spans="1:6" ht="12.75">
      <c r="A69" t="s">
        <v>1374</v>
      </c>
      <c r="B69">
        <v>1704658642.452801</v>
      </c>
      <c r="C69">
        <v>1522067356.2127645</v>
      </c>
      <c r="D69">
        <v>1284172868.7715707</v>
      </c>
      <c r="E69">
        <v>967370217.3421372</v>
      </c>
      <c r="F69">
        <v>750000000</v>
      </c>
    </row>
    <row r="70" spans="1:6" ht="12.75">
      <c r="A70" t="s">
        <v>1375</v>
      </c>
      <c r="B70">
        <v>1685822475.117338</v>
      </c>
      <c r="C70">
        <v>1502695775.9761326</v>
      </c>
      <c r="D70">
        <v>1264604657.376669</v>
      </c>
      <c r="E70">
        <v>948594536.2700373</v>
      </c>
      <c r="F70">
        <v>750000000</v>
      </c>
    </row>
    <row r="71" spans="1:6" ht="12.75">
      <c r="A71" t="s">
        <v>1376</v>
      </c>
      <c r="B71">
        <v>1668040528.133838</v>
      </c>
      <c r="C71">
        <v>1484404919.3227239</v>
      </c>
      <c r="D71">
        <v>1246137207.6395702</v>
      </c>
      <c r="E71">
        <v>930910200.0700494</v>
      </c>
      <c r="F71">
        <v>750000000</v>
      </c>
    </row>
    <row r="72" spans="1:6" ht="12.75">
      <c r="A72" t="s">
        <v>1377</v>
      </c>
      <c r="B72">
        <v>1650443123.274994</v>
      </c>
      <c r="C72">
        <v>1466253723.6893473</v>
      </c>
      <c r="D72">
        <v>1227769101.4586816</v>
      </c>
      <c r="E72">
        <v>913303757.6952709</v>
      </c>
      <c r="F72">
        <v>750000000</v>
      </c>
    </row>
    <row r="73" spans="1:6" ht="12.75">
      <c r="A73" t="s">
        <v>1378</v>
      </c>
      <c r="B73">
        <v>1632967256.893693</v>
      </c>
      <c r="C73">
        <v>1448267621.1134508</v>
      </c>
      <c r="D73">
        <v>1209624252.411566</v>
      </c>
      <c r="E73">
        <v>895995132.1365983</v>
      </c>
      <c r="F73">
        <v>750000000</v>
      </c>
    </row>
    <row r="74" spans="1:6" ht="12.75">
      <c r="A74" t="s">
        <v>1379</v>
      </c>
      <c r="B74">
        <v>1614816230.845039</v>
      </c>
      <c r="C74">
        <v>1429975423.8888156</v>
      </c>
      <c r="D74">
        <v>1191602358.420527</v>
      </c>
      <c r="E74">
        <v>879268530.6226476</v>
      </c>
      <c r="F74">
        <v>750000000</v>
      </c>
    </row>
    <row r="75" spans="1:6" ht="12.75">
      <c r="A75" t="s">
        <v>1380</v>
      </c>
      <c r="B75">
        <v>1596782666.155073</v>
      </c>
      <c r="C75">
        <v>1411607821.9120917</v>
      </c>
      <c r="D75">
        <v>1173305022.0928576</v>
      </c>
      <c r="E75">
        <v>862100158.45498</v>
      </c>
      <c r="F75">
        <v>750000000</v>
      </c>
    </row>
    <row r="76" spans="1:6" ht="12.75">
      <c r="A76" t="s">
        <v>1381</v>
      </c>
      <c r="B76">
        <v>1579149406.241412</v>
      </c>
      <c r="C76">
        <v>1393728010.6170034</v>
      </c>
      <c r="D76">
        <v>1155592379.1743498</v>
      </c>
      <c r="E76">
        <v>845605011.010059</v>
      </c>
      <c r="F76">
        <v>750000000</v>
      </c>
    </row>
    <row r="77" spans="1:6" ht="12.75">
      <c r="A77" t="s">
        <v>1382</v>
      </c>
      <c r="B77">
        <v>1561482323.521727</v>
      </c>
      <c r="C77">
        <v>1375797951.135711</v>
      </c>
      <c r="D77">
        <v>1137824790.9319315</v>
      </c>
      <c r="E77">
        <v>829077044.01653</v>
      </c>
      <c r="F77">
        <v>750000000</v>
      </c>
    </row>
    <row r="78" spans="1:6" ht="12.75">
      <c r="A78" t="s">
        <v>1383</v>
      </c>
      <c r="B78">
        <v>1544171299.957257</v>
      </c>
      <c r="C78">
        <v>1358312267.0360892</v>
      </c>
      <c r="D78">
        <v>1120598724.3751774</v>
      </c>
      <c r="E78">
        <v>813178159.156636</v>
      </c>
      <c r="F78">
        <v>750000000</v>
      </c>
    </row>
    <row r="79" spans="1:6" ht="12.75">
      <c r="A79" t="s">
        <v>1384</v>
      </c>
      <c r="B79">
        <v>1527118336.548362</v>
      </c>
      <c r="C79">
        <v>1341033470.4769936</v>
      </c>
      <c r="D79">
        <v>1103530170.3258355</v>
      </c>
      <c r="E79">
        <v>797400332.8041009</v>
      </c>
      <c r="F79">
        <v>750000000</v>
      </c>
    </row>
    <row r="80" spans="1:6" ht="12.75">
      <c r="A80" t="s">
        <v>1385</v>
      </c>
      <c r="B80">
        <v>1509556287.018405</v>
      </c>
      <c r="C80">
        <v>1323363084.8297849</v>
      </c>
      <c r="D80">
        <v>1086219768.737798</v>
      </c>
      <c r="E80">
        <v>781567557.025104</v>
      </c>
      <c r="F80">
        <v>750000000</v>
      </c>
    </row>
    <row r="81" spans="1:6" ht="12.75">
      <c r="A81" t="s">
        <v>1386</v>
      </c>
      <c r="B81">
        <v>1492984356.132422</v>
      </c>
      <c r="C81">
        <v>1306686854.568446</v>
      </c>
      <c r="D81">
        <v>1069892088.4053148</v>
      </c>
      <c r="E81">
        <v>766663664.1270956</v>
      </c>
      <c r="F81">
        <v>750000000</v>
      </c>
    </row>
    <row r="82" spans="1:6" ht="12.75">
      <c r="A82" t="s">
        <v>1387</v>
      </c>
      <c r="B82">
        <v>1476937060.393741</v>
      </c>
      <c r="C82">
        <v>1290449555.2668357</v>
      </c>
      <c r="D82">
        <v>1053910130.5632204</v>
      </c>
      <c r="E82">
        <v>752012575.4803958</v>
      </c>
      <c r="F82">
        <v>750000000</v>
      </c>
    </row>
    <row r="83" spans="1:6" ht="12.75">
      <c r="A83" t="s">
        <v>1388</v>
      </c>
      <c r="B83">
        <v>1460042752.034458</v>
      </c>
      <c r="C83">
        <v>1273594506.4233768</v>
      </c>
      <c r="D83">
        <v>1037584537.8500772</v>
      </c>
      <c r="E83">
        <v>737328631.8257111</v>
      </c>
      <c r="F83">
        <v>750000000</v>
      </c>
    </row>
    <row r="84" spans="1:6" ht="12.75">
      <c r="A84" t="s">
        <v>1389</v>
      </c>
      <c r="B84">
        <v>1443320488.45811</v>
      </c>
      <c r="C84">
        <v>1256872314.7074277</v>
      </c>
      <c r="D84">
        <v>1021356993.8116938</v>
      </c>
      <c r="E84">
        <v>722722863.8007617</v>
      </c>
      <c r="F84">
        <v>750000000</v>
      </c>
    </row>
    <row r="85" spans="1:6" ht="12.75">
      <c r="A85" t="s">
        <v>1390</v>
      </c>
      <c r="B85">
        <v>1427586251.884794</v>
      </c>
      <c r="C85">
        <v>1241062117.7942638</v>
      </c>
      <c r="D85">
        <v>1005944497.3145528</v>
      </c>
      <c r="E85">
        <v>708801888.3427768</v>
      </c>
      <c r="F85">
        <v>750000000</v>
      </c>
    </row>
    <row r="86" spans="1:6" ht="12.75">
      <c r="A86" t="s">
        <v>1391</v>
      </c>
      <c r="B86">
        <v>1411926520.228833</v>
      </c>
      <c r="C86">
        <v>1225567910.5794556</v>
      </c>
      <c r="D86">
        <v>991103471.2845534</v>
      </c>
      <c r="E86">
        <v>695672530.5130551</v>
      </c>
      <c r="F86">
        <v>750000000</v>
      </c>
    </row>
    <row r="87" spans="1:6" ht="12.75">
      <c r="A87" t="s">
        <v>1392</v>
      </c>
      <c r="B87">
        <v>1396457575.532298</v>
      </c>
      <c r="C87">
        <v>1210084814.3544962</v>
      </c>
      <c r="D87">
        <v>976093722.775539</v>
      </c>
      <c r="E87">
        <v>682235002.2405317</v>
      </c>
      <c r="F87">
        <v>750000000</v>
      </c>
    </row>
    <row r="88" spans="1:6" ht="12.75">
      <c r="A88" t="s">
        <v>1393</v>
      </c>
      <c r="B88">
        <v>1380964344.339541</v>
      </c>
      <c r="C88">
        <v>1194695121.9727354</v>
      </c>
      <c r="D88">
        <v>961308022.4957683</v>
      </c>
      <c r="E88">
        <v>669146371.8368214</v>
      </c>
      <c r="F88">
        <v>750000000</v>
      </c>
    </row>
    <row r="89" spans="1:6" ht="12.75">
      <c r="A89" t="s">
        <v>1394</v>
      </c>
      <c r="B89">
        <v>1363612871.173081</v>
      </c>
      <c r="C89">
        <v>1177683243.7192283</v>
      </c>
      <c r="D89">
        <v>945209471.8595033</v>
      </c>
      <c r="E89">
        <v>655153771.4507097</v>
      </c>
      <c r="F89">
        <v>750000000</v>
      </c>
    </row>
    <row r="90" spans="1:6" ht="12.75">
      <c r="A90" t="s">
        <v>1395</v>
      </c>
      <c r="B90">
        <v>1347535813.111862</v>
      </c>
      <c r="C90">
        <v>1161888037.9356287</v>
      </c>
      <c r="D90">
        <v>930237015.9347605</v>
      </c>
      <c r="E90">
        <v>642132839.4148048</v>
      </c>
      <c r="F90">
        <v>750000000</v>
      </c>
    </row>
    <row r="91" spans="1:6" ht="12.75">
      <c r="A91" t="s">
        <v>1396</v>
      </c>
      <c r="B91">
        <v>1332320982.366831</v>
      </c>
      <c r="C91">
        <v>1146820931.4074154</v>
      </c>
      <c r="D91">
        <v>915838803.2976182</v>
      </c>
      <c r="E91">
        <v>629516218.7834052</v>
      </c>
      <c r="F91">
        <v>750000000</v>
      </c>
    </row>
    <row r="92" spans="1:6" ht="12.75">
      <c r="A92" t="s">
        <v>1397</v>
      </c>
      <c r="B92">
        <v>1317158093.107342</v>
      </c>
      <c r="C92">
        <v>1131846226.17219</v>
      </c>
      <c r="D92">
        <v>901581412.2295524</v>
      </c>
      <c r="E92">
        <v>617091340.8577352</v>
      </c>
      <c r="F92">
        <v>750000000</v>
      </c>
    </row>
    <row r="93" spans="1:6" ht="12.75">
      <c r="A93" t="s">
        <v>1398</v>
      </c>
      <c r="B93">
        <v>1302129308.710691</v>
      </c>
      <c r="C93">
        <v>1117095229.2396924</v>
      </c>
      <c r="D93">
        <v>887641270.9399446</v>
      </c>
      <c r="E93">
        <v>605059484.5182872</v>
      </c>
      <c r="F93">
        <v>750000000</v>
      </c>
    </row>
    <row r="94" spans="1:6" ht="12.75">
      <c r="A94" t="s">
        <v>1399</v>
      </c>
      <c r="B94">
        <v>1286952129.306847</v>
      </c>
      <c r="C94">
        <v>1102202152.097013</v>
      </c>
      <c r="D94">
        <v>873579908.3578589</v>
      </c>
      <c r="E94">
        <v>592952416.1900456</v>
      </c>
      <c r="F94">
        <v>750000000</v>
      </c>
    </row>
    <row r="95" spans="1:6" ht="12.75">
      <c r="A95" t="s">
        <v>1400</v>
      </c>
      <c r="B95">
        <v>1268983509.669186</v>
      </c>
      <c r="C95">
        <v>1085029137.1085641</v>
      </c>
      <c r="D95">
        <v>857852360.179444</v>
      </c>
      <c r="E95">
        <v>579890294.2887151</v>
      </c>
      <c r="F95">
        <v>750000000</v>
      </c>
    </row>
    <row r="96" spans="1:6" ht="12.75">
      <c r="A96" t="s">
        <v>1401</v>
      </c>
      <c r="B96">
        <v>1254244972.729307</v>
      </c>
      <c r="C96">
        <v>1070608212.0163285</v>
      </c>
      <c r="D96">
        <v>844298101.7585754</v>
      </c>
      <c r="E96">
        <v>568310554.7619134</v>
      </c>
      <c r="F96">
        <v>750000000</v>
      </c>
    </row>
    <row r="97" spans="1:6" ht="12.75">
      <c r="A97" t="s">
        <v>1402</v>
      </c>
      <c r="B97">
        <v>1239777751.116718</v>
      </c>
      <c r="C97">
        <v>1056464282.227006</v>
      </c>
      <c r="D97">
        <v>831025124.5865762</v>
      </c>
      <c r="E97">
        <v>557007038.0807635</v>
      </c>
      <c r="F97">
        <v>750000000</v>
      </c>
    </row>
    <row r="98" spans="1:6" ht="12.75">
      <c r="A98" t="s">
        <v>1403</v>
      </c>
      <c r="B98">
        <v>1224654239.367934</v>
      </c>
      <c r="C98">
        <v>1041921050.2261096</v>
      </c>
      <c r="D98">
        <v>817635217.8276012</v>
      </c>
      <c r="E98">
        <v>545860495.9414904</v>
      </c>
      <c r="F98">
        <v>0</v>
      </c>
    </row>
    <row r="99" spans="1:5" ht="12.75">
      <c r="A99" t="s">
        <v>1404</v>
      </c>
      <c r="B99">
        <v>1210225044.668955</v>
      </c>
      <c r="C99">
        <v>1027898511.5907482</v>
      </c>
      <c r="D99">
        <v>804579767.3845037</v>
      </c>
      <c r="E99">
        <v>534869461.9244146</v>
      </c>
    </row>
    <row r="100" spans="1:5" ht="12.75">
      <c r="A100" t="s">
        <v>1405</v>
      </c>
      <c r="B100">
        <v>1195822920.147591</v>
      </c>
      <c r="C100">
        <v>1013999018.7043799</v>
      </c>
      <c r="D100">
        <v>791746536.2172376</v>
      </c>
      <c r="E100">
        <v>524180609.0135586</v>
      </c>
    </row>
    <row r="101" spans="1:5" ht="12.75">
      <c r="A101" t="s">
        <v>1406</v>
      </c>
      <c r="B101">
        <v>1181346204.981569</v>
      </c>
      <c r="C101">
        <v>1000024479.1480521</v>
      </c>
      <c r="D101">
        <v>778849169.7257805</v>
      </c>
      <c r="E101">
        <v>513457804.9439357</v>
      </c>
    </row>
    <row r="102" spans="1:5" ht="12.75">
      <c r="A102" t="s">
        <v>1407</v>
      </c>
      <c r="B102">
        <v>1166898155.005799</v>
      </c>
      <c r="C102">
        <v>986172650.521506</v>
      </c>
      <c r="D102">
        <v>766170544.7894615</v>
      </c>
      <c r="E102">
        <v>503028896.3244026</v>
      </c>
    </row>
    <row r="103" spans="1:5" ht="12.75">
      <c r="A103" t="s">
        <v>1408</v>
      </c>
      <c r="B103">
        <v>1153144520.010604</v>
      </c>
      <c r="C103">
        <v>972896227.667632</v>
      </c>
      <c r="D103">
        <v>753933619.5364379</v>
      </c>
      <c r="E103">
        <v>492898176.51915294</v>
      </c>
    </row>
    <row r="104" spans="1:5" ht="12.75">
      <c r="A104" t="s">
        <v>1409</v>
      </c>
      <c r="B104">
        <v>1138834463.120981</v>
      </c>
      <c r="C104">
        <v>959193352.2756665</v>
      </c>
      <c r="D104">
        <v>741424347.2766529</v>
      </c>
      <c r="E104">
        <v>482666952.9017088</v>
      </c>
    </row>
    <row r="105" spans="1:5" ht="12.75">
      <c r="A105" t="s">
        <v>1410</v>
      </c>
      <c r="B105">
        <v>1125217235.710745</v>
      </c>
      <c r="C105">
        <v>946168521.7296295</v>
      </c>
      <c r="D105">
        <v>729556524.8044362</v>
      </c>
      <c r="E105">
        <v>472994129.47773075</v>
      </c>
    </row>
    <row r="106" spans="1:5" ht="12.75">
      <c r="A106" t="s">
        <v>1411</v>
      </c>
      <c r="B106">
        <v>1111774682.203791</v>
      </c>
      <c r="C106">
        <v>933279396.6680511</v>
      </c>
      <c r="D106">
        <v>717788046.7937791</v>
      </c>
      <c r="E106">
        <v>463393188.818072</v>
      </c>
    </row>
    <row r="107" spans="1:5" ht="12.75">
      <c r="A107" t="s">
        <v>1412</v>
      </c>
      <c r="B107">
        <v>1098239108.084731</v>
      </c>
      <c r="C107">
        <v>920403716.4507244</v>
      </c>
      <c r="D107">
        <v>706143026.1870027</v>
      </c>
      <c r="E107">
        <v>454006616.4426476</v>
      </c>
    </row>
    <row r="108" spans="1:5" ht="12.75">
      <c r="A108" t="s">
        <v>1413</v>
      </c>
      <c r="B108">
        <v>1084906168.271537</v>
      </c>
      <c r="C108">
        <v>907687628.6895947</v>
      </c>
      <c r="D108">
        <v>694616059.4863689</v>
      </c>
      <c r="E108">
        <v>444703909.22670466</v>
      </c>
    </row>
    <row r="109" spans="1:5" ht="12.75">
      <c r="A109" t="s">
        <v>1414</v>
      </c>
      <c r="B109">
        <v>1071016246.491908</v>
      </c>
      <c r="C109">
        <v>894546819.0391126</v>
      </c>
      <c r="D109">
        <v>682818960.8051665</v>
      </c>
      <c r="E109">
        <v>435299651.12180436</v>
      </c>
    </row>
    <row r="110" spans="1:5" ht="12.75">
      <c r="A110" t="s">
        <v>1415</v>
      </c>
      <c r="B110">
        <v>1057552467.812339</v>
      </c>
      <c r="C110">
        <v>881948169.045669</v>
      </c>
      <c r="D110">
        <v>671655655.0403557</v>
      </c>
      <c r="E110">
        <v>426544585.7392776</v>
      </c>
    </row>
    <row r="111" spans="1:5" ht="12.75">
      <c r="A111" t="s">
        <v>1416</v>
      </c>
      <c r="B111">
        <v>1043251184.374249</v>
      </c>
      <c r="C111">
        <v>868545961.7872504</v>
      </c>
      <c r="D111">
        <v>659766880.9796628</v>
      </c>
      <c r="E111">
        <v>417219778.9196547</v>
      </c>
    </row>
    <row r="112" spans="1:5" ht="12.75">
      <c r="A112" t="s">
        <v>1417</v>
      </c>
      <c r="B112">
        <v>1029424552.082084</v>
      </c>
      <c r="C112">
        <v>855628026.1189948</v>
      </c>
      <c r="D112">
        <v>648354417.7107859</v>
      </c>
      <c r="E112">
        <v>408322146.1869849</v>
      </c>
    </row>
    <row r="113" spans="1:5" ht="12.75">
      <c r="A113" t="s">
        <v>1418</v>
      </c>
      <c r="B113">
        <v>1016101388.92277</v>
      </c>
      <c r="C113">
        <v>843121770.3747479</v>
      </c>
      <c r="D113">
        <v>637252971.430862</v>
      </c>
      <c r="E113">
        <v>399630797.62668425</v>
      </c>
    </row>
    <row r="114" spans="1:5" ht="12.75">
      <c r="A114" t="s">
        <v>1419</v>
      </c>
      <c r="B114">
        <v>1003125101.126525</v>
      </c>
      <c r="C114">
        <v>830988314.4209234</v>
      </c>
      <c r="D114">
        <v>626536316.8953518</v>
      </c>
      <c r="E114">
        <v>391299608.8993205</v>
      </c>
    </row>
    <row r="115" spans="1:5" ht="12.75">
      <c r="A115" t="s">
        <v>1420</v>
      </c>
      <c r="B115">
        <v>990579047.675703</v>
      </c>
      <c r="C115">
        <v>819203380.1034455</v>
      </c>
      <c r="D115">
        <v>616080072.5620912</v>
      </c>
      <c r="E115">
        <v>383139515.0364161</v>
      </c>
    </row>
    <row r="116" spans="1:5" ht="12.75">
      <c r="A116" t="s">
        <v>1421</v>
      </c>
      <c r="B116">
        <v>976720731.246804</v>
      </c>
      <c r="C116">
        <v>806372637.9812849</v>
      </c>
      <c r="D116">
        <v>604888463.4206051</v>
      </c>
      <c r="E116">
        <v>374586140.6598343</v>
      </c>
    </row>
    <row r="117" spans="1:5" ht="12.75">
      <c r="A117" t="s">
        <v>1422</v>
      </c>
      <c r="B117">
        <v>964473791.004498</v>
      </c>
      <c r="C117">
        <v>794954675.0374756</v>
      </c>
      <c r="D117">
        <v>594855736.2315077</v>
      </c>
      <c r="E117">
        <v>366863192.0898262</v>
      </c>
    </row>
    <row r="118" spans="1:5" ht="12.75">
      <c r="A118" t="s">
        <v>1423</v>
      </c>
      <c r="B118">
        <v>952042122.565502</v>
      </c>
      <c r="C118">
        <v>783377115.0194895</v>
      </c>
      <c r="D118">
        <v>584701569.0618387</v>
      </c>
      <c r="E118">
        <v>359073508.7737667</v>
      </c>
    </row>
    <row r="119" spans="1:5" ht="12.75">
      <c r="A119" t="s">
        <v>1424</v>
      </c>
      <c r="B119">
        <v>939424336.630048</v>
      </c>
      <c r="C119">
        <v>771725913.450131</v>
      </c>
      <c r="D119">
        <v>574587574.1144018</v>
      </c>
      <c r="E119">
        <v>351415909.7386954</v>
      </c>
    </row>
    <row r="120" spans="1:5" ht="12.75">
      <c r="A120" t="s">
        <v>1425</v>
      </c>
      <c r="B120">
        <v>927425579.959487</v>
      </c>
      <c r="C120">
        <v>760576891.2942942</v>
      </c>
      <c r="D120">
        <v>564846400.1352282</v>
      </c>
      <c r="E120">
        <v>343995035.20112085</v>
      </c>
    </row>
    <row r="121" spans="1:5" ht="12.75">
      <c r="A121" t="s">
        <v>1426</v>
      </c>
      <c r="B121">
        <v>915112821.667179</v>
      </c>
      <c r="C121">
        <v>749206393.9353409</v>
      </c>
      <c r="D121">
        <v>554986995.9935387</v>
      </c>
      <c r="E121">
        <v>336559021.2673253</v>
      </c>
    </row>
    <row r="122" spans="1:5" ht="12.75">
      <c r="A122" t="s">
        <v>1427</v>
      </c>
      <c r="B122">
        <v>902721872.768441</v>
      </c>
      <c r="C122">
        <v>737929586.5115175</v>
      </c>
      <c r="D122">
        <v>545377694.3001637</v>
      </c>
      <c r="E122">
        <v>329466158.0775328</v>
      </c>
    </row>
    <row r="123" spans="1:5" ht="12.75">
      <c r="A123" t="s">
        <v>1428</v>
      </c>
      <c r="B123">
        <v>890920316.141577</v>
      </c>
      <c r="C123">
        <v>727047188.52519</v>
      </c>
      <c r="D123">
        <v>535968345.07379633</v>
      </c>
      <c r="E123">
        <v>322410517.1076188</v>
      </c>
    </row>
    <row r="124" spans="1:5" ht="12.75">
      <c r="A124" t="s">
        <v>1429</v>
      </c>
      <c r="B124">
        <v>879174043.783018</v>
      </c>
      <c r="C124">
        <v>716283842.9632556</v>
      </c>
      <c r="D124">
        <v>526734134.6483372</v>
      </c>
      <c r="E124">
        <v>315556845.9356648</v>
      </c>
    </row>
    <row r="125" spans="1:5" ht="12.75">
      <c r="A125" t="s">
        <v>1430</v>
      </c>
      <c r="B125">
        <v>867541913.142422</v>
      </c>
      <c r="C125">
        <v>705608074.8397404</v>
      </c>
      <c r="D125">
        <v>517563860.3158875</v>
      </c>
      <c r="E125">
        <v>308749815.05802655</v>
      </c>
    </row>
    <row r="126" spans="1:5" ht="12.75">
      <c r="A126" t="s">
        <v>1431</v>
      </c>
      <c r="B126">
        <v>856064988.942793</v>
      </c>
      <c r="C126">
        <v>695130545.0417984</v>
      </c>
      <c r="D126">
        <v>508623639.3727567</v>
      </c>
      <c r="E126">
        <v>302172812.7625114</v>
      </c>
    </row>
    <row r="127" spans="1:5" ht="12.75">
      <c r="A127" t="s">
        <v>1432</v>
      </c>
      <c r="B127">
        <v>844695229.976475</v>
      </c>
      <c r="C127">
        <v>684734889.928145</v>
      </c>
      <c r="D127">
        <v>499742999.256917</v>
      </c>
      <c r="E127">
        <v>295639313.1627983</v>
      </c>
    </row>
    <row r="128" spans="1:5" ht="12.75">
      <c r="A128" t="s">
        <v>1433</v>
      </c>
      <c r="B128">
        <v>833462522.873095</v>
      </c>
      <c r="C128">
        <v>674483408.6112539</v>
      </c>
      <c r="D128">
        <v>491009195.3836539</v>
      </c>
      <c r="E128">
        <v>289242236.35052526</v>
      </c>
    </row>
    <row r="129" spans="1:5" ht="12.75">
      <c r="A129" t="s">
        <v>1434</v>
      </c>
      <c r="B129">
        <v>822234252.380774</v>
      </c>
      <c r="C129">
        <v>664304691.6829945</v>
      </c>
      <c r="D129">
        <v>482409044.2057534</v>
      </c>
      <c r="E129">
        <v>283011191.71429795</v>
      </c>
    </row>
    <row r="130" spans="1:5" ht="12.75">
      <c r="A130" t="s">
        <v>1435</v>
      </c>
      <c r="B130">
        <v>811198499.33191</v>
      </c>
      <c r="C130">
        <v>654277028.7675593</v>
      </c>
      <c r="D130">
        <v>473918745.6196672</v>
      </c>
      <c r="E130">
        <v>276852644.1119697</v>
      </c>
    </row>
    <row r="131" spans="1:5" ht="12.75">
      <c r="A131" t="s">
        <v>1436</v>
      </c>
      <c r="B131">
        <v>800201817.762644</v>
      </c>
      <c r="C131">
        <v>644348212.6586148</v>
      </c>
      <c r="D131">
        <v>465578171.1801772</v>
      </c>
      <c r="E131">
        <v>270865368.4752774</v>
      </c>
    </row>
    <row r="132" spans="1:5" ht="12.75">
      <c r="A132" t="s">
        <v>1437</v>
      </c>
      <c r="B132">
        <v>789262497.858112</v>
      </c>
      <c r="C132">
        <v>634461598.7530434</v>
      </c>
      <c r="D132">
        <v>457268637.88843</v>
      </c>
      <c r="E132">
        <v>264904238.62519506</v>
      </c>
    </row>
    <row r="133" spans="1:5" ht="12.75">
      <c r="A133" t="s">
        <v>1438</v>
      </c>
      <c r="B133">
        <v>778263044.631791</v>
      </c>
      <c r="C133">
        <v>624558410.9600329</v>
      </c>
      <c r="D133">
        <v>448986444.2526721</v>
      </c>
      <c r="E133">
        <v>259004518.0482653</v>
      </c>
    </row>
    <row r="134" spans="1:5" ht="12.75">
      <c r="A134" t="s">
        <v>1439</v>
      </c>
      <c r="B134">
        <v>767408630.090648</v>
      </c>
      <c r="C134">
        <v>614904193.0997355</v>
      </c>
      <c r="D134">
        <v>441030615.43452066</v>
      </c>
      <c r="E134">
        <v>253441575.96334833</v>
      </c>
    </row>
    <row r="135" spans="1:5" ht="12.75">
      <c r="A135" t="s">
        <v>1440</v>
      </c>
      <c r="B135">
        <v>756545993.974317</v>
      </c>
      <c r="C135">
        <v>605172090.2373636</v>
      </c>
      <c r="D135">
        <v>432946534.16900283</v>
      </c>
      <c r="E135">
        <v>247742210.93884048</v>
      </c>
    </row>
    <row r="136" spans="1:5" ht="12.75">
      <c r="A136" t="s">
        <v>1441</v>
      </c>
      <c r="B136">
        <v>745617266.498697</v>
      </c>
      <c r="C136">
        <v>595451058.5888977</v>
      </c>
      <c r="D136">
        <v>424943524.51893616</v>
      </c>
      <c r="E136">
        <v>242165928.89163977</v>
      </c>
    </row>
    <row r="137" spans="1:5" ht="12.75">
      <c r="A137" t="s">
        <v>1442</v>
      </c>
      <c r="B137">
        <v>735061374.570056</v>
      </c>
      <c r="C137">
        <v>586025476.3471669</v>
      </c>
      <c r="D137">
        <v>417153347.9066422</v>
      </c>
      <c r="E137">
        <v>236719578.10933295</v>
      </c>
    </row>
    <row r="138" spans="1:5" ht="12.75">
      <c r="A138" t="s">
        <v>1443</v>
      </c>
      <c r="B138">
        <v>724649799.511571</v>
      </c>
      <c r="C138">
        <v>576776597.7743386</v>
      </c>
      <c r="D138">
        <v>409559151.9789059</v>
      </c>
      <c r="E138">
        <v>231457449.54492983</v>
      </c>
    </row>
    <row r="139" spans="1:5" ht="12.75">
      <c r="A139" t="s">
        <v>1444</v>
      </c>
      <c r="B139">
        <v>714362072.73382</v>
      </c>
      <c r="C139">
        <v>567623833.37739</v>
      </c>
      <c r="D139">
        <v>402034866.88551104</v>
      </c>
      <c r="E139">
        <v>226242852.1425545</v>
      </c>
    </row>
    <row r="140" spans="1:5" ht="12.75">
      <c r="A140" t="s">
        <v>1445</v>
      </c>
      <c r="B140">
        <v>704184960.069301</v>
      </c>
      <c r="C140">
        <v>558588200.9390706</v>
      </c>
      <c r="D140">
        <v>394628955.2923919</v>
      </c>
      <c r="E140">
        <v>221134607.62632656</v>
      </c>
    </row>
    <row r="141" spans="1:5" ht="12.75">
      <c r="A141" t="s">
        <v>1446</v>
      </c>
      <c r="B141">
        <v>693643916.726652</v>
      </c>
      <c r="C141">
        <v>549323470.1414238</v>
      </c>
      <c r="D141">
        <v>387128470.84978545</v>
      </c>
      <c r="E141">
        <v>216042384.92998067</v>
      </c>
    </row>
    <row r="142" spans="1:5" ht="12.75">
      <c r="A142" t="s">
        <v>1447</v>
      </c>
      <c r="B142">
        <v>683697159.365747</v>
      </c>
      <c r="C142">
        <v>540527915.0218682</v>
      </c>
      <c r="D142">
        <v>379961136.1970279</v>
      </c>
      <c r="E142">
        <v>211144439.15282807</v>
      </c>
    </row>
    <row r="143" spans="1:5" ht="12.75">
      <c r="A143" t="s">
        <v>1448</v>
      </c>
      <c r="B143">
        <v>673824684.003801</v>
      </c>
      <c r="C143">
        <v>531848365.3462986</v>
      </c>
      <c r="D143">
        <v>372939724.93334794</v>
      </c>
      <c r="E143">
        <v>206393112.27648416</v>
      </c>
    </row>
    <row r="144" spans="1:5" ht="12.75">
      <c r="A144" t="s">
        <v>1449</v>
      </c>
      <c r="B144">
        <v>664069327.175495</v>
      </c>
      <c r="C144">
        <v>523259488.6905667</v>
      </c>
      <c r="D144">
        <v>365983935.4126993</v>
      </c>
      <c r="E144">
        <v>201685741.51039237</v>
      </c>
    </row>
    <row r="145" spans="1:5" ht="12.75">
      <c r="A145" t="s">
        <v>1450</v>
      </c>
      <c r="B145">
        <v>654408047.801108</v>
      </c>
      <c r="C145">
        <v>514772220.2850522</v>
      </c>
      <c r="D145">
        <v>359132000.9903802</v>
      </c>
      <c r="E145">
        <v>197071534.50891644</v>
      </c>
    </row>
    <row r="146" spans="1:5" ht="12.75">
      <c r="A146" t="s">
        <v>1451</v>
      </c>
      <c r="B146">
        <v>644816126.393413</v>
      </c>
      <c r="C146">
        <v>506422161.5360634</v>
      </c>
      <c r="D146">
        <v>352465933.1004124</v>
      </c>
      <c r="E146">
        <v>192647105.32258078</v>
      </c>
    </row>
    <row r="147" spans="1:5" ht="12.75">
      <c r="A147" t="s">
        <v>1452</v>
      </c>
      <c r="B147">
        <v>635285387.587173</v>
      </c>
      <c r="C147">
        <v>498090728.02550846</v>
      </c>
      <c r="D147">
        <v>345785673.05653834</v>
      </c>
      <c r="E147">
        <v>188195378.83044362</v>
      </c>
    </row>
    <row r="148" spans="1:5" ht="12.75">
      <c r="A148" t="s">
        <v>1453</v>
      </c>
      <c r="B148">
        <v>625691826.822848</v>
      </c>
      <c r="C148">
        <v>489763745.6204291</v>
      </c>
      <c r="D148">
        <v>339168053.32100326</v>
      </c>
      <c r="E148">
        <v>183837024.4828955</v>
      </c>
    </row>
    <row r="149" spans="1:5" ht="12.75">
      <c r="A149" t="s">
        <v>1454</v>
      </c>
      <c r="B149">
        <v>616274835.019313</v>
      </c>
      <c r="C149">
        <v>481574369.6373017</v>
      </c>
      <c r="D149">
        <v>332648648.10376686</v>
      </c>
      <c r="E149">
        <v>179539671.27804154</v>
      </c>
    </row>
    <row r="150" spans="1:5" ht="12.75">
      <c r="A150" t="s">
        <v>1455</v>
      </c>
      <c r="B150">
        <v>606924414.332622</v>
      </c>
      <c r="C150">
        <v>473489223.4986907</v>
      </c>
      <c r="D150">
        <v>326258822.3792031</v>
      </c>
      <c r="E150">
        <v>175369074.7467506</v>
      </c>
    </row>
    <row r="151" spans="1:5" ht="12.75">
      <c r="A151" t="s">
        <v>1456</v>
      </c>
      <c r="B151">
        <v>597628418.343606</v>
      </c>
      <c r="C151">
        <v>465446223.5601879</v>
      </c>
      <c r="D151">
        <v>319901126.2821997</v>
      </c>
      <c r="E151">
        <v>171223407.2580921</v>
      </c>
    </row>
    <row r="152" spans="1:5" ht="12.75">
      <c r="A152" t="s">
        <v>1457</v>
      </c>
      <c r="B152">
        <v>588296976.206468</v>
      </c>
      <c r="C152">
        <v>457401585.1755294</v>
      </c>
      <c r="D152">
        <v>313572534.5964697</v>
      </c>
      <c r="E152">
        <v>167125223.81991717</v>
      </c>
    </row>
    <row r="153" spans="1:5" ht="12.75">
      <c r="A153" t="s">
        <v>1458</v>
      </c>
      <c r="B153">
        <v>579051607.548684</v>
      </c>
      <c r="C153">
        <v>449474317.0588996</v>
      </c>
      <c r="D153">
        <v>307379570.5878076</v>
      </c>
      <c r="E153">
        <v>163153001.74510548</v>
      </c>
    </row>
    <row r="154" spans="1:5" ht="12.75">
      <c r="A154" t="s">
        <v>1459</v>
      </c>
      <c r="B154">
        <v>569954431.677581</v>
      </c>
      <c r="C154">
        <v>441662497.0322693</v>
      </c>
      <c r="D154">
        <v>301269200.34500766</v>
      </c>
      <c r="E154">
        <v>159232393.4960537</v>
      </c>
    </row>
    <row r="155" spans="1:5" ht="12.75">
      <c r="A155" t="s">
        <v>1460</v>
      </c>
      <c r="B155">
        <v>560766375.436427</v>
      </c>
      <c r="C155">
        <v>433829333.54592204</v>
      </c>
      <c r="D155">
        <v>295197647.513061</v>
      </c>
      <c r="E155">
        <v>155383773.5251062</v>
      </c>
    </row>
    <row r="156" spans="1:5" ht="12.75">
      <c r="A156" t="s">
        <v>1461</v>
      </c>
      <c r="B156">
        <v>551633450.397364</v>
      </c>
      <c r="C156">
        <v>426039946.48979515</v>
      </c>
      <c r="D156">
        <v>289160117.71121436</v>
      </c>
      <c r="E156">
        <v>151561112.48659587</v>
      </c>
    </row>
    <row r="157" spans="1:5" ht="12.75">
      <c r="A157" t="s">
        <v>1462</v>
      </c>
      <c r="B157">
        <v>542681800.910158</v>
      </c>
      <c r="C157">
        <v>418415500.2714646</v>
      </c>
      <c r="D157">
        <v>283263051.23822993</v>
      </c>
      <c r="E157">
        <v>147841356.96362782</v>
      </c>
    </row>
    <row r="158" spans="1:5" ht="12.75">
      <c r="A158" t="s">
        <v>1463</v>
      </c>
      <c r="B158">
        <v>533787995.983121</v>
      </c>
      <c r="C158">
        <v>410927714.90542054</v>
      </c>
      <c r="D158">
        <v>277554781.5833625</v>
      </c>
      <c r="E158">
        <v>144307776.76140964</v>
      </c>
    </row>
    <row r="159" spans="1:5" ht="12.75">
      <c r="A159" t="s">
        <v>1464</v>
      </c>
      <c r="B159">
        <v>524970374.690517</v>
      </c>
      <c r="C159">
        <v>403454166.6929655</v>
      </c>
      <c r="D159">
        <v>271813847.7102507</v>
      </c>
      <c r="E159">
        <v>140724339.92507476</v>
      </c>
    </row>
    <row r="160" spans="1:5" ht="12.75">
      <c r="A160" t="s">
        <v>1465</v>
      </c>
      <c r="B160">
        <v>516161315.322626</v>
      </c>
      <c r="C160">
        <v>396033042.2617392</v>
      </c>
      <c r="D160">
        <v>266157410.528715</v>
      </c>
      <c r="E160">
        <v>137231018.93186244</v>
      </c>
    </row>
    <row r="161" spans="1:5" ht="12.75">
      <c r="A161" t="s">
        <v>1466</v>
      </c>
      <c r="B161">
        <v>507493420.320953</v>
      </c>
      <c r="C161">
        <v>388722039.4231757</v>
      </c>
      <c r="D161">
        <v>260579590.9951557</v>
      </c>
      <c r="E161">
        <v>133786022.74804159</v>
      </c>
    </row>
    <row r="162" spans="1:5" ht="12.75">
      <c r="A162" t="s">
        <v>1467</v>
      </c>
      <c r="B162">
        <v>498908450.755101</v>
      </c>
      <c r="C162">
        <v>381518998.39934045</v>
      </c>
      <c r="D162">
        <v>255121564.84192047</v>
      </c>
      <c r="E162">
        <v>130446850.648817</v>
      </c>
    </row>
    <row r="163" spans="1:5" ht="12.75">
      <c r="A163" t="s">
        <v>1468</v>
      </c>
      <c r="B163">
        <v>490419473.487629</v>
      </c>
      <c r="C163">
        <v>374391340.1755149</v>
      </c>
      <c r="D163">
        <v>249718598.26522195</v>
      </c>
      <c r="E163">
        <v>127143433.81789982</v>
      </c>
    </row>
    <row r="164" spans="1:5" ht="12.75">
      <c r="A164" t="s">
        <v>1469</v>
      </c>
      <c r="B164">
        <v>482014933.898594</v>
      </c>
      <c r="C164">
        <v>367351113.7944686</v>
      </c>
      <c r="D164">
        <v>244399631.92851055</v>
      </c>
      <c r="E164">
        <v>123908247.64082472</v>
      </c>
    </row>
    <row r="165" spans="1:5" ht="12.75">
      <c r="A165" t="s">
        <v>1470</v>
      </c>
      <c r="B165">
        <v>473699442.805422</v>
      </c>
      <c r="C165">
        <v>360421177.63797694</v>
      </c>
      <c r="D165">
        <v>239198942.4524857</v>
      </c>
      <c r="E165">
        <v>120774432.70421517</v>
      </c>
    </row>
    <row r="166" spans="1:5" ht="12.75">
      <c r="A166" t="s">
        <v>1471</v>
      </c>
      <c r="B166">
        <v>465427119.000313</v>
      </c>
      <c r="C166">
        <v>353526432.8890466</v>
      </c>
      <c r="D166">
        <v>234026446.330817</v>
      </c>
      <c r="E166">
        <v>117662293.23530975</v>
      </c>
    </row>
    <row r="167" spans="1:5" ht="12.75">
      <c r="A167" t="s">
        <v>1472</v>
      </c>
      <c r="B167">
        <v>456429826.043282</v>
      </c>
      <c r="C167">
        <v>346123258.1075362</v>
      </c>
      <c r="D167">
        <v>228561773.47198895</v>
      </c>
      <c r="E167">
        <v>114443742.42323089</v>
      </c>
    </row>
    <row r="168" spans="1:5" ht="12.75">
      <c r="A168" t="s">
        <v>1473</v>
      </c>
      <c r="B168">
        <v>448221769.645133</v>
      </c>
      <c r="C168">
        <v>339322370.1470471</v>
      </c>
      <c r="D168">
        <v>223500963.04150304</v>
      </c>
      <c r="E168">
        <v>111435732.5615919</v>
      </c>
    </row>
    <row r="169" spans="1:5" ht="12.75">
      <c r="A169" t="s">
        <v>1474</v>
      </c>
      <c r="B169">
        <v>440056554.64188</v>
      </c>
      <c r="C169">
        <v>332575933.81872666</v>
      </c>
      <c r="D169">
        <v>218500190.02459815</v>
      </c>
      <c r="E169">
        <v>108480958.09007464</v>
      </c>
    </row>
    <row r="170" spans="1:5" ht="12.75">
      <c r="A170" t="s">
        <v>1475</v>
      </c>
      <c r="B170">
        <v>431935935.0789</v>
      </c>
      <c r="C170">
        <v>325938591.78969514</v>
      </c>
      <c r="D170">
        <v>213647542.08452505</v>
      </c>
      <c r="E170">
        <v>105665838.87434655</v>
      </c>
    </row>
    <row r="171" spans="1:5" ht="12.75">
      <c r="A171" t="s">
        <v>1476</v>
      </c>
      <c r="B171">
        <v>423877999.19682</v>
      </c>
      <c r="C171">
        <v>319315575.34248465</v>
      </c>
      <c r="D171">
        <v>208773951.66790316</v>
      </c>
      <c r="E171">
        <v>102818114.53649895</v>
      </c>
    </row>
    <row r="172" spans="1:5" ht="12.75">
      <c r="A172" t="s">
        <v>1477</v>
      </c>
      <c r="B172">
        <v>415894013.043485</v>
      </c>
      <c r="C172">
        <v>312786828.0941971</v>
      </c>
      <c r="D172">
        <v>204002003.27190888</v>
      </c>
      <c r="E172">
        <v>100056161.904067</v>
      </c>
    </row>
    <row r="173" spans="1:5" ht="12.75">
      <c r="A173" t="s">
        <v>1478</v>
      </c>
      <c r="B173">
        <v>407725657.949055</v>
      </c>
      <c r="C173">
        <v>306123456.72434366</v>
      </c>
      <c r="D173">
        <v>199148334.0586537</v>
      </c>
      <c r="E173">
        <v>97261890.04139279</v>
      </c>
    </row>
    <row r="174" spans="1:5" ht="12.75">
      <c r="A174" t="s">
        <v>1479</v>
      </c>
      <c r="B174">
        <v>399955500.310459</v>
      </c>
      <c r="C174">
        <v>299796667.2207734</v>
      </c>
      <c r="D174">
        <v>194552419.83749154</v>
      </c>
      <c r="E174">
        <v>94627800.88553764</v>
      </c>
    </row>
    <row r="175" spans="1:5" ht="12.75">
      <c r="A175" t="s">
        <v>1480</v>
      </c>
      <c r="B175">
        <v>392294661.554896</v>
      </c>
      <c r="C175">
        <v>293555555.7261039</v>
      </c>
      <c r="D175">
        <v>190017777.13063774</v>
      </c>
      <c r="E175">
        <v>92030750.43131717</v>
      </c>
    </row>
    <row r="176" spans="1:5" ht="12.75">
      <c r="A176" t="s">
        <v>1481</v>
      </c>
      <c r="B176">
        <v>384761319.350225</v>
      </c>
      <c r="C176">
        <v>287429996.9179604</v>
      </c>
      <c r="D176">
        <v>185579547.8792707</v>
      </c>
      <c r="E176">
        <v>89500500.0808073</v>
      </c>
    </row>
    <row r="177" spans="1:5" ht="12.75">
      <c r="A177" t="s">
        <v>1482</v>
      </c>
      <c r="B177">
        <v>377373324.383735</v>
      </c>
      <c r="C177">
        <v>281448178.9618297</v>
      </c>
      <c r="D177">
        <v>181270124.24576917</v>
      </c>
      <c r="E177">
        <v>87063809.41313219</v>
      </c>
    </row>
    <row r="178" spans="1:5" ht="12.75">
      <c r="A178" t="s">
        <v>1483</v>
      </c>
      <c r="B178">
        <v>370064720.431427</v>
      </c>
      <c r="C178">
        <v>275529249.10891044</v>
      </c>
      <c r="D178">
        <v>177006653.3262442</v>
      </c>
      <c r="E178">
        <v>84655980.38343313</v>
      </c>
    </row>
    <row r="179" spans="1:5" ht="12.75">
      <c r="A179" t="s">
        <v>1484</v>
      </c>
      <c r="B179">
        <v>362818957.1388</v>
      </c>
      <c r="C179">
        <v>269691063.23103285</v>
      </c>
      <c r="D179">
        <v>172829631.92958304</v>
      </c>
      <c r="E179">
        <v>82319427.44463764</v>
      </c>
    </row>
    <row r="180" spans="1:5" ht="12.75">
      <c r="A180" t="s">
        <v>1485</v>
      </c>
      <c r="B180">
        <v>355409496.338922</v>
      </c>
      <c r="C180">
        <v>263735378.42166173</v>
      </c>
      <c r="D180">
        <v>168583138.19353276</v>
      </c>
      <c r="E180">
        <v>79956705.19157912</v>
      </c>
    </row>
    <row r="181" spans="1:5" ht="12.75">
      <c r="A181" t="s">
        <v>1486</v>
      </c>
      <c r="B181">
        <v>348273217.262986</v>
      </c>
      <c r="C181">
        <v>258001493.9311604</v>
      </c>
      <c r="D181">
        <v>164498543.15272912</v>
      </c>
      <c r="E181">
        <v>77688982.10585576</v>
      </c>
    </row>
    <row r="182" spans="1:5" ht="12.75">
      <c r="A182" t="s">
        <v>1487</v>
      </c>
      <c r="B182">
        <v>340182241.444038</v>
      </c>
      <c r="C182">
        <v>251621591.10787153</v>
      </c>
      <c r="D182">
        <v>160062227.24635643</v>
      </c>
      <c r="E182">
        <v>75304554.25943731</v>
      </c>
    </row>
    <row r="183" spans="1:5" ht="12.75">
      <c r="A183" t="s">
        <v>1488</v>
      </c>
      <c r="B183">
        <v>333156785.938285</v>
      </c>
      <c r="C183">
        <v>246007138.04516256</v>
      </c>
      <c r="D183">
        <v>156092757.5561861</v>
      </c>
      <c r="E183">
        <v>73125990.04703029</v>
      </c>
    </row>
    <row r="184" spans="1:5" ht="12.75">
      <c r="A184" t="s">
        <v>1489</v>
      </c>
      <c r="B184">
        <v>326193920.359301</v>
      </c>
      <c r="C184">
        <v>240470312.44042394</v>
      </c>
      <c r="D184">
        <v>152204074.7469764</v>
      </c>
      <c r="E184">
        <v>71011938.58911385</v>
      </c>
    </row>
    <row r="185" spans="1:5" ht="12.75">
      <c r="A185" t="s">
        <v>1490</v>
      </c>
      <c r="B185">
        <v>319316745.113384</v>
      </c>
      <c r="C185">
        <v>235001199.00215265</v>
      </c>
      <c r="D185">
        <v>148364153.37537965</v>
      </c>
      <c r="E185">
        <v>68927208.73250955</v>
      </c>
    </row>
    <row r="186" spans="1:5" ht="12.75">
      <c r="A186" t="s">
        <v>1491</v>
      </c>
      <c r="B186">
        <v>312614519.815334</v>
      </c>
      <c r="C186">
        <v>229691059.10927126</v>
      </c>
      <c r="D186">
        <v>144654771.02158833</v>
      </c>
      <c r="E186">
        <v>66928417.23806275</v>
      </c>
    </row>
    <row r="187" spans="1:5" ht="12.75">
      <c r="A187" t="s">
        <v>1492</v>
      </c>
      <c r="B187">
        <v>306047099.513618</v>
      </c>
      <c r="C187">
        <v>224484309.84269783</v>
      </c>
      <c r="D187">
        <v>141016118.50924182</v>
      </c>
      <c r="E187">
        <v>64968549.17428458</v>
      </c>
    </row>
    <row r="188" spans="1:5" ht="12.75">
      <c r="A188" t="s">
        <v>1493</v>
      </c>
      <c r="B188">
        <v>299449470.67764</v>
      </c>
      <c r="C188">
        <v>219272441.6391753</v>
      </c>
      <c r="D188">
        <v>137391830.6433498</v>
      </c>
      <c r="E188">
        <v>63030672.65243064</v>
      </c>
    </row>
    <row r="189" spans="1:5" ht="12.75">
      <c r="A189" t="s">
        <v>1494</v>
      </c>
      <c r="B189">
        <v>293158131.506607</v>
      </c>
      <c r="C189">
        <v>214313243.0403349</v>
      </c>
      <c r="D189">
        <v>133953983.5089199</v>
      </c>
      <c r="E189">
        <v>61201596.07377818</v>
      </c>
    </row>
    <row r="190" spans="1:5" ht="12.75">
      <c r="A190" t="s">
        <v>1495</v>
      </c>
      <c r="B190">
        <v>286940481.522306</v>
      </c>
      <c r="C190">
        <v>209412048.44688496</v>
      </c>
      <c r="D190">
        <v>130557667.60407571</v>
      </c>
      <c r="E190">
        <v>59397219.80836133</v>
      </c>
    </row>
    <row r="191" spans="1:5" ht="12.75">
      <c r="A191" t="s">
        <v>1496</v>
      </c>
      <c r="B191">
        <v>280748729.101961</v>
      </c>
      <c r="C191">
        <v>204556932.09645373</v>
      </c>
      <c r="D191">
        <v>127216864.31600557</v>
      </c>
      <c r="E191">
        <v>57640070.703718014</v>
      </c>
    </row>
    <row r="192" spans="1:5" ht="12.75">
      <c r="A192" t="s">
        <v>1497</v>
      </c>
      <c r="B192">
        <v>274594560.386559</v>
      </c>
      <c r="C192">
        <v>199733591.56838793</v>
      </c>
      <c r="D192">
        <v>123901250.46375073</v>
      </c>
      <c r="E192">
        <v>55900041.09808853</v>
      </c>
    </row>
    <row r="193" spans="1:5" ht="12.75">
      <c r="A193" t="s">
        <v>1498</v>
      </c>
      <c r="B193">
        <v>268469948.4829</v>
      </c>
      <c r="C193">
        <v>194947486.54542917</v>
      </c>
      <c r="D193">
        <v>120624718.01515187</v>
      </c>
      <c r="E193">
        <v>54191274.907596745</v>
      </c>
    </row>
    <row r="194" spans="1:5" ht="12.75">
      <c r="A194" t="s">
        <v>1499</v>
      </c>
      <c r="B194">
        <v>262378655.460344</v>
      </c>
      <c r="C194">
        <v>190222026.76890862</v>
      </c>
      <c r="D194">
        <v>117420768.1878985</v>
      </c>
      <c r="E194">
        <v>52542837.42359927</v>
      </c>
    </row>
    <row r="195" spans="1:5" ht="12.75">
      <c r="A195" t="s">
        <v>1500</v>
      </c>
      <c r="B195">
        <v>256338594.419954</v>
      </c>
      <c r="C195">
        <v>185527836.4810734</v>
      </c>
      <c r="D195">
        <v>114231869.80770795</v>
      </c>
      <c r="E195">
        <v>50899382.054089285</v>
      </c>
    </row>
    <row r="196" spans="1:5" ht="12.75">
      <c r="A196" t="s">
        <v>1501</v>
      </c>
      <c r="B196">
        <v>250363907.994819</v>
      </c>
      <c r="C196">
        <v>180906163.59340027</v>
      </c>
      <c r="D196">
        <v>111112095.10186347</v>
      </c>
      <c r="E196">
        <v>49306326.16361347</v>
      </c>
    </row>
    <row r="197" spans="1:5" ht="12.75">
      <c r="A197" t="s">
        <v>1502</v>
      </c>
      <c r="B197">
        <v>244494040.675013</v>
      </c>
      <c r="C197">
        <v>176365120.3091566</v>
      </c>
      <c r="D197">
        <v>108047510.45133367</v>
      </c>
      <c r="E197">
        <v>47743328.34894656</v>
      </c>
    </row>
    <row r="198" spans="1:5" ht="12.75">
      <c r="A198" t="s">
        <v>1503</v>
      </c>
      <c r="B198">
        <v>238767662.154603</v>
      </c>
      <c r="C198">
        <v>171951705.7792</v>
      </c>
      <c r="D198">
        <v>105084417.55052036</v>
      </c>
      <c r="E198">
        <v>46243674.124545805</v>
      </c>
    </row>
    <row r="199" spans="1:5" ht="12.75">
      <c r="A199" t="s">
        <v>1504</v>
      </c>
      <c r="B199">
        <v>233187287.447012</v>
      </c>
      <c r="C199">
        <v>167648098.08726603</v>
      </c>
      <c r="D199">
        <v>102193801.96929176</v>
      </c>
      <c r="E199">
        <v>44781144.29930449</v>
      </c>
    </row>
    <row r="200" spans="1:5" ht="12.75">
      <c r="A200" t="s">
        <v>1505</v>
      </c>
      <c r="B200">
        <v>227729794.121251</v>
      </c>
      <c r="C200">
        <v>163446788.94991225</v>
      </c>
      <c r="D200">
        <v>99379409.4492649</v>
      </c>
      <c r="E200">
        <v>43363433.432302445</v>
      </c>
    </row>
    <row r="201" spans="1:5" ht="12.75">
      <c r="A201" t="s">
        <v>1506</v>
      </c>
      <c r="B201">
        <v>222392635.814147</v>
      </c>
      <c r="C201">
        <v>159354195.42841327</v>
      </c>
      <c r="D201">
        <v>96652543.63775639</v>
      </c>
      <c r="E201">
        <v>42000708.96302842</v>
      </c>
    </row>
    <row r="202" spans="1:5" ht="12.75">
      <c r="A202" t="s">
        <v>1507</v>
      </c>
      <c r="B202">
        <v>217170740.028475</v>
      </c>
      <c r="C202">
        <v>155348545.02761585</v>
      </c>
      <c r="D202">
        <v>93983381.98196188</v>
      </c>
      <c r="E202">
        <v>40667832.09763796</v>
      </c>
    </row>
    <row r="203" spans="1:5" ht="12.75">
      <c r="A203" t="s">
        <v>1508</v>
      </c>
      <c r="B203">
        <v>212062488.41042</v>
      </c>
      <c r="C203">
        <v>151445471.77758163</v>
      </c>
      <c r="D203">
        <v>91396578.66780257</v>
      </c>
      <c r="E203">
        <v>39386371.68617127</v>
      </c>
    </row>
    <row r="204" spans="1:5" ht="12.75">
      <c r="A204" t="s">
        <v>1509</v>
      </c>
      <c r="B204">
        <v>207100743.826993</v>
      </c>
      <c r="C204">
        <v>147651164.65041253</v>
      </c>
      <c r="D204">
        <v>88880116.68476906</v>
      </c>
      <c r="E204">
        <v>38139699.93986473</v>
      </c>
    </row>
    <row r="205" spans="1:5" ht="12.75">
      <c r="A205" t="s">
        <v>1510</v>
      </c>
      <c r="B205">
        <v>202229249.729029</v>
      </c>
      <c r="C205">
        <v>143933527.09748834</v>
      </c>
      <c r="D205">
        <v>86421897.97366485</v>
      </c>
      <c r="E205">
        <v>36927769.41958623</v>
      </c>
    </row>
    <row r="206" spans="1:5" ht="12.75">
      <c r="A206" t="s">
        <v>1511</v>
      </c>
      <c r="B206">
        <v>197457914.651861</v>
      </c>
      <c r="C206">
        <v>140322290.92543945</v>
      </c>
      <c r="D206">
        <v>84060044.31102225</v>
      </c>
      <c r="E206">
        <v>35781117.59310048</v>
      </c>
    </row>
    <row r="207" spans="1:5" ht="12.75">
      <c r="A207" t="s">
        <v>1512</v>
      </c>
      <c r="B207">
        <v>192749510.603924</v>
      </c>
      <c r="C207">
        <v>136743969.70640075</v>
      </c>
      <c r="D207">
        <v>81708121.20330876</v>
      </c>
      <c r="E207">
        <v>34632682.4385384</v>
      </c>
    </row>
    <row r="208" spans="1:5" ht="12.75">
      <c r="A208" t="s">
        <v>1513</v>
      </c>
      <c r="B208">
        <v>188085250.901029</v>
      </c>
      <c r="C208">
        <v>133215942.12079616</v>
      </c>
      <c r="D208">
        <v>79404114.85062371</v>
      </c>
      <c r="E208">
        <v>33518146.78706686</v>
      </c>
    </row>
    <row r="209" spans="1:5" ht="12.75">
      <c r="A209" t="s">
        <v>1514</v>
      </c>
      <c r="B209">
        <v>183450960.389308</v>
      </c>
      <c r="C209">
        <v>129713216.44271654</v>
      </c>
      <c r="D209">
        <v>77119664.1716651</v>
      </c>
      <c r="E209">
        <v>32415948.892603695</v>
      </c>
    </row>
    <row r="210" spans="1:5" ht="12.75">
      <c r="A210" t="s">
        <v>1515</v>
      </c>
      <c r="B210">
        <v>178876255.576916</v>
      </c>
      <c r="C210">
        <v>126270963.51147613</v>
      </c>
      <c r="D210">
        <v>74888332.91606449</v>
      </c>
      <c r="E210">
        <v>31349011.82099609</v>
      </c>
    </row>
    <row r="211" spans="1:5" ht="12.75">
      <c r="A211" t="s">
        <v>1516</v>
      </c>
      <c r="B211">
        <v>174356298.286622</v>
      </c>
      <c r="C211">
        <v>122871516.45225382</v>
      </c>
      <c r="D211">
        <v>72686871.96782447</v>
      </c>
      <c r="E211">
        <v>30298581.187387694</v>
      </c>
    </row>
    <row r="212" spans="1:5" ht="12.75">
      <c r="A212" t="s">
        <v>1517</v>
      </c>
      <c r="B212">
        <v>169898267.792655</v>
      </c>
      <c r="C212">
        <v>119526804.31169423</v>
      </c>
      <c r="D212">
        <v>70528421.27153784</v>
      </c>
      <c r="E212">
        <v>29274338.780358654</v>
      </c>
    </row>
    <row r="213" spans="1:5" ht="12.75">
      <c r="A213" t="s">
        <v>1518</v>
      </c>
      <c r="B213">
        <v>165514370.942873</v>
      </c>
      <c r="C213">
        <v>116251516.08795634</v>
      </c>
      <c r="D213">
        <v>68426960.15264657</v>
      </c>
      <c r="E213">
        <v>28285656.45617195</v>
      </c>
    </row>
    <row r="214" spans="1:5" ht="12.75">
      <c r="A214" t="s">
        <v>1519</v>
      </c>
      <c r="B214">
        <v>161190415.535293</v>
      </c>
      <c r="C214">
        <v>113022500.55249941</v>
      </c>
      <c r="D214">
        <v>66357134.86966418</v>
      </c>
      <c r="E214">
        <v>27313871.438372653</v>
      </c>
    </row>
    <row r="215" spans="1:5" ht="12.75">
      <c r="A215" t="s">
        <v>1520</v>
      </c>
      <c r="B215">
        <v>156912671.380301</v>
      </c>
      <c r="C215">
        <v>109842465.70880452</v>
      </c>
      <c r="D215">
        <v>64331363.3037613</v>
      </c>
      <c r="E215">
        <v>26371478.163119495</v>
      </c>
    </row>
    <row r="216" spans="1:5" ht="12.75">
      <c r="A216" t="s">
        <v>1521</v>
      </c>
      <c r="B216">
        <v>152719041.472099</v>
      </c>
      <c r="C216">
        <v>106725506.78092158</v>
      </c>
      <c r="D216">
        <v>62346890.80070113</v>
      </c>
      <c r="E216">
        <v>25449727.602338675</v>
      </c>
    </row>
    <row r="217" spans="1:5" ht="12.75">
      <c r="A217" t="s">
        <v>1522</v>
      </c>
      <c r="B217">
        <v>148599678.608507</v>
      </c>
      <c r="C217">
        <v>103670617.48835972</v>
      </c>
      <c r="D217">
        <v>60408263.66725685</v>
      </c>
      <c r="E217">
        <v>24553946.78881692</v>
      </c>
    </row>
    <row r="218" spans="1:5" ht="12.75">
      <c r="A218" t="s">
        <v>1523</v>
      </c>
      <c r="B218">
        <v>144585522.437495</v>
      </c>
      <c r="C218">
        <v>100715600.56804515</v>
      </c>
      <c r="D218">
        <v>58551568.078580976</v>
      </c>
      <c r="E218">
        <v>23708195.4657261</v>
      </c>
    </row>
    <row r="219" spans="1:5" ht="12.75">
      <c r="A219" t="s">
        <v>1524</v>
      </c>
      <c r="B219">
        <v>140258391.878486</v>
      </c>
      <c r="C219">
        <v>97535692.65151662</v>
      </c>
      <c r="D219">
        <v>56558703.95690467</v>
      </c>
      <c r="E219">
        <v>22804262.80461408</v>
      </c>
    </row>
    <row r="220" spans="1:5" ht="12.75">
      <c r="A220" t="s">
        <v>1525</v>
      </c>
      <c r="B220">
        <v>136432050.367851</v>
      </c>
      <c r="C220">
        <v>94719126.33812506</v>
      </c>
      <c r="D220">
        <v>54790255.72848465</v>
      </c>
      <c r="E220">
        <v>22000674.67830688</v>
      </c>
    </row>
    <row r="221" spans="1:5" ht="12.75">
      <c r="A221" t="s">
        <v>1526</v>
      </c>
      <c r="B221">
        <v>132683589.848733</v>
      </c>
      <c r="C221">
        <v>91960488.5465435</v>
      </c>
      <c r="D221">
        <v>53059237.746894844</v>
      </c>
      <c r="E221">
        <v>21215354.736865286</v>
      </c>
    </row>
    <row r="222" spans="1:5" ht="12.75">
      <c r="A222" t="s">
        <v>1527</v>
      </c>
      <c r="B222">
        <v>129010586.797285</v>
      </c>
      <c r="C222">
        <v>89268033.48162083</v>
      </c>
      <c r="D222">
        <v>51378979.23285763</v>
      </c>
      <c r="E222">
        <v>20459303.576485902</v>
      </c>
    </row>
    <row r="223" spans="1:5" ht="12.75">
      <c r="A223" t="s">
        <v>1528</v>
      </c>
      <c r="B223">
        <v>124890766.28838</v>
      </c>
      <c r="C223">
        <v>86270780.34895626</v>
      </c>
      <c r="D223">
        <v>49527604.541136034</v>
      </c>
      <c r="E223">
        <v>19638545.42885211</v>
      </c>
    </row>
    <row r="224" spans="1:5" ht="12.75">
      <c r="A224" t="s">
        <v>1529</v>
      </c>
      <c r="B224">
        <v>121176241.910101</v>
      </c>
      <c r="C224">
        <v>83562929.06625786</v>
      </c>
      <c r="D224">
        <v>47851035.94161351</v>
      </c>
      <c r="E224">
        <v>18893392.996114176</v>
      </c>
    </row>
    <row r="225" spans="1:5" ht="12.75">
      <c r="A225" t="s">
        <v>1530</v>
      </c>
      <c r="B225">
        <v>117655470.858995</v>
      </c>
      <c r="C225">
        <v>81001835.80946693</v>
      </c>
      <c r="D225">
        <v>46270300.37996209</v>
      </c>
      <c r="E225">
        <v>18194369.748388615</v>
      </c>
    </row>
    <row r="226" spans="1:5" ht="12.75">
      <c r="A226" t="s">
        <v>1531</v>
      </c>
      <c r="B226">
        <v>114159114.265572</v>
      </c>
      <c r="C226">
        <v>78461409.40386035</v>
      </c>
      <c r="D226">
        <v>44705160.1600521</v>
      </c>
      <c r="E226">
        <v>17504470.254605502</v>
      </c>
    </row>
    <row r="227" spans="1:5" ht="12.75">
      <c r="A227" t="s">
        <v>1532</v>
      </c>
      <c r="B227">
        <v>110680845.80486</v>
      </c>
      <c r="C227">
        <v>75945936.92253356</v>
      </c>
      <c r="D227">
        <v>43165409.126191534</v>
      </c>
      <c r="E227">
        <v>16832292.210936055</v>
      </c>
    </row>
    <row r="228" spans="1:5" ht="12.75">
      <c r="A228" t="s">
        <v>1533</v>
      </c>
      <c r="B228">
        <v>107228347.227449</v>
      </c>
      <c r="C228">
        <v>73452142.14721408</v>
      </c>
      <c r="D228">
        <v>41641836.65045517</v>
      </c>
      <c r="E228">
        <v>16169399.679508137</v>
      </c>
    </row>
    <row r="229" spans="1:5" ht="12.75">
      <c r="A229" t="s">
        <v>1534</v>
      </c>
      <c r="B229">
        <v>103800712.425131</v>
      </c>
      <c r="C229">
        <v>70983591.18829335</v>
      </c>
      <c r="D229">
        <v>40140009.44945614</v>
      </c>
      <c r="E229">
        <v>15520228.462977516</v>
      </c>
    </row>
    <row r="230" spans="1:5" ht="12.75">
      <c r="A230" t="s">
        <v>1535</v>
      </c>
      <c r="B230">
        <v>100423649.651728</v>
      </c>
      <c r="C230">
        <v>68568990.6750184</v>
      </c>
      <c r="D230">
        <v>38685514.39669209</v>
      </c>
      <c r="E230">
        <v>14900609.275051052</v>
      </c>
    </row>
    <row r="231" spans="1:5" ht="12.75">
      <c r="A231" t="s">
        <v>1536</v>
      </c>
      <c r="B231">
        <v>97075583.238132</v>
      </c>
      <c r="C231">
        <v>66170519.40147794</v>
      </c>
      <c r="D231">
        <v>37237391.92282508</v>
      </c>
      <c r="E231">
        <v>14282082.126384063</v>
      </c>
    </row>
    <row r="232" spans="1:5" ht="12.75">
      <c r="A232" t="s">
        <v>1537</v>
      </c>
      <c r="B232">
        <v>93770568.363145</v>
      </c>
      <c r="C232">
        <v>63812776.887006044</v>
      </c>
      <c r="D232">
        <v>35822189.19437377</v>
      </c>
      <c r="E232">
        <v>13682973.223158937</v>
      </c>
    </row>
    <row r="233" spans="1:5" ht="12.75">
      <c r="A233" t="s">
        <v>1538</v>
      </c>
      <c r="B233">
        <v>90511767.054069</v>
      </c>
      <c r="C233">
        <v>61490626.54620582</v>
      </c>
      <c r="D233">
        <v>34430829.87741008</v>
      </c>
      <c r="E233">
        <v>13095812.966483466</v>
      </c>
    </row>
    <row r="234" spans="1:5" ht="12.75">
      <c r="A234" t="s">
        <v>1539</v>
      </c>
      <c r="B234">
        <v>87333361.879517</v>
      </c>
      <c r="C234">
        <v>59233938.96048832</v>
      </c>
      <c r="D234">
        <v>33085595.29139053</v>
      </c>
      <c r="E234">
        <v>12532566.273904977</v>
      </c>
    </row>
    <row r="235" spans="1:5" ht="12.75">
      <c r="A235" t="s">
        <v>1540</v>
      </c>
      <c r="B235">
        <v>84225597.730522</v>
      </c>
      <c r="C235">
        <v>57029204.77234349</v>
      </c>
      <c r="D235">
        <v>31773111.60256061</v>
      </c>
      <c r="E235">
        <v>11984431.14611008</v>
      </c>
    </row>
    <row r="236" spans="1:5" ht="12.75">
      <c r="A236" t="s">
        <v>1541</v>
      </c>
      <c r="B236">
        <v>81238064.402021</v>
      </c>
      <c r="C236">
        <v>54913049.26151573</v>
      </c>
      <c r="D236">
        <v>30516314.750861503</v>
      </c>
      <c r="E236">
        <v>11461629.92044119</v>
      </c>
    </row>
    <row r="237" spans="1:5" ht="12.75">
      <c r="A237" t="s">
        <v>1542</v>
      </c>
      <c r="B237">
        <v>78415825.341416</v>
      </c>
      <c r="C237">
        <v>52918347.18190236</v>
      </c>
      <c r="D237">
        <v>29335437.12017008</v>
      </c>
      <c r="E237">
        <v>10972938.455009202</v>
      </c>
    </row>
    <row r="238" spans="1:5" ht="12.75">
      <c r="A238" t="s">
        <v>1543</v>
      </c>
      <c r="B238">
        <v>75639560.906552</v>
      </c>
      <c r="C238">
        <v>50958229.63143905</v>
      </c>
      <c r="D238">
        <v>28176997.734887816</v>
      </c>
      <c r="E238">
        <v>10494982.435037667</v>
      </c>
    </row>
    <row r="239" spans="1:5" ht="12.75">
      <c r="A239" t="s">
        <v>1544</v>
      </c>
      <c r="B239">
        <v>72887765.538246</v>
      </c>
      <c r="C239">
        <v>49023750.06024728</v>
      </c>
      <c r="D239">
        <v>27040622.316394016</v>
      </c>
      <c r="E239">
        <v>10030434.926697865</v>
      </c>
    </row>
    <row r="240" spans="1:5" ht="12.75">
      <c r="A240" t="s">
        <v>1545</v>
      </c>
      <c r="B240">
        <v>70183700.551347</v>
      </c>
      <c r="C240">
        <v>47124953.56243074</v>
      </c>
      <c r="D240">
        <v>25927173.92240445</v>
      </c>
      <c r="E240">
        <v>9576677.951005353</v>
      </c>
    </row>
    <row r="241" spans="1:5" ht="12.75">
      <c r="A241" t="s">
        <v>1546</v>
      </c>
      <c r="B241">
        <v>67492475.887226</v>
      </c>
      <c r="C241">
        <v>45241064.06985161</v>
      </c>
      <c r="D241">
        <v>24827394.756851595</v>
      </c>
      <c r="E241">
        <v>9131612.442483922</v>
      </c>
    </row>
    <row r="242" spans="1:5" ht="12.75">
      <c r="A242" t="s">
        <v>1547</v>
      </c>
      <c r="B242">
        <v>64818802.726438</v>
      </c>
      <c r="C242">
        <v>43379925.06823707</v>
      </c>
      <c r="D242">
        <v>23749396.48247175</v>
      </c>
      <c r="E242">
        <v>8700504.716446625</v>
      </c>
    </row>
    <row r="243" spans="1:5" ht="12.75">
      <c r="A243" t="s">
        <v>1548</v>
      </c>
      <c r="B243">
        <v>62177905.672962</v>
      </c>
      <c r="C243">
        <v>41541929.21356786</v>
      </c>
      <c r="D243">
        <v>22685300.40012509</v>
      </c>
      <c r="E243">
        <v>8275476.754479069</v>
      </c>
    </row>
    <row r="244" spans="1:5" ht="12.75">
      <c r="A244" t="s">
        <v>1549</v>
      </c>
      <c r="B244">
        <v>59566363.771567</v>
      </c>
      <c r="C244">
        <v>39731798.241619885</v>
      </c>
      <c r="D244">
        <v>21643418.743278213</v>
      </c>
      <c r="E244">
        <v>7863039.076180387</v>
      </c>
    </row>
    <row r="245" spans="1:5" ht="12.75">
      <c r="A245" t="s">
        <v>1550</v>
      </c>
      <c r="B245">
        <v>57013793.539845</v>
      </c>
      <c r="C245">
        <v>37964689.284613214</v>
      </c>
      <c r="D245">
        <v>20628211.864503175</v>
      </c>
      <c r="E245">
        <v>7462473.033400618</v>
      </c>
    </row>
    <row r="246" spans="1:5" ht="12.75">
      <c r="A246" t="s">
        <v>1551</v>
      </c>
      <c r="B246">
        <v>54552287.539147</v>
      </c>
      <c r="C246">
        <v>36265981.6975988</v>
      </c>
      <c r="D246">
        <v>19656714.901293613</v>
      </c>
      <c r="E246">
        <v>7081874.296350481</v>
      </c>
    </row>
    <row r="247" spans="1:5" ht="12.75">
      <c r="A247" t="s">
        <v>1552</v>
      </c>
      <c r="B247">
        <v>52188082.903328</v>
      </c>
      <c r="C247">
        <v>34635430.82581747</v>
      </c>
      <c r="D247">
        <v>18725188.045161907</v>
      </c>
      <c r="E247">
        <v>6717691.912388268</v>
      </c>
    </row>
    <row r="248" spans="1:5" ht="12.75">
      <c r="A248" t="s">
        <v>1553</v>
      </c>
      <c r="B248">
        <v>49919287.756403</v>
      </c>
      <c r="C248">
        <v>33073519.290799264</v>
      </c>
      <c r="D248">
        <v>17835286.755267665</v>
      </c>
      <c r="E248">
        <v>6371337.492177672</v>
      </c>
    </row>
    <row r="249" spans="1:5" ht="12.75">
      <c r="A249" t="s">
        <v>1554</v>
      </c>
      <c r="B249">
        <v>47765574.575847</v>
      </c>
      <c r="C249">
        <v>31594653.45873053</v>
      </c>
      <c r="D249">
        <v>16995856.282004748</v>
      </c>
      <c r="E249">
        <v>6046577.833157081</v>
      </c>
    </row>
    <row r="250" spans="1:5" ht="12.75">
      <c r="A250" t="s">
        <v>1555</v>
      </c>
      <c r="B250">
        <v>45681878.445991</v>
      </c>
      <c r="C250">
        <v>30165138.444220804</v>
      </c>
      <c r="D250">
        <v>16185602.467349403</v>
      </c>
      <c r="E250">
        <v>5733926.03819674</v>
      </c>
    </row>
    <row r="251" spans="1:5" ht="12.75">
      <c r="A251" t="s">
        <v>1556</v>
      </c>
      <c r="B251">
        <v>43630966.180796</v>
      </c>
      <c r="C251">
        <v>28763568.14546827</v>
      </c>
      <c r="D251">
        <v>15395580.66772871</v>
      </c>
      <c r="E251">
        <v>5431694.984270361</v>
      </c>
    </row>
    <row r="252" spans="1:5" ht="12.75">
      <c r="A252" t="s">
        <v>1557</v>
      </c>
      <c r="B252">
        <v>41595097.715672</v>
      </c>
      <c r="C252">
        <v>27374919.914492033</v>
      </c>
      <c r="D252">
        <v>14615048.609887894</v>
      </c>
      <c r="E252">
        <v>5134476.664064644</v>
      </c>
    </row>
    <row r="253" spans="1:5" ht="12.75">
      <c r="A253" t="s">
        <v>1558</v>
      </c>
      <c r="B253">
        <v>39568830.51002</v>
      </c>
      <c r="C253">
        <v>25997207.586017895</v>
      </c>
      <c r="D253">
        <v>13844210.743932888</v>
      </c>
      <c r="E253">
        <v>4843069.947160979</v>
      </c>
    </row>
    <row r="254" spans="1:5" ht="12.75">
      <c r="A254" t="s">
        <v>1559</v>
      </c>
      <c r="B254">
        <v>37548804.414459</v>
      </c>
      <c r="C254">
        <v>24632229.58497476</v>
      </c>
      <c r="D254">
        <v>13087187.953535454</v>
      </c>
      <c r="E254">
        <v>4560725.046562529</v>
      </c>
    </row>
    <row r="255" spans="1:5" ht="12.75">
      <c r="A255" t="s">
        <v>1560</v>
      </c>
      <c r="B255">
        <v>35546934.593408</v>
      </c>
      <c r="C255">
        <v>23279440.843754757</v>
      </c>
      <c r="D255">
        <v>12336991.156150509</v>
      </c>
      <c r="E255">
        <v>4281080.792995051</v>
      </c>
    </row>
    <row r="256" spans="1:5" ht="12.75">
      <c r="A256" t="s">
        <v>1561</v>
      </c>
      <c r="B256">
        <v>33578939.190682</v>
      </c>
      <c r="C256">
        <v>21954518.76300148</v>
      </c>
      <c r="D256">
        <v>11606209.296457483</v>
      </c>
      <c r="E256">
        <v>4010981.436563085</v>
      </c>
    </row>
    <row r="257" spans="1:5" ht="12.75">
      <c r="A257" t="s">
        <v>1562</v>
      </c>
      <c r="B257">
        <v>31657008.540862</v>
      </c>
      <c r="C257">
        <v>20662820.47257048</v>
      </c>
      <c r="D257">
        <v>10895575.421493094</v>
      </c>
      <c r="E257">
        <v>3749445.4965618267</v>
      </c>
    </row>
    <row r="258" spans="1:5" ht="12.75">
      <c r="A258" t="s">
        <v>1563</v>
      </c>
      <c r="B258">
        <v>29895521.704374</v>
      </c>
      <c r="C258">
        <v>19481052.91597832</v>
      </c>
      <c r="D258">
        <v>10247142.183378024</v>
      </c>
      <c r="E258">
        <v>3511848.0713265724</v>
      </c>
    </row>
    <row r="259" spans="1:5" ht="12.75">
      <c r="A259" t="s">
        <v>1564</v>
      </c>
      <c r="B259">
        <v>28240393.211481</v>
      </c>
      <c r="C259">
        <v>18371296.55870451</v>
      </c>
      <c r="D259">
        <v>9638828.14164731</v>
      </c>
      <c r="E259">
        <v>3289378.22811102</v>
      </c>
    </row>
    <row r="260" spans="1:5" ht="12.75">
      <c r="A260" t="s">
        <v>1565</v>
      </c>
      <c r="B260">
        <v>26686847.230618</v>
      </c>
      <c r="C260">
        <v>17331219.273690697</v>
      </c>
      <c r="D260">
        <v>9070007.349661134</v>
      </c>
      <c r="E260">
        <v>3082150.456424134</v>
      </c>
    </row>
    <row r="261" spans="1:5" ht="12.75">
      <c r="A261" t="s">
        <v>1566</v>
      </c>
      <c r="B261">
        <v>25204265.540648</v>
      </c>
      <c r="C261">
        <v>16341520.170240728</v>
      </c>
      <c r="D261">
        <v>8531015.747890843</v>
      </c>
      <c r="E261">
        <v>2887107.954470711</v>
      </c>
    </row>
    <row r="262" spans="1:5" ht="12.75">
      <c r="A262" t="s">
        <v>1567</v>
      </c>
      <c r="B262">
        <v>23793169.591999</v>
      </c>
      <c r="C262">
        <v>15400452.69382367</v>
      </c>
      <c r="D262">
        <v>8019289.079944895</v>
      </c>
      <c r="E262">
        <v>2702431.960351948</v>
      </c>
    </row>
    <row r="263" spans="1:5" ht="12.75">
      <c r="A263" t="s">
        <v>1568</v>
      </c>
      <c r="B263">
        <v>22439605.713439</v>
      </c>
      <c r="C263">
        <v>14500499.708454069</v>
      </c>
      <c r="D263">
        <v>7532083.369905452</v>
      </c>
      <c r="E263">
        <v>2527843.022834295</v>
      </c>
    </row>
    <row r="264" spans="1:5" ht="12.75">
      <c r="A264" t="s">
        <v>1569</v>
      </c>
      <c r="B264">
        <v>21207739.368697</v>
      </c>
      <c r="C264">
        <v>13681222.433038965</v>
      </c>
      <c r="D264">
        <v>7088447.811326694</v>
      </c>
      <c r="E264">
        <v>2368878.2936152136</v>
      </c>
    </row>
    <row r="265" spans="1:5" ht="12.75">
      <c r="A265" t="s">
        <v>1570</v>
      </c>
      <c r="B265">
        <v>20067761.752272</v>
      </c>
      <c r="C265">
        <v>12923859.908825504</v>
      </c>
      <c r="D265">
        <v>6679017.432635892</v>
      </c>
      <c r="E265">
        <v>2222597.3838031488</v>
      </c>
    </row>
    <row r="266" spans="1:5" ht="12.75">
      <c r="A266" t="s">
        <v>1571</v>
      </c>
      <c r="B266">
        <v>19004889.592782</v>
      </c>
      <c r="C266">
        <v>12220607.039223798</v>
      </c>
      <c r="D266">
        <v>6301068.932585931</v>
      </c>
      <c r="E266">
        <v>2088802.9096649934</v>
      </c>
    </row>
    <row r="267" spans="1:5" ht="12.75">
      <c r="A267" t="s">
        <v>1572</v>
      </c>
      <c r="B267">
        <v>18004875.237248</v>
      </c>
      <c r="C267">
        <v>11557937.023155108</v>
      </c>
      <c r="D267">
        <v>5944233.597306943</v>
      </c>
      <c r="E267">
        <v>1962165.8851420335</v>
      </c>
    </row>
    <row r="268" spans="1:5" ht="12.75">
      <c r="A268" t="s">
        <v>1573</v>
      </c>
      <c r="B268">
        <v>17030500.72006</v>
      </c>
      <c r="C268">
        <v>10914508.534842461</v>
      </c>
      <c r="D268">
        <v>5599503.190169789</v>
      </c>
      <c r="E268">
        <v>1840795.027326719</v>
      </c>
    </row>
    <row r="269" spans="1:5" ht="12.75">
      <c r="A269" t="s">
        <v>1574</v>
      </c>
      <c r="B269">
        <v>16079507.733451</v>
      </c>
      <c r="C269">
        <v>10287557.976927055</v>
      </c>
      <c r="D269">
        <v>5264434.180755819</v>
      </c>
      <c r="E269">
        <v>1723313.363851925</v>
      </c>
    </row>
    <row r="270" spans="1:5" ht="12.75">
      <c r="A270" t="s">
        <v>1575</v>
      </c>
      <c r="B270">
        <v>15171194.867896</v>
      </c>
      <c r="C270">
        <v>9690493.486071402</v>
      </c>
      <c r="D270">
        <v>4946694.225378507</v>
      </c>
      <c r="E270">
        <v>1612663.3080873797</v>
      </c>
    </row>
    <row r="271" spans="1:5" ht="12.75">
      <c r="A271" t="s">
        <v>1576</v>
      </c>
      <c r="B271">
        <v>14280551.414122</v>
      </c>
      <c r="C271">
        <v>9106130.364602178</v>
      </c>
      <c r="D271">
        <v>4636573.280043223</v>
      </c>
      <c r="E271">
        <v>1505159.0242037456</v>
      </c>
    </row>
    <row r="272" spans="1:5" ht="12.75">
      <c r="A272" t="s">
        <v>1577</v>
      </c>
      <c r="B272">
        <v>13411540.701033</v>
      </c>
      <c r="C272">
        <v>8537492.541071417</v>
      </c>
      <c r="D272">
        <v>4335984.238075724</v>
      </c>
      <c r="E272">
        <v>1401617.6993465654</v>
      </c>
    </row>
    <row r="273" spans="1:5" ht="12.75">
      <c r="A273" t="s">
        <v>1578</v>
      </c>
      <c r="B273">
        <v>12574259.510786</v>
      </c>
      <c r="C273">
        <v>7991359.069074141</v>
      </c>
      <c r="D273">
        <v>4048627.025071694</v>
      </c>
      <c r="E273">
        <v>1303364.0305780724</v>
      </c>
    </row>
    <row r="274" spans="1:5" ht="12.75">
      <c r="A274" t="s">
        <v>1579</v>
      </c>
      <c r="B274">
        <v>11765266.977481</v>
      </c>
      <c r="C274">
        <v>7464535.561734066</v>
      </c>
      <c r="D274">
        <v>3772107.0490582995</v>
      </c>
      <c r="E274">
        <v>1209201.2581818285</v>
      </c>
    </row>
    <row r="275" spans="1:5" ht="12.75">
      <c r="A275" t="s">
        <v>1580</v>
      </c>
      <c r="B275">
        <v>10978307.201775</v>
      </c>
      <c r="C275">
        <v>6953811.989169363</v>
      </c>
      <c r="D275">
        <v>3505370.516304003</v>
      </c>
      <c r="E275">
        <v>1119088.9157547485</v>
      </c>
    </row>
    <row r="276" spans="1:5" ht="12.75">
      <c r="A276" t="s">
        <v>1581</v>
      </c>
      <c r="B276">
        <v>10221727.837371</v>
      </c>
      <c r="C276">
        <v>6463602.756425726</v>
      </c>
      <c r="D276">
        <v>3249972.8684780165</v>
      </c>
      <c r="E276">
        <v>1033158.6584780378</v>
      </c>
    </row>
    <row r="277" spans="1:5" ht="12.75">
      <c r="A277" t="s">
        <v>1582</v>
      </c>
      <c r="B277">
        <v>9487469.59238</v>
      </c>
      <c r="C277">
        <v>5989126.969420913</v>
      </c>
      <c r="D277">
        <v>3003742.441845663</v>
      </c>
      <c r="E277">
        <v>950838.1423274478</v>
      </c>
    </row>
    <row r="278" spans="1:5" ht="12.75">
      <c r="A278" t="s">
        <v>1583</v>
      </c>
      <c r="B278">
        <v>8787305.141014</v>
      </c>
      <c r="C278">
        <v>5538637.654096467</v>
      </c>
      <c r="D278">
        <v>2771425.7056649667</v>
      </c>
      <c r="E278">
        <v>873941.0837929667</v>
      </c>
    </row>
    <row r="279" spans="1:5" ht="12.75">
      <c r="A279" t="s">
        <v>1584</v>
      </c>
      <c r="B279">
        <v>8126378.828982</v>
      </c>
      <c r="C279">
        <v>5113368.472232852</v>
      </c>
      <c r="D279">
        <v>2552122.222807564</v>
      </c>
      <c r="E279">
        <v>801377.240040936</v>
      </c>
    </row>
    <row r="280" spans="1:5" ht="12.75">
      <c r="A280" t="s">
        <v>1585</v>
      </c>
      <c r="B280">
        <v>7497639.273391</v>
      </c>
      <c r="C280">
        <v>4710002.3897782415</v>
      </c>
      <c r="D280">
        <v>2345013.1078518056</v>
      </c>
      <c r="E280">
        <v>733325.6784958091</v>
      </c>
    </row>
    <row r="281" spans="1:5" ht="12.75">
      <c r="A281" t="s">
        <v>1586</v>
      </c>
      <c r="B281">
        <v>6904295.975334</v>
      </c>
      <c r="C281">
        <v>4329908.962593762</v>
      </c>
      <c r="D281">
        <v>2150289.851953582</v>
      </c>
      <c r="E281">
        <v>669584.270656898</v>
      </c>
    </row>
    <row r="282" spans="1:5" ht="12.75">
      <c r="A282" t="s">
        <v>1587</v>
      </c>
      <c r="B282">
        <v>6344206.829818</v>
      </c>
      <c r="C282">
        <v>3972128.2126761205</v>
      </c>
      <c r="D282">
        <v>1967756.0918096523</v>
      </c>
      <c r="E282">
        <v>610232.855435099</v>
      </c>
    </row>
    <row r="283" spans="1:5" ht="12.75">
      <c r="A283" t="s">
        <v>1588</v>
      </c>
      <c r="B283">
        <v>5811702.459225</v>
      </c>
      <c r="C283">
        <v>3632553.9732131213</v>
      </c>
      <c r="D283">
        <v>1794957.5248110588</v>
      </c>
      <c r="E283">
        <v>554287.5408999207</v>
      </c>
    </row>
    <row r="284" spans="1:5" ht="12.75">
      <c r="A284" t="s">
        <v>1589</v>
      </c>
      <c r="B284">
        <v>5304805.298178</v>
      </c>
      <c r="C284">
        <v>3310098.6098790467</v>
      </c>
      <c r="D284">
        <v>1631462.6096820456</v>
      </c>
      <c r="E284">
        <v>501666.0198256208</v>
      </c>
    </row>
    <row r="285" spans="1:5" ht="12.75">
      <c r="A285" t="s">
        <v>1590</v>
      </c>
      <c r="B285">
        <v>4823215.843528</v>
      </c>
      <c r="C285">
        <v>3004655.8878119783</v>
      </c>
      <c r="D285">
        <v>1477272.7996267441</v>
      </c>
      <c r="E285">
        <v>452391.4050106625</v>
      </c>
    </row>
    <row r="286" spans="1:5" ht="12.75">
      <c r="A286" t="s">
        <v>1591</v>
      </c>
      <c r="B286">
        <v>4353594.851889</v>
      </c>
      <c r="C286">
        <v>2707502.2956116265</v>
      </c>
      <c r="D286">
        <v>1327788.4507765418</v>
      </c>
      <c r="E286">
        <v>404891.9572972777</v>
      </c>
    </row>
    <row r="287" spans="1:5" ht="12.75">
      <c r="A287" t="s">
        <v>1592</v>
      </c>
      <c r="B287">
        <v>3893436.182296</v>
      </c>
      <c r="C287">
        <v>2417355.0570587553</v>
      </c>
      <c r="D287">
        <v>1182579.2763748546</v>
      </c>
      <c r="E287">
        <v>359134.07293677266</v>
      </c>
    </row>
    <row r="288" spans="1:5" ht="12.75">
      <c r="A288" t="s">
        <v>1593</v>
      </c>
      <c r="B288">
        <v>3442113.535849</v>
      </c>
      <c r="C288">
        <v>2133513.293515932</v>
      </c>
      <c r="D288">
        <v>1041068.405558188</v>
      </c>
      <c r="E288">
        <v>314819.94086495176</v>
      </c>
    </row>
    <row r="289" spans="1:5" ht="12.75">
      <c r="A289" t="s">
        <v>1594</v>
      </c>
      <c r="B289">
        <v>3010651.285123</v>
      </c>
      <c r="C289">
        <v>1862916.5308392937</v>
      </c>
      <c r="D289">
        <v>906716.2576944589</v>
      </c>
      <c r="E289">
        <v>273030.38955991267</v>
      </c>
    </row>
    <row r="290" spans="1:5" ht="12.75">
      <c r="A290" t="s">
        <v>1595</v>
      </c>
      <c r="B290">
        <v>2597273.803589</v>
      </c>
      <c r="C290">
        <v>1604578.6820867974</v>
      </c>
      <c r="D290">
        <v>779120.2031682117</v>
      </c>
      <c r="E290">
        <v>233678.95365335885</v>
      </c>
    </row>
    <row r="291" spans="1:5" ht="12.75">
      <c r="A291" t="s">
        <v>1596</v>
      </c>
      <c r="B291">
        <v>2196001.999102</v>
      </c>
      <c r="C291">
        <v>1354374.5769135517</v>
      </c>
      <c r="D291">
        <v>655958.454476175</v>
      </c>
      <c r="E291">
        <v>195906.15763760905</v>
      </c>
    </row>
    <row r="292" spans="1:5" ht="12.75">
      <c r="A292" t="s">
        <v>1597</v>
      </c>
      <c r="B292">
        <v>1814850.661523</v>
      </c>
      <c r="C292">
        <v>1117463.9368042923</v>
      </c>
      <c r="D292">
        <v>539884.457052083</v>
      </c>
      <c r="E292">
        <v>160578.96739506494</v>
      </c>
    </row>
    <row r="293" spans="1:5" ht="12.75">
      <c r="A293" t="s">
        <v>1598</v>
      </c>
      <c r="B293">
        <v>1481478.918812</v>
      </c>
      <c r="C293">
        <v>910648.7110393435</v>
      </c>
      <c r="D293">
        <v>438846.1355570025</v>
      </c>
      <c r="E293">
        <v>129974.07466155503</v>
      </c>
    </row>
    <row r="294" spans="1:5" ht="12.75">
      <c r="A294" t="s">
        <v>1599</v>
      </c>
      <c r="B294">
        <v>1188302.680205</v>
      </c>
      <c r="C294">
        <v>729237.5752303326</v>
      </c>
      <c r="D294">
        <v>350558.26175690064</v>
      </c>
      <c r="E294">
        <v>103400.04936033794</v>
      </c>
    </row>
    <row r="295" spans="1:5" ht="12.75">
      <c r="A295" t="s">
        <v>1600</v>
      </c>
      <c r="B295">
        <v>965772.52472</v>
      </c>
      <c r="C295">
        <v>591670.0508309072</v>
      </c>
      <c r="D295">
        <v>283703.6008488638</v>
      </c>
      <c r="E295">
        <v>83326.2825303626</v>
      </c>
    </row>
    <row r="296" spans="1:5" ht="12.75">
      <c r="A296" t="s">
        <v>1601</v>
      </c>
      <c r="B296">
        <v>814608.15</v>
      </c>
      <c r="C296">
        <v>498214.39390138467</v>
      </c>
      <c r="D296">
        <v>238284.40761680412</v>
      </c>
      <c r="E296">
        <v>69689.82969678105</v>
      </c>
    </row>
    <row r="297" spans="1:5" ht="12.75">
      <c r="A297" t="s">
        <v>1602</v>
      </c>
      <c r="B297">
        <v>755902.17</v>
      </c>
      <c r="C297">
        <v>461550.97447543655</v>
      </c>
      <c r="D297">
        <v>220205.8203167455</v>
      </c>
      <c r="E297">
        <v>64138.47884082078</v>
      </c>
    </row>
    <row r="298" spans="1:5" ht="12.75">
      <c r="A298" t="s">
        <v>1603</v>
      </c>
      <c r="B298">
        <v>732697.89</v>
      </c>
      <c r="C298">
        <v>446623.7359615006</v>
      </c>
      <c r="D298">
        <v>212542.1230936798</v>
      </c>
      <c r="E298">
        <v>61644.09710973155</v>
      </c>
    </row>
    <row r="299" spans="1:5" ht="12.75">
      <c r="A299" t="s">
        <v>1604</v>
      </c>
      <c r="B299">
        <v>711380.29</v>
      </c>
      <c r="C299">
        <v>432917.6055518104</v>
      </c>
      <c r="D299">
        <v>205512.49387637808</v>
      </c>
      <c r="E299">
        <v>59360.94339223841</v>
      </c>
    </row>
    <row r="300" spans="1:5" ht="12.75">
      <c r="A300" t="s">
        <v>1605</v>
      </c>
      <c r="B300">
        <v>690016.08</v>
      </c>
      <c r="C300">
        <v>419203.9924733848</v>
      </c>
      <c r="D300">
        <v>198496.33149030613</v>
      </c>
      <c r="E300">
        <v>57091.528345258084</v>
      </c>
    </row>
    <row r="301" spans="1:5" ht="12.75">
      <c r="A301" t="s">
        <v>1606</v>
      </c>
      <c r="B301">
        <v>668605.11</v>
      </c>
      <c r="C301">
        <v>405507.29281972983</v>
      </c>
      <c r="D301">
        <v>191522.51523043893</v>
      </c>
      <c r="E301">
        <v>54852.40079980778</v>
      </c>
    </row>
    <row r="302" spans="1:5" ht="12.75">
      <c r="A302" t="s">
        <v>1607</v>
      </c>
      <c r="B302">
        <v>647147.37</v>
      </c>
      <c r="C302">
        <v>391891.90368158824</v>
      </c>
      <c r="D302">
        <v>184666.69423190106</v>
      </c>
      <c r="E302">
        <v>52686.50498403242</v>
      </c>
    </row>
    <row r="303" spans="1:5" ht="12.75">
      <c r="A303" t="s">
        <v>1608</v>
      </c>
      <c r="B303">
        <v>626665.26</v>
      </c>
      <c r="C303">
        <v>378844.94733867043</v>
      </c>
      <c r="D303">
        <v>178064.7178617599</v>
      </c>
      <c r="E303">
        <v>50587.7438426413</v>
      </c>
    </row>
    <row r="304" spans="1:5" ht="12.75">
      <c r="A304" t="s">
        <v>1609</v>
      </c>
      <c r="B304">
        <v>607276.46</v>
      </c>
      <c r="C304">
        <v>366521.0203386295</v>
      </c>
      <c r="D304">
        <v>171848.2170752004</v>
      </c>
      <c r="E304">
        <v>48621.52195256076</v>
      </c>
    </row>
    <row r="305" spans="1:5" ht="12.75">
      <c r="A305" t="s">
        <v>1610</v>
      </c>
      <c r="B305">
        <v>589822.52</v>
      </c>
      <c r="C305">
        <v>355382.93478798296</v>
      </c>
      <c r="D305">
        <v>166202.21452804632</v>
      </c>
      <c r="E305">
        <v>46824.90921783211</v>
      </c>
    </row>
    <row r="306" spans="1:5" ht="12.75">
      <c r="A306" t="s">
        <v>1611</v>
      </c>
      <c r="B306">
        <v>574350.07</v>
      </c>
      <c r="C306">
        <v>345492.36777379044</v>
      </c>
      <c r="D306">
        <v>161179.00181446507</v>
      </c>
      <c r="E306">
        <v>45223.55335377641</v>
      </c>
    </row>
    <row r="307" spans="1:5" ht="12.75">
      <c r="A307" t="s">
        <v>1612</v>
      </c>
      <c r="B307">
        <v>562196.07</v>
      </c>
      <c r="C307">
        <v>337607.7160992802</v>
      </c>
      <c r="D307">
        <v>157100.09975919893</v>
      </c>
      <c r="E307">
        <v>43892.39731066893</v>
      </c>
    </row>
    <row r="308" spans="1:5" ht="12.75">
      <c r="A308" t="s">
        <v>1613</v>
      </c>
      <c r="B308">
        <v>550668.57</v>
      </c>
      <c r="C308">
        <v>330124.40161397634</v>
      </c>
      <c r="D308">
        <v>153227.18277529054</v>
      </c>
      <c r="E308">
        <v>42629.01298120633</v>
      </c>
    </row>
    <row r="309" spans="1:5" ht="12.75">
      <c r="A309" t="s">
        <v>1614</v>
      </c>
      <c r="B309">
        <v>539609.16</v>
      </c>
      <c r="C309">
        <v>322963.3277715822</v>
      </c>
      <c r="D309">
        <v>149534.41925012783</v>
      </c>
      <c r="E309">
        <v>41431.123689330874</v>
      </c>
    </row>
    <row r="310" spans="1:5" ht="12.75">
      <c r="A310" t="s">
        <v>1615</v>
      </c>
      <c r="B310">
        <v>529028.76</v>
      </c>
      <c r="C310">
        <v>316093.78700929316</v>
      </c>
      <c r="D310">
        <v>145981.5631008674</v>
      </c>
      <c r="E310">
        <v>40275.42881570883</v>
      </c>
    </row>
    <row r="311" spans="1:5" ht="12.75">
      <c r="A311" t="s">
        <v>1616</v>
      </c>
      <c r="B311">
        <v>518425.43</v>
      </c>
      <c r="C311">
        <v>309249.87588953285</v>
      </c>
      <c r="D311">
        <v>142469.31993290165</v>
      </c>
      <c r="E311">
        <v>39145.297519092055</v>
      </c>
    </row>
    <row r="312" spans="1:5" ht="12.75">
      <c r="A312" t="s">
        <v>1617</v>
      </c>
      <c r="B312">
        <v>507799.1</v>
      </c>
      <c r="C312">
        <v>302397.32376422593</v>
      </c>
      <c r="D312">
        <v>138958.09556183705</v>
      </c>
      <c r="E312">
        <v>38018.827576356714</v>
      </c>
    </row>
    <row r="313" spans="1:5" ht="12.75">
      <c r="A313" t="s">
        <v>1618</v>
      </c>
      <c r="B313">
        <v>497951.85</v>
      </c>
      <c r="C313">
        <v>296030.2866939883</v>
      </c>
      <c r="D313">
        <v>135686.34648994735</v>
      </c>
      <c r="E313">
        <v>36966.44054421606</v>
      </c>
    </row>
    <row r="314" spans="1:5" ht="12.75">
      <c r="A314" t="s">
        <v>1619</v>
      </c>
      <c r="B314">
        <v>488546.15</v>
      </c>
      <c r="C314">
        <v>289993.6670189581</v>
      </c>
      <c r="D314">
        <v>132614.07881491762</v>
      </c>
      <c r="E314">
        <v>35991.18369934104</v>
      </c>
    </row>
    <row r="315" spans="1:5" ht="12.75">
      <c r="A315" t="s">
        <v>1620</v>
      </c>
      <c r="B315">
        <v>479571.66</v>
      </c>
      <c r="C315">
        <v>284183.72883670736</v>
      </c>
      <c r="D315">
        <v>129626.68669568075</v>
      </c>
      <c r="E315">
        <v>35031.403508925716</v>
      </c>
    </row>
    <row r="316" spans="1:5" ht="12.75">
      <c r="A316" t="s">
        <v>1621</v>
      </c>
      <c r="B316">
        <v>470578.27</v>
      </c>
      <c r="C316">
        <v>278396.7280503545</v>
      </c>
      <c r="D316">
        <v>126674.47297653806</v>
      </c>
      <c r="E316">
        <v>34093.242415303816</v>
      </c>
    </row>
    <row r="317" spans="1:5" ht="12.75">
      <c r="A317" t="s">
        <v>1622</v>
      </c>
      <c r="B317">
        <v>461565.85</v>
      </c>
      <c r="C317">
        <v>272601.79180442635</v>
      </c>
      <c r="D317">
        <v>123722.24113533882</v>
      </c>
      <c r="E317">
        <v>33157.638951551766</v>
      </c>
    </row>
    <row r="318" spans="1:5" ht="12.75">
      <c r="A318" t="s">
        <v>1623</v>
      </c>
      <c r="B318">
        <v>452534.43</v>
      </c>
      <c r="C318">
        <v>266829.1203427721</v>
      </c>
      <c r="D318">
        <v>120804.2084332441</v>
      </c>
      <c r="E318">
        <v>32242.890427481227</v>
      </c>
    </row>
    <row r="319" spans="1:5" ht="12.75">
      <c r="A319" t="s">
        <v>1624</v>
      </c>
      <c r="B319">
        <v>443483.95</v>
      </c>
      <c r="C319">
        <v>261049.15002940712</v>
      </c>
      <c r="D319">
        <v>117886.80999312208</v>
      </c>
      <c r="E319">
        <v>31330.962649630997</v>
      </c>
    </row>
    <row r="320" spans="1:5" ht="12.75">
      <c r="A320" t="s">
        <v>1625</v>
      </c>
      <c r="B320">
        <v>434414.31</v>
      </c>
      <c r="C320">
        <v>255276.75957861636</v>
      </c>
      <c r="D320">
        <v>114986.8835671577</v>
      </c>
      <c r="E320">
        <v>30430.805358283546</v>
      </c>
    </row>
    <row r="321" spans="1:5" ht="12.75">
      <c r="A321" t="s">
        <v>1626</v>
      </c>
      <c r="B321">
        <v>425325.48</v>
      </c>
      <c r="C321">
        <v>249525.60467999024</v>
      </c>
      <c r="D321">
        <v>112119.69541235018</v>
      </c>
      <c r="E321">
        <v>29550.38444052987</v>
      </c>
    </row>
    <row r="322" spans="1:5" ht="12.75">
      <c r="A322" t="s">
        <v>1627</v>
      </c>
      <c r="B322">
        <v>417165.8</v>
      </c>
      <c r="C322">
        <v>244323.4723098158</v>
      </c>
      <c r="D322">
        <v>109503.01510022767</v>
      </c>
      <c r="E322">
        <v>28738.488517538095</v>
      </c>
    </row>
    <row r="323" spans="1:5" ht="12.75">
      <c r="A323" t="s">
        <v>1628</v>
      </c>
      <c r="B323">
        <v>410861.18</v>
      </c>
      <c r="C323">
        <v>240236.04221665292</v>
      </c>
      <c r="D323">
        <v>107406.06782622298</v>
      </c>
      <c r="E323">
        <v>28072.607025405556</v>
      </c>
    </row>
    <row r="324" spans="1:5" ht="12.75">
      <c r="A324" t="s">
        <v>1629</v>
      </c>
      <c r="B324">
        <v>154542.61</v>
      </c>
      <c r="C324">
        <v>0</v>
      </c>
      <c r="D324">
        <v>0</v>
      </c>
      <c r="E324">
        <v>0</v>
      </c>
    </row>
    <row r="325" spans="1:5" ht="12.75">
      <c r="A325" t="s">
        <v>1630</v>
      </c>
      <c r="B325">
        <v>98210</v>
      </c>
      <c r="C325">
        <v>57230.076241051094</v>
      </c>
      <c r="D325">
        <v>25456.7620418436</v>
      </c>
      <c r="E325">
        <v>6597.362250918831</v>
      </c>
    </row>
    <row r="326" spans="1:5" ht="12.75">
      <c r="A326" t="s">
        <v>1631</v>
      </c>
      <c r="B326">
        <v>91863.36</v>
      </c>
      <c r="C326">
        <v>53449.67423266816</v>
      </c>
      <c r="D326">
        <v>23720.564344530936</v>
      </c>
      <c r="E326">
        <v>6123.887399343734</v>
      </c>
    </row>
    <row r="327" spans="1:5" ht="12.75">
      <c r="A327" t="s">
        <v>1632</v>
      </c>
      <c r="B327">
        <v>86251.83</v>
      </c>
      <c r="C327">
        <v>50099.55100788185</v>
      </c>
      <c r="D327">
        <v>22177.25965487655</v>
      </c>
      <c r="E327">
        <v>5701.2053009115925</v>
      </c>
    </row>
    <row r="328" spans="1:5" ht="12.75">
      <c r="A328" t="s">
        <v>1633</v>
      </c>
      <c r="B328">
        <v>81132.04</v>
      </c>
      <c r="C328">
        <v>47048.35810100652</v>
      </c>
      <c r="D328">
        <v>20775.347024639334</v>
      </c>
      <c r="E328">
        <v>5318.91646006234</v>
      </c>
    </row>
    <row r="329" spans="1:5" ht="12.75">
      <c r="A329" t="s">
        <v>1634</v>
      </c>
      <c r="B329">
        <v>77091.88</v>
      </c>
      <c r="C329">
        <v>44629.65109537713</v>
      </c>
      <c r="D329">
        <v>19657.188368114173</v>
      </c>
      <c r="E329">
        <v>5011.328835312623</v>
      </c>
    </row>
    <row r="330" spans="1:5" ht="12.75">
      <c r="A330" t="s">
        <v>1635</v>
      </c>
      <c r="B330">
        <v>73042.65</v>
      </c>
      <c r="C330">
        <v>42216.083132150714</v>
      </c>
      <c r="D330">
        <v>18548.364058427705</v>
      </c>
      <c r="E330">
        <v>4709.265727793502</v>
      </c>
    </row>
    <row r="331" spans="1:5" ht="12.75">
      <c r="A331" t="s">
        <v>1636</v>
      </c>
      <c r="B331">
        <v>68984.33</v>
      </c>
      <c r="C331">
        <v>39802.89353712447</v>
      </c>
      <c r="D331">
        <v>17443.611793194665</v>
      </c>
      <c r="E331">
        <v>4410.020597901077</v>
      </c>
    </row>
    <row r="332" spans="1:5" ht="12.75">
      <c r="A332" t="s">
        <v>1637</v>
      </c>
      <c r="B332">
        <v>64915.46</v>
      </c>
      <c r="C332">
        <v>37391.69153392618</v>
      </c>
      <c r="D332">
        <v>16345.227630338024</v>
      </c>
      <c r="E332">
        <v>4114.829054762083</v>
      </c>
    </row>
    <row r="333" spans="1:5" ht="12.75">
      <c r="A333" t="s">
        <v>1638</v>
      </c>
      <c r="B333">
        <v>61520.63</v>
      </c>
      <c r="C333">
        <v>35378.08393483164</v>
      </c>
      <c r="D333">
        <v>15426.94517398419</v>
      </c>
      <c r="E333">
        <v>3867.736190111723</v>
      </c>
    </row>
    <row r="334" spans="1:5" ht="12.75">
      <c r="A334" t="s">
        <v>1639</v>
      </c>
      <c r="B334">
        <v>58642.46</v>
      </c>
      <c r="C334">
        <v>33665.76543096832</v>
      </c>
      <c r="D334">
        <v>14642.937682579124</v>
      </c>
      <c r="E334">
        <v>3655.6258672451313</v>
      </c>
    </row>
    <row r="335" spans="1:5" ht="12.75">
      <c r="A335" t="s">
        <v>1640</v>
      </c>
      <c r="B335">
        <v>55756.59</v>
      </c>
      <c r="C335">
        <v>31956.4904777515</v>
      </c>
      <c r="D335">
        <v>13865.277517148372</v>
      </c>
      <c r="E335">
        <v>3447.292842060801</v>
      </c>
    </row>
    <row r="336" spans="1:5" ht="12.75">
      <c r="A336" t="s">
        <v>1641</v>
      </c>
      <c r="B336">
        <v>53141.81</v>
      </c>
      <c r="C336">
        <v>30406.18927196945</v>
      </c>
      <c r="D336">
        <v>13159.08147079742</v>
      </c>
      <c r="E336">
        <v>3257.855416303616</v>
      </c>
    </row>
    <row r="337" spans="1:5" ht="12.75">
      <c r="A337" t="s">
        <v>1642</v>
      </c>
      <c r="B337">
        <v>50521.52</v>
      </c>
      <c r="C337">
        <v>28857.90767546053</v>
      </c>
      <c r="D337">
        <v>12457.259565436763</v>
      </c>
      <c r="E337">
        <v>3071.039227912895</v>
      </c>
    </row>
    <row r="338" spans="1:5" ht="12.75">
      <c r="A338" t="s">
        <v>1643</v>
      </c>
      <c r="B338">
        <v>47895.67</v>
      </c>
      <c r="C338">
        <v>27314.611374924927</v>
      </c>
      <c r="D338">
        <v>11763.001208999538</v>
      </c>
      <c r="E338">
        <v>2888.3946986771643</v>
      </c>
    </row>
    <row r="339" spans="1:5" ht="12.75">
      <c r="A339" t="s">
        <v>1644</v>
      </c>
      <c r="B339">
        <v>45264.28</v>
      </c>
      <c r="C339">
        <v>25770.163186086007</v>
      </c>
      <c r="D339">
        <v>11069.662432450325</v>
      </c>
      <c r="E339">
        <v>2706.633136684458</v>
      </c>
    </row>
    <row r="340" spans="1:5" ht="12.75">
      <c r="A340" t="s">
        <v>1645</v>
      </c>
      <c r="B340">
        <v>42627.33</v>
      </c>
      <c r="C340">
        <v>24229.0420414759</v>
      </c>
      <c r="D340">
        <v>10382.052471161267</v>
      </c>
      <c r="E340">
        <v>2528.1004158576256</v>
      </c>
    </row>
    <row r="341" spans="1:5" ht="12.75">
      <c r="A341" t="s">
        <v>1646</v>
      </c>
      <c r="B341">
        <v>39984.77</v>
      </c>
      <c r="C341">
        <v>22688.484812026214</v>
      </c>
      <c r="D341">
        <v>9697.204683093514</v>
      </c>
      <c r="E341">
        <v>2351.333777855727</v>
      </c>
    </row>
    <row r="342" spans="1:5" ht="12.75">
      <c r="A342" t="s">
        <v>1647</v>
      </c>
      <c r="B342">
        <v>37336.62</v>
      </c>
      <c r="C342">
        <v>21151.075307939238</v>
      </c>
      <c r="D342">
        <v>9017.855826193541</v>
      </c>
      <c r="E342">
        <v>2177.6450445514533</v>
      </c>
    </row>
    <row r="343" spans="1:5" ht="12.75">
      <c r="A343" t="s">
        <v>1648</v>
      </c>
      <c r="B343">
        <v>34682.84</v>
      </c>
      <c r="C343">
        <v>19614.39347887207</v>
      </c>
      <c r="D343">
        <v>8341.41660780298</v>
      </c>
      <c r="E343">
        <v>2005.7658627943986</v>
      </c>
    </row>
    <row r="344" spans="1:5" ht="12.75">
      <c r="A344" t="s">
        <v>1649</v>
      </c>
      <c r="B344">
        <v>32023.43</v>
      </c>
      <c r="C344">
        <v>18079.684890149976</v>
      </c>
      <c r="D344">
        <v>7669.196737269918</v>
      </c>
      <c r="E344">
        <v>1836.3138998766588</v>
      </c>
    </row>
    <row r="345" spans="1:5" ht="12.75">
      <c r="A345" t="s">
        <v>1650</v>
      </c>
      <c r="B345">
        <v>29358.34</v>
      </c>
      <c r="C345">
        <v>16547.830588716297</v>
      </c>
      <c r="D345">
        <v>7002.124933976715</v>
      </c>
      <c r="E345">
        <v>1669.7174330281052</v>
      </c>
    </row>
    <row r="346" spans="1:5" ht="12.75">
      <c r="A346" t="s">
        <v>1651</v>
      </c>
      <c r="B346">
        <v>28117.12</v>
      </c>
      <c r="C346">
        <v>15821.33709212649</v>
      </c>
      <c r="D346">
        <v>6677.687110350574</v>
      </c>
      <c r="E346">
        <v>1585.6079392541537</v>
      </c>
    </row>
    <row r="347" spans="1:5" ht="12.75">
      <c r="A347" t="s">
        <v>1652</v>
      </c>
      <c r="B347">
        <v>26871.48</v>
      </c>
      <c r="C347">
        <v>15095.604067098253</v>
      </c>
      <c r="D347">
        <v>6355.6964338159805</v>
      </c>
      <c r="E347">
        <v>1502.9653736881685</v>
      </c>
    </row>
    <row r="348" spans="1:5" ht="12.75">
      <c r="A348" t="s">
        <v>1653</v>
      </c>
      <c r="B348">
        <v>25621.37</v>
      </c>
      <c r="C348">
        <v>14368.917027939357</v>
      </c>
      <c r="D348">
        <v>6034.353933316492</v>
      </c>
      <c r="E348">
        <v>1420.9317815810768</v>
      </c>
    </row>
    <row r="349" spans="1:5" ht="12.75">
      <c r="A349" t="s">
        <v>1654</v>
      </c>
      <c r="B349">
        <v>24366.82</v>
      </c>
      <c r="C349">
        <v>13642.165786564101</v>
      </c>
      <c r="D349">
        <v>5714.577911341443</v>
      </c>
      <c r="E349">
        <v>1339.933442636635</v>
      </c>
    </row>
    <row r="350" spans="1:5" ht="12.75">
      <c r="A350" t="s">
        <v>1655</v>
      </c>
      <c r="B350">
        <v>23107.8</v>
      </c>
      <c r="C350">
        <v>12917.461948609753</v>
      </c>
      <c r="D350">
        <v>5398.575037533438</v>
      </c>
      <c r="E350">
        <v>1260.994585673342</v>
      </c>
    </row>
    <row r="351" spans="1:5" ht="12.75">
      <c r="A351" t="s">
        <v>1656</v>
      </c>
      <c r="B351">
        <v>21844.29</v>
      </c>
      <c r="C351">
        <v>12190.437815150337</v>
      </c>
      <c r="D351">
        <v>5081.774008431273</v>
      </c>
      <c r="E351">
        <v>1181.9688926462818</v>
      </c>
    </row>
    <row r="352" spans="1:5" ht="12.75">
      <c r="A352" t="s">
        <v>1657</v>
      </c>
      <c r="B352">
        <v>20576.27</v>
      </c>
      <c r="C352">
        <v>11463.957843453123</v>
      </c>
      <c r="D352">
        <v>4767.167282968562</v>
      </c>
      <c r="E352">
        <v>1104.2494065086112</v>
      </c>
    </row>
    <row r="353" spans="1:5" ht="12.75">
      <c r="A353" t="s">
        <v>1658</v>
      </c>
      <c r="B353">
        <v>19303.72</v>
      </c>
      <c r="C353">
        <v>10736.722261062592</v>
      </c>
      <c r="D353">
        <v>4453.399164019341</v>
      </c>
      <c r="E353">
        <v>1027.2000348969802</v>
      </c>
    </row>
    <row r="354" spans="1:5" ht="12.75">
      <c r="A354" t="s">
        <v>1659</v>
      </c>
      <c r="B354">
        <v>18026.63</v>
      </c>
      <c r="C354">
        <v>10009.94784271847</v>
      </c>
      <c r="D354">
        <v>4141.727162965423</v>
      </c>
      <c r="E354">
        <v>951.3952349810762</v>
      </c>
    </row>
    <row r="355" spans="1:5" ht="12.75">
      <c r="A355" t="s">
        <v>1660</v>
      </c>
      <c r="B355">
        <v>16744.99</v>
      </c>
      <c r="C355">
        <v>9282.499645175621</v>
      </c>
      <c r="D355">
        <v>3830.969601302968</v>
      </c>
      <c r="E355">
        <v>876.2838569516932</v>
      </c>
    </row>
    <row r="356" spans="1:5" ht="12.75">
      <c r="A356" t="s">
        <v>1661</v>
      </c>
      <c r="B356">
        <v>15631.15</v>
      </c>
      <c r="C356">
        <v>8650.351569664273</v>
      </c>
      <c r="D356">
        <v>3560.9970671124897</v>
      </c>
      <c r="E356">
        <v>811.0812107709733</v>
      </c>
    </row>
    <row r="357" spans="1:5" ht="12.75">
      <c r="A357" t="s">
        <v>1662</v>
      </c>
      <c r="B357">
        <v>14512.92</v>
      </c>
      <c r="C357">
        <v>8018.334865387538</v>
      </c>
      <c r="D357">
        <v>3292.6973509170066</v>
      </c>
      <c r="E357">
        <v>746.8968409000892</v>
      </c>
    </row>
    <row r="358" spans="1:5" ht="12.75">
      <c r="A358" t="s">
        <v>1663</v>
      </c>
      <c r="B358">
        <v>13390.32</v>
      </c>
      <c r="C358">
        <v>7385.55476933773</v>
      </c>
      <c r="D358">
        <v>3025.135560414876</v>
      </c>
      <c r="E358">
        <v>683.2981872907253</v>
      </c>
    </row>
    <row r="359" spans="1:5" ht="12.75">
      <c r="A359" t="s">
        <v>1664</v>
      </c>
      <c r="B359">
        <v>12263.28</v>
      </c>
      <c r="C359">
        <v>6752.823085901754</v>
      </c>
      <c r="D359">
        <v>2759.1598193893124</v>
      </c>
      <c r="E359">
        <v>620.6665899404596</v>
      </c>
    </row>
    <row r="360" spans="1:5" ht="12.75">
      <c r="A360" t="s">
        <v>1665</v>
      </c>
      <c r="B360">
        <v>11131.84</v>
      </c>
      <c r="C360">
        <v>6119.394646023449</v>
      </c>
      <c r="D360">
        <v>2493.9861653310727</v>
      </c>
      <c r="E360">
        <v>558.6401824837058</v>
      </c>
    </row>
    <row r="361" spans="1:5" ht="12.75">
      <c r="A361" t="s">
        <v>1666</v>
      </c>
      <c r="B361">
        <v>9995.94</v>
      </c>
      <c r="C361">
        <v>5485.6478708665545</v>
      </c>
      <c r="D361">
        <v>2230.0140386790326</v>
      </c>
      <c r="E361">
        <v>497.3960677165227</v>
      </c>
    </row>
    <row r="362" spans="1:5" ht="12.75">
      <c r="A362" t="s">
        <v>1667</v>
      </c>
      <c r="B362">
        <v>8855.58</v>
      </c>
      <c r="C362">
        <v>4852.386876759868</v>
      </c>
      <c r="D362">
        <v>1968.0503557967916</v>
      </c>
      <c r="E362">
        <v>437.286397420063</v>
      </c>
    </row>
    <row r="363" spans="1:5" ht="12.75">
      <c r="A363" t="s">
        <v>1668</v>
      </c>
      <c r="B363">
        <v>7710.75</v>
      </c>
      <c r="C363">
        <v>4217.914871949187</v>
      </c>
      <c r="D363">
        <v>1706.36796863746</v>
      </c>
      <c r="E363">
        <v>377.53660953965976</v>
      </c>
    </row>
    <row r="364" spans="1:5" ht="12.75">
      <c r="A364" t="s">
        <v>1669</v>
      </c>
      <c r="B364">
        <v>6561.43</v>
      </c>
      <c r="C364">
        <v>3583.3254009379048</v>
      </c>
      <c r="D364">
        <v>1446.0752569302508</v>
      </c>
      <c r="E364">
        <v>318.63491294728107</v>
      </c>
    </row>
    <row r="365" spans="1:5" ht="12.75">
      <c r="A365" t="s">
        <v>1670</v>
      </c>
      <c r="B365">
        <v>5478.52</v>
      </c>
      <c r="C365">
        <v>2986.852516034172</v>
      </c>
      <c r="D365">
        <v>1202.2990905361546</v>
      </c>
      <c r="E365">
        <v>263.7980633333292</v>
      </c>
    </row>
    <row r="366" spans="1:5" ht="12.75">
      <c r="A366" t="s">
        <v>1671</v>
      </c>
      <c r="B366">
        <v>4391.37</v>
      </c>
      <c r="C366">
        <v>2390.2158294827386</v>
      </c>
      <c r="D366">
        <v>959.7665847841126</v>
      </c>
      <c r="E366">
        <v>209.72045593081157</v>
      </c>
    </row>
    <row r="367" spans="1:5" ht="12.75">
      <c r="A367" t="s">
        <v>1672</v>
      </c>
      <c r="B367">
        <v>3299.96</v>
      </c>
      <c r="C367">
        <v>1793.1166463219672</v>
      </c>
      <c r="D367">
        <v>718.1764211183906</v>
      </c>
      <c r="E367">
        <v>156.26543661705006</v>
      </c>
    </row>
    <row r="368" spans="1:5" ht="12.75">
      <c r="A368" t="s">
        <v>1673</v>
      </c>
      <c r="B368">
        <v>2204.28</v>
      </c>
      <c r="C368">
        <v>1195.7197589699222</v>
      </c>
      <c r="D368">
        <v>477.6899439959835</v>
      </c>
      <c r="E368">
        <v>103.49860727734823</v>
      </c>
    </row>
    <row r="369" spans="1:5" ht="12.75">
      <c r="A369" t="s">
        <v>1674</v>
      </c>
      <c r="B369">
        <v>1104.29</v>
      </c>
      <c r="C369">
        <v>598.0429092164052</v>
      </c>
      <c r="D369">
        <v>238.33005091660087</v>
      </c>
      <c r="E369">
        <v>51.42606519934919</v>
      </c>
    </row>
    <row r="370" spans="1:5" ht="12.75">
      <c r="A370" t="s">
        <v>1675</v>
      </c>
      <c r="B370">
        <v>0</v>
      </c>
      <c r="C370">
        <v>0</v>
      </c>
      <c r="D370">
        <v>0</v>
      </c>
      <c r="E37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37">
      <selection activeCell="A1" sqref="A1"/>
    </sheetView>
  </sheetViews>
  <sheetFormatPr defaultColWidth="8.8515625" defaultRowHeight="12.75" outlineLevelRow="1"/>
  <cols>
    <col min="1" max="1" width="13.8515625" style="125" customWidth="1"/>
    <col min="2" max="2" width="60.8515625" style="125" customWidth="1"/>
    <col min="3" max="3" width="41.00390625" style="125" customWidth="1"/>
    <col min="4" max="4" width="40.8515625" style="125" customWidth="1"/>
    <col min="5" max="5" width="6.7109375" style="125" customWidth="1"/>
    <col min="6" max="6" width="41.57421875" style="125" customWidth="1"/>
    <col min="7" max="7" width="41.57421875" style="137" customWidth="1"/>
    <col min="8" max="16384" width="8.8515625" style="139" customWidth="1"/>
  </cols>
  <sheetData>
    <row r="1" spans="1:6" ht="31.5">
      <c r="A1" s="136" t="s">
        <v>443</v>
      </c>
      <c r="B1" s="136"/>
      <c r="C1" s="137"/>
      <c r="D1" s="137"/>
      <c r="E1" s="137"/>
      <c r="F1" s="138" t="s">
        <v>1864</v>
      </c>
    </row>
    <row r="2" spans="1:6" ht="15.75" thickBot="1">
      <c r="A2" s="137"/>
      <c r="B2" s="137"/>
      <c r="C2" s="137"/>
      <c r="D2" s="137"/>
      <c r="E2" s="137"/>
      <c r="F2" s="137"/>
    </row>
    <row r="3" spans="1:7" ht="19.5" thickBot="1">
      <c r="A3" s="140"/>
      <c r="B3" s="141" t="s">
        <v>0</v>
      </c>
      <c r="C3" s="142" t="s">
        <v>1</v>
      </c>
      <c r="D3" s="140"/>
      <c r="E3" s="140"/>
      <c r="F3" s="137"/>
      <c r="G3" s="140"/>
    </row>
    <row r="4" ht="15.75" thickBot="1"/>
    <row r="5" spans="1:6" ht="18.75">
      <c r="A5" s="143"/>
      <c r="B5" s="144" t="s">
        <v>444</v>
      </c>
      <c r="C5" s="143"/>
      <c r="E5" s="145"/>
      <c r="F5" s="145"/>
    </row>
    <row r="6" ht="15">
      <c r="B6" s="146" t="s">
        <v>445</v>
      </c>
    </row>
    <row r="7" ht="15">
      <c r="B7" s="147" t="s">
        <v>446</v>
      </c>
    </row>
    <row r="8" ht="15.75" thickBot="1">
      <c r="B8" s="148" t="s">
        <v>447</v>
      </c>
    </row>
    <row r="9" ht="15">
      <c r="B9" s="149"/>
    </row>
    <row r="10" spans="1:7" ht="37.5">
      <c r="A10" s="150" t="s">
        <v>5</v>
      </c>
      <c r="B10" s="150" t="s">
        <v>445</v>
      </c>
      <c r="C10" s="151"/>
      <c r="D10" s="151"/>
      <c r="E10" s="151"/>
      <c r="F10" s="151"/>
      <c r="G10" s="152"/>
    </row>
    <row r="11" spans="1:7" ht="15" customHeight="1">
      <c r="A11" s="153"/>
      <c r="B11" s="154" t="s">
        <v>448</v>
      </c>
      <c r="C11" s="153" t="s">
        <v>50</v>
      </c>
      <c r="D11" s="153"/>
      <c r="E11" s="153"/>
      <c r="F11" s="155" t="s">
        <v>449</v>
      </c>
      <c r="G11" s="155"/>
    </row>
    <row r="12" spans="1:6" ht="15">
      <c r="A12" s="125" t="s">
        <v>450</v>
      </c>
      <c r="B12" s="125" t="s">
        <v>451</v>
      </c>
      <c r="C12" s="123">
        <v>3091.3821459099922</v>
      </c>
      <c r="F12" s="105">
        <f>IF($C$15=0,"",IF(C12="[for completion]","",C12/$C$15))</f>
        <v>1</v>
      </c>
    </row>
    <row r="13" spans="1:6" ht="15">
      <c r="A13" s="125" t="s">
        <v>452</v>
      </c>
      <c r="B13" s="125" t="s">
        <v>453</v>
      </c>
      <c r="C13" s="123">
        <v>0</v>
      </c>
      <c r="F13" s="105">
        <f>IF($C$15=0,"",IF(C13="[for completion]","",C13/$C$15))</f>
        <v>0</v>
      </c>
    </row>
    <row r="14" spans="1:6" ht="15">
      <c r="A14" s="125" t="s">
        <v>454</v>
      </c>
      <c r="B14" s="125" t="s">
        <v>62</v>
      </c>
      <c r="C14" s="123">
        <v>0</v>
      </c>
      <c r="F14" s="105">
        <f>IF($C$15=0,"",IF(C14="[for completion]","",C14/$C$15))</f>
        <v>0</v>
      </c>
    </row>
    <row r="15" spans="1:6" ht="15">
      <c r="A15" s="125" t="s">
        <v>455</v>
      </c>
      <c r="B15" s="156" t="s">
        <v>64</v>
      </c>
      <c r="C15" s="123">
        <f>SUM(C12:C14)</f>
        <v>3091.3821459099922</v>
      </c>
      <c r="F15" s="157">
        <f>SUM(F12:F14)</f>
        <v>1</v>
      </c>
    </row>
    <row r="16" spans="1:6" ht="15" outlineLevel="1">
      <c r="A16" s="125" t="s">
        <v>456</v>
      </c>
      <c r="B16" s="158" t="s">
        <v>457</v>
      </c>
      <c r="F16" s="105">
        <f aca="true" t="shared" si="0" ref="F16:F26">IF($C$15=0,"",IF(C16="[for completion]","",C16/$C$15))</f>
        <v>0</v>
      </c>
    </row>
    <row r="17" spans="1:6" ht="15" outlineLevel="1">
      <c r="A17" s="125" t="s">
        <v>458</v>
      </c>
      <c r="B17" s="158" t="s">
        <v>459</v>
      </c>
      <c r="F17" s="105">
        <f t="shared" si="0"/>
        <v>0</v>
      </c>
    </row>
    <row r="18" spans="1:6" ht="15" outlineLevel="1">
      <c r="A18" s="125" t="s">
        <v>460</v>
      </c>
      <c r="B18" s="158" t="s">
        <v>166</v>
      </c>
      <c r="F18" s="105">
        <f t="shared" si="0"/>
        <v>0</v>
      </c>
    </row>
    <row r="19" spans="1:6" ht="15" outlineLevel="1">
      <c r="A19" s="125" t="s">
        <v>461</v>
      </c>
      <c r="B19" s="158" t="s">
        <v>166</v>
      </c>
      <c r="F19" s="105">
        <f t="shared" si="0"/>
        <v>0</v>
      </c>
    </row>
    <row r="20" spans="1:6" ht="15" outlineLevel="1">
      <c r="A20" s="125" t="s">
        <v>462</v>
      </c>
      <c r="B20" s="158" t="s">
        <v>166</v>
      </c>
      <c r="F20" s="105">
        <f t="shared" si="0"/>
        <v>0</v>
      </c>
    </row>
    <row r="21" spans="1:6" ht="15" outlineLevel="1">
      <c r="A21" s="125" t="s">
        <v>463</v>
      </c>
      <c r="B21" s="158" t="s">
        <v>166</v>
      </c>
      <c r="F21" s="105">
        <f t="shared" si="0"/>
        <v>0</v>
      </c>
    </row>
    <row r="22" spans="1:6" ht="15" outlineLevel="1">
      <c r="A22" s="125" t="s">
        <v>464</v>
      </c>
      <c r="B22" s="158" t="s">
        <v>166</v>
      </c>
      <c r="F22" s="105">
        <f t="shared" si="0"/>
        <v>0</v>
      </c>
    </row>
    <row r="23" spans="1:6" ht="15" outlineLevel="1">
      <c r="A23" s="125" t="s">
        <v>465</v>
      </c>
      <c r="B23" s="158" t="s">
        <v>166</v>
      </c>
      <c r="F23" s="105">
        <f t="shared" si="0"/>
        <v>0</v>
      </c>
    </row>
    <row r="24" spans="1:6" ht="15" outlineLevel="1">
      <c r="A24" s="125" t="s">
        <v>466</v>
      </c>
      <c r="B24" s="158" t="s">
        <v>166</v>
      </c>
      <c r="F24" s="105">
        <f t="shared" si="0"/>
        <v>0</v>
      </c>
    </row>
    <row r="25" spans="1:6" ht="15" outlineLevel="1">
      <c r="A25" s="125" t="s">
        <v>467</v>
      </c>
      <c r="B25" s="158" t="s">
        <v>166</v>
      </c>
      <c r="F25" s="105">
        <f t="shared" si="0"/>
        <v>0</v>
      </c>
    </row>
    <row r="26" spans="1:6" ht="15" outlineLevel="1">
      <c r="A26" s="125" t="s">
        <v>1925</v>
      </c>
      <c r="B26" s="158" t="s">
        <v>166</v>
      </c>
      <c r="C26" s="139"/>
      <c r="D26" s="139"/>
      <c r="E26" s="139"/>
      <c r="F26" s="105">
        <f t="shared" si="0"/>
        <v>0</v>
      </c>
    </row>
    <row r="27" spans="1:7" ht="15" customHeight="1">
      <c r="A27" s="153"/>
      <c r="B27" s="154" t="s">
        <v>468</v>
      </c>
      <c r="C27" s="153" t="s">
        <v>469</v>
      </c>
      <c r="D27" s="153" t="s">
        <v>470</v>
      </c>
      <c r="E27" s="159"/>
      <c r="F27" s="153" t="s">
        <v>471</v>
      </c>
      <c r="G27" s="155"/>
    </row>
    <row r="28" spans="1:6" ht="15">
      <c r="A28" s="125" t="s">
        <v>472</v>
      </c>
      <c r="B28" s="125" t="s">
        <v>473</v>
      </c>
      <c r="C28" s="160">
        <v>41541</v>
      </c>
      <c r="D28" s="125" t="s">
        <v>86</v>
      </c>
      <c r="F28" s="125">
        <v>41541</v>
      </c>
    </row>
    <row r="29" spans="1:2" ht="15" outlineLevel="1">
      <c r="A29" s="125" t="s">
        <v>474</v>
      </c>
      <c r="B29" s="161" t="s">
        <v>1926</v>
      </c>
    </row>
    <row r="30" spans="1:2" ht="15" outlineLevel="1">
      <c r="A30" s="125" t="s">
        <v>476</v>
      </c>
      <c r="B30" s="161" t="s">
        <v>477</v>
      </c>
    </row>
    <row r="31" spans="1:2" ht="15" outlineLevel="1">
      <c r="A31" s="125" t="s">
        <v>478</v>
      </c>
      <c r="B31" s="161"/>
    </row>
    <row r="32" spans="1:2" ht="15" outlineLevel="1">
      <c r="A32" s="125" t="s">
        <v>479</v>
      </c>
      <c r="B32" s="161"/>
    </row>
    <row r="33" spans="1:2" ht="15" outlineLevel="1">
      <c r="A33" s="125" t="s">
        <v>480</v>
      </c>
      <c r="B33" s="161"/>
    </row>
    <row r="34" spans="1:2" ht="15" outlineLevel="1">
      <c r="A34" s="125" t="s">
        <v>481</v>
      </c>
      <c r="B34" s="161"/>
    </row>
    <row r="35" spans="1:7" ht="15" customHeight="1">
      <c r="A35" s="153"/>
      <c r="B35" s="154" t="s">
        <v>482</v>
      </c>
      <c r="C35" s="153" t="s">
        <v>483</v>
      </c>
      <c r="D35" s="153" t="s">
        <v>484</v>
      </c>
      <c r="E35" s="159"/>
      <c r="F35" s="155" t="s">
        <v>449</v>
      </c>
      <c r="G35" s="155"/>
    </row>
    <row r="36" spans="1:6" ht="15">
      <c r="A36" s="125" t="s">
        <v>485</v>
      </c>
      <c r="B36" s="125" t="s">
        <v>486</v>
      </c>
      <c r="C36" s="162">
        <v>0.010576540685291232</v>
      </c>
      <c r="D36" s="125" t="s">
        <v>56</v>
      </c>
      <c r="F36" s="162">
        <v>0.010576540685291232</v>
      </c>
    </row>
    <row r="37" spans="1:6" ht="15" outlineLevel="1">
      <c r="A37" s="125" t="s">
        <v>487</v>
      </c>
      <c r="C37" s="163"/>
      <c r="D37" s="163"/>
      <c r="F37" s="163"/>
    </row>
    <row r="38" spans="1:6" ht="15" outlineLevel="1">
      <c r="A38" s="125" t="s">
        <v>488</v>
      </c>
      <c r="C38" s="163"/>
      <c r="D38" s="163"/>
      <c r="F38" s="163"/>
    </row>
    <row r="39" spans="1:6" ht="15" outlineLevel="1">
      <c r="A39" s="125" t="s">
        <v>489</v>
      </c>
      <c r="C39" s="163"/>
      <c r="D39" s="163"/>
      <c r="F39" s="163"/>
    </row>
    <row r="40" spans="1:6" ht="15" outlineLevel="1">
      <c r="A40" s="125" t="s">
        <v>490</v>
      </c>
      <c r="C40" s="163"/>
      <c r="D40" s="163"/>
      <c r="F40" s="163"/>
    </row>
    <row r="41" spans="1:6" ht="15" outlineLevel="1">
      <c r="A41" s="125" t="s">
        <v>491</v>
      </c>
      <c r="C41" s="163"/>
      <c r="D41" s="163"/>
      <c r="F41" s="163"/>
    </row>
    <row r="42" spans="1:6" ht="15" outlineLevel="1">
      <c r="A42" s="125" t="s">
        <v>492</v>
      </c>
      <c r="C42" s="163"/>
      <c r="D42" s="163"/>
      <c r="F42" s="163"/>
    </row>
    <row r="43" spans="1:7" ht="15" customHeight="1">
      <c r="A43" s="153"/>
      <c r="B43" s="154" t="s">
        <v>493</v>
      </c>
      <c r="C43" s="153" t="s">
        <v>483</v>
      </c>
      <c r="D43" s="153" t="s">
        <v>484</v>
      </c>
      <c r="E43" s="159"/>
      <c r="F43" s="155" t="s">
        <v>449</v>
      </c>
      <c r="G43" s="155"/>
    </row>
    <row r="44" spans="1:7" ht="15">
      <c r="A44" s="125" t="s">
        <v>494</v>
      </c>
      <c r="B44" s="164" t="s">
        <v>495</v>
      </c>
      <c r="C44" s="165">
        <f>SUM(C45:C72)</f>
        <v>0</v>
      </c>
      <c r="D44" s="165">
        <f>SUM(D45:D72)</f>
        <v>0</v>
      </c>
      <c r="E44" s="163"/>
      <c r="F44" s="165">
        <f>SUM(F45:F72)</f>
        <v>0</v>
      </c>
      <c r="G44" s="125"/>
    </row>
    <row r="45" spans="1:7" ht="15">
      <c r="A45" s="125" t="s">
        <v>496</v>
      </c>
      <c r="B45" s="125" t="s">
        <v>497</v>
      </c>
      <c r="C45" s="125">
        <v>0</v>
      </c>
      <c r="D45" s="163">
        <v>0</v>
      </c>
      <c r="E45" s="163"/>
      <c r="F45" s="163">
        <f>SUM(C45:D45)</f>
        <v>0</v>
      </c>
      <c r="G45" s="125"/>
    </row>
    <row r="46" spans="1:7" ht="15">
      <c r="A46" s="125" t="s">
        <v>498</v>
      </c>
      <c r="B46" s="125" t="s">
        <v>7</v>
      </c>
      <c r="C46" s="125" t="s">
        <v>136</v>
      </c>
      <c r="D46" s="163" t="s">
        <v>56</v>
      </c>
      <c r="E46" s="163"/>
      <c r="F46" s="163">
        <f aca="true" t="shared" si="1" ref="F46:F87">SUM(C46:D46)</f>
        <v>0</v>
      </c>
      <c r="G46" s="125"/>
    </row>
    <row r="47" spans="1:7" ht="15">
      <c r="A47" s="125" t="s">
        <v>499</v>
      </c>
      <c r="B47" s="125" t="s">
        <v>500</v>
      </c>
      <c r="C47" s="125">
        <v>0</v>
      </c>
      <c r="D47" s="163">
        <v>0</v>
      </c>
      <c r="E47" s="163"/>
      <c r="F47" s="163">
        <f t="shared" si="1"/>
        <v>0</v>
      </c>
      <c r="G47" s="125"/>
    </row>
    <row r="48" spans="1:7" ht="15">
      <c r="A48" s="125" t="s">
        <v>501</v>
      </c>
      <c r="B48" s="125" t="s">
        <v>502</v>
      </c>
      <c r="C48" s="125">
        <v>0</v>
      </c>
      <c r="D48" s="163">
        <v>0</v>
      </c>
      <c r="E48" s="163"/>
      <c r="F48" s="163">
        <f t="shared" si="1"/>
        <v>0</v>
      </c>
      <c r="G48" s="125"/>
    </row>
    <row r="49" spans="1:7" ht="15">
      <c r="A49" s="125" t="s">
        <v>503</v>
      </c>
      <c r="B49" s="125" t="s">
        <v>504</v>
      </c>
      <c r="C49" s="125">
        <v>0</v>
      </c>
      <c r="D49" s="163">
        <v>0</v>
      </c>
      <c r="E49" s="163"/>
      <c r="F49" s="163">
        <f t="shared" si="1"/>
        <v>0</v>
      </c>
      <c r="G49" s="125"/>
    </row>
    <row r="50" spans="1:7" ht="15">
      <c r="A50" s="125" t="s">
        <v>505</v>
      </c>
      <c r="B50" s="125" t="s">
        <v>506</v>
      </c>
      <c r="C50" s="125">
        <v>0</v>
      </c>
      <c r="D50" s="163">
        <v>0</v>
      </c>
      <c r="E50" s="163"/>
      <c r="F50" s="163">
        <f t="shared" si="1"/>
        <v>0</v>
      </c>
      <c r="G50" s="125"/>
    </row>
    <row r="51" spans="1:7" ht="15">
      <c r="A51" s="125" t="s">
        <v>507</v>
      </c>
      <c r="B51" s="125" t="s">
        <v>508</v>
      </c>
      <c r="C51" s="125">
        <v>0</v>
      </c>
      <c r="D51" s="163">
        <v>0</v>
      </c>
      <c r="E51" s="163"/>
      <c r="F51" s="163">
        <f t="shared" si="1"/>
        <v>0</v>
      </c>
      <c r="G51" s="125"/>
    </row>
    <row r="52" spans="1:7" ht="15">
      <c r="A52" s="125" t="s">
        <v>509</v>
      </c>
      <c r="B52" s="125" t="s">
        <v>510</v>
      </c>
      <c r="C52" s="125">
        <v>0</v>
      </c>
      <c r="D52" s="163">
        <v>0</v>
      </c>
      <c r="E52" s="163"/>
      <c r="F52" s="163">
        <f t="shared" si="1"/>
        <v>0</v>
      </c>
      <c r="G52" s="125"/>
    </row>
    <row r="53" spans="1:7" ht="15">
      <c r="A53" s="125" t="s">
        <v>511</v>
      </c>
      <c r="B53" s="125" t="s">
        <v>512</v>
      </c>
      <c r="C53" s="125">
        <v>0</v>
      </c>
      <c r="D53" s="163">
        <v>0</v>
      </c>
      <c r="E53" s="163"/>
      <c r="F53" s="163">
        <f t="shared" si="1"/>
        <v>0</v>
      </c>
      <c r="G53" s="125"/>
    </row>
    <row r="54" spans="1:7" ht="15">
      <c r="A54" s="125" t="s">
        <v>513</v>
      </c>
      <c r="B54" s="125" t="s">
        <v>514</v>
      </c>
      <c r="C54" s="125">
        <v>0</v>
      </c>
      <c r="D54" s="163">
        <v>0</v>
      </c>
      <c r="E54" s="163"/>
      <c r="F54" s="163">
        <f t="shared" si="1"/>
        <v>0</v>
      </c>
      <c r="G54" s="125"/>
    </row>
    <row r="55" spans="1:7" ht="15">
      <c r="A55" s="125" t="s">
        <v>515</v>
      </c>
      <c r="B55" s="125" t="s">
        <v>516</v>
      </c>
      <c r="C55" s="125">
        <v>0</v>
      </c>
      <c r="D55" s="163">
        <v>0</v>
      </c>
      <c r="E55" s="163"/>
      <c r="F55" s="163">
        <f t="shared" si="1"/>
        <v>0</v>
      </c>
      <c r="G55" s="125"/>
    </row>
    <row r="56" spans="1:7" ht="15">
      <c r="A56" s="125" t="s">
        <v>517</v>
      </c>
      <c r="B56" s="125" t="s">
        <v>518</v>
      </c>
      <c r="C56" s="125">
        <v>0</v>
      </c>
      <c r="D56" s="163">
        <v>0</v>
      </c>
      <c r="E56" s="163"/>
      <c r="F56" s="163">
        <f t="shared" si="1"/>
        <v>0</v>
      </c>
      <c r="G56" s="125"/>
    </row>
    <row r="57" spans="1:7" ht="15">
      <c r="A57" s="125" t="s">
        <v>519</v>
      </c>
      <c r="B57" s="125" t="s">
        <v>520</v>
      </c>
      <c r="C57" s="125">
        <v>0</v>
      </c>
      <c r="D57" s="163">
        <v>0</v>
      </c>
      <c r="E57" s="163"/>
      <c r="F57" s="163">
        <f t="shared" si="1"/>
        <v>0</v>
      </c>
      <c r="G57" s="125"/>
    </row>
    <row r="58" spans="1:7" ht="15">
      <c r="A58" s="125" t="s">
        <v>521</v>
      </c>
      <c r="B58" s="125" t="s">
        <v>522</v>
      </c>
      <c r="C58" s="125">
        <v>0</v>
      </c>
      <c r="D58" s="163">
        <v>0</v>
      </c>
      <c r="E58" s="163"/>
      <c r="F58" s="163">
        <f t="shared" si="1"/>
        <v>0</v>
      </c>
      <c r="G58" s="125"/>
    </row>
    <row r="59" spans="1:7" ht="15">
      <c r="A59" s="125" t="s">
        <v>523</v>
      </c>
      <c r="B59" s="125" t="s">
        <v>524</v>
      </c>
      <c r="C59" s="125">
        <v>0</v>
      </c>
      <c r="D59" s="163">
        <v>0</v>
      </c>
      <c r="E59" s="163"/>
      <c r="F59" s="163">
        <f t="shared" si="1"/>
        <v>0</v>
      </c>
      <c r="G59" s="125"/>
    </row>
    <row r="60" spans="1:7" ht="15">
      <c r="A60" s="125" t="s">
        <v>525</v>
      </c>
      <c r="B60" s="125" t="s">
        <v>526</v>
      </c>
      <c r="C60" s="125">
        <v>0</v>
      </c>
      <c r="D60" s="163">
        <v>0</v>
      </c>
      <c r="E60" s="163"/>
      <c r="F60" s="163">
        <f t="shared" si="1"/>
        <v>0</v>
      </c>
      <c r="G60" s="125"/>
    </row>
    <row r="61" spans="1:7" ht="15">
      <c r="A61" s="125" t="s">
        <v>527</v>
      </c>
      <c r="B61" s="125" t="s">
        <v>528</v>
      </c>
      <c r="C61" s="125">
        <v>0</v>
      </c>
      <c r="D61" s="163">
        <v>0</v>
      </c>
      <c r="E61" s="163"/>
      <c r="F61" s="163">
        <f t="shared" si="1"/>
        <v>0</v>
      </c>
      <c r="G61" s="125"/>
    </row>
    <row r="62" spans="1:7" ht="15">
      <c r="A62" s="125" t="s">
        <v>529</v>
      </c>
      <c r="B62" s="125" t="s">
        <v>530</v>
      </c>
      <c r="C62" s="125">
        <v>0</v>
      </c>
      <c r="D62" s="163">
        <v>0</v>
      </c>
      <c r="E62" s="163"/>
      <c r="F62" s="163">
        <f t="shared" si="1"/>
        <v>0</v>
      </c>
      <c r="G62" s="125"/>
    </row>
    <row r="63" spans="1:7" ht="15">
      <c r="A63" s="125" t="s">
        <v>531</v>
      </c>
      <c r="B63" s="125" t="s">
        <v>532</v>
      </c>
      <c r="C63" s="125">
        <v>0</v>
      </c>
      <c r="D63" s="163">
        <v>0</v>
      </c>
      <c r="E63" s="163"/>
      <c r="F63" s="163">
        <f t="shared" si="1"/>
        <v>0</v>
      </c>
      <c r="G63" s="125"/>
    </row>
    <row r="64" spans="1:7" ht="15">
      <c r="A64" s="125" t="s">
        <v>533</v>
      </c>
      <c r="B64" s="125" t="s">
        <v>534</v>
      </c>
      <c r="C64" s="125">
        <v>0</v>
      </c>
      <c r="D64" s="163">
        <v>0</v>
      </c>
      <c r="E64" s="163"/>
      <c r="F64" s="163">
        <f t="shared" si="1"/>
        <v>0</v>
      </c>
      <c r="G64" s="125"/>
    </row>
    <row r="65" spans="1:7" ht="15">
      <c r="A65" s="125" t="s">
        <v>535</v>
      </c>
      <c r="B65" s="125" t="s">
        <v>536</v>
      </c>
      <c r="C65" s="125">
        <v>0</v>
      </c>
      <c r="D65" s="163">
        <v>0</v>
      </c>
      <c r="E65" s="163"/>
      <c r="F65" s="163">
        <f t="shared" si="1"/>
        <v>0</v>
      </c>
      <c r="G65" s="125"/>
    </row>
    <row r="66" spans="1:7" ht="15">
      <c r="A66" s="125" t="s">
        <v>537</v>
      </c>
      <c r="B66" s="125" t="s">
        <v>538</v>
      </c>
      <c r="C66" s="125">
        <v>0</v>
      </c>
      <c r="D66" s="163">
        <v>0</v>
      </c>
      <c r="E66" s="163"/>
      <c r="F66" s="163">
        <f t="shared" si="1"/>
        <v>0</v>
      </c>
      <c r="G66" s="125"/>
    </row>
    <row r="67" spans="1:7" ht="15">
      <c r="A67" s="125" t="s">
        <v>539</v>
      </c>
      <c r="B67" s="125" t="s">
        <v>540</v>
      </c>
      <c r="C67" s="125">
        <v>0</v>
      </c>
      <c r="D67" s="163">
        <v>0</v>
      </c>
      <c r="E67" s="163"/>
      <c r="F67" s="163">
        <f t="shared" si="1"/>
        <v>0</v>
      </c>
      <c r="G67" s="125"/>
    </row>
    <row r="68" spans="1:7" ht="15">
      <c r="A68" s="125" t="s">
        <v>541</v>
      </c>
      <c r="B68" s="125" t="s">
        <v>542</v>
      </c>
      <c r="C68" s="125">
        <v>0</v>
      </c>
      <c r="D68" s="163">
        <v>0</v>
      </c>
      <c r="E68" s="163"/>
      <c r="F68" s="163">
        <f t="shared" si="1"/>
        <v>0</v>
      </c>
      <c r="G68" s="125"/>
    </row>
    <row r="69" spans="1:7" ht="15">
      <c r="A69" s="125" t="s">
        <v>543</v>
      </c>
      <c r="B69" s="125" t="s">
        <v>544</v>
      </c>
      <c r="C69" s="125">
        <v>0</v>
      </c>
      <c r="D69" s="163">
        <v>0</v>
      </c>
      <c r="E69" s="163"/>
      <c r="F69" s="163">
        <f t="shared" si="1"/>
        <v>0</v>
      </c>
      <c r="G69" s="125"/>
    </row>
    <row r="70" spans="1:7" ht="15">
      <c r="A70" s="125" t="s">
        <v>545</v>
      </c>
      <c r="B70" s="125" t="s">
        <v>546</v>
      </c>
      <c r="C70" s="125">
        <v>0</v>
      </c>
      <c r="D70" s="163">
        <v>0</v>
      </c>
      <c r="E70" s="163"/>
      <c r="F70" s="163">
        <f t="shared" si="1"/>
        <v>0</v>
      </c>
      <c r="G70" s="125"/>
    </row>
    <row r="71" spans="1:7" ht="15">
      <c r="A71" s="125" t="s">
        <v>547</v>
      </c>
      <c r="B71" s="125" t="s">
        <v>548</v>
      </c>
      <c r="C71" s="125">
        <v>0</v>
      </c>
      <c r="D71" s="163">
        <v>0</v>
      </c>
      <c r="E71" s="163"/>
      <c r="F71" s="163">
        <f t="shared" si="1"/>
        <v>0</v>
      </c>
      <c r="G71" s="125"/>
    </row>
    <row r="72" spans="1:7" ht="15">
      <c r="A72" s="125" t="s">
        <v>549</v>
      </c>
      <c r="B72" s="125" t="s">
        <v>550</v>
      </c>
      <c r="C72" s="125">
        <v>0</v>
      </c>
      <c r="D72" s="163">
        <v>0</v>
      </c>
      <c r="E72" s="163"/>
      <c r="F72" s="163">
        <f t="shared" si="1"/>
        <v>0</v>
      </c>
      <c r="G72" s="125"/>
    </row>
    <row r="73" spans="1:7" ht="15">
      <c r="A73" s="125" t="s">
        <v>551</v>
      </c>
      <c r="B73" s="164" t="s">
        <v>248</v>
      </c>
      <c r="C73" s="165">
        <f>SUM(C74:C76)</f>
        <v>0</v>
      </c>
      <c r="D73" s="165">
        <f>SUM(D74:D76)</f>
        <v>0</v>
      </c>
      <c r="E73" s="163"/>
      <c r="F73" s="165">
        <f>SUM(F74:F76)</f>
        <v>0</v>
      </c>
      <c r="G73" s="125"/>
    </row>
    <row r="74" spans="1:7" ht="15">
      <c r="A74" s="125" t="s">
        <v>552</v>
      </c>
      <c r="B74" s="125" t="s">
        <v>553</v>
      </c>
      <c r="C74" s="125">
        <v>0</v>
      </c>
      <c r="D74" s="163">
        <v>0</v>
      </c>
      <c r="E74" s="163"/>
      <c r="F74" s="163">
        <f t="shared" si="1"/>
        <v>0</v>
      </c>
      <c r="G74" s="125"/>
    </row>
    <row r="75" spans="1:7" ht="15">
      <c r="A75" s="125" t="s">
        <v>554</v>
      </c>
      <c r="B75" s="125" t="s">
        <v>555</v>
      </c>
      <c r="C75" s="125">
        <v>0</v>
      </c>
      <c r="D75" s="163">
        <v>0</v>
      </c>
      <c r="E75" s="163"/>
      <c r="F75" s="163">
        <f t="shared" si="1"/>
        <v>0</v>
      </c>
      <c r="G75" s="125"/>
    </row>
    <row r="76" spans="1:7" ht="15">
      <c r="A76" s="125" t="s">
        <v>556</v>
      </c>
      <c r="B76" s="125" t="s">
        <v>557</v>
      </c>
      <c r="C76" s="125">
        <v>0</v>
      </c>
      <c r="D76" s="163">
        <v>0</v>
      </c>
      <c r="E76" s="163"/>
      <c r="F76" s="163">
        <f t="shared" si="1"/>
        <v>0</v>
      </c>
      <c r="G76" s="125"/>
    </row>
    <row r="77" spans="1:7" ht="15">
      <c r="A77" s="125" t="s">
        <v>558</v>
      </c>
      <c r="B77" s="164" t="s">
        <v>62</v>
      </c>
      <c r="C77" s="165">
        <f>SUM(C78:C87)</f>
        <v>0</v>
      </c>
      <c r="D77" s="165">
        <f>SUM(D78:D87)</f>
        <v>0</v>
      </c>
      <c r="E77" s="163"/>
      <c r="F77" s="165">
        <f>SUM(F78:F87)</f>
        <v>0</v>
      </c>
      <c r="G77" s="125"/>
    </row>
    <row r="78" spans="1:7" ht="15">
      <c r="A78" s="125" t="s">
        <v>559</v>
      </c>
      <c r="B78" s="166" t="s">
        <v>250</v>
      </c>
      <c r="C78" s="125">
        <v>0</v>
      </c>
      <c r="D78" s="163">
        <v>0</v>
      </c>
      <c r="E78" s="163"/>
      <c r="F78" s="163">
        <f t="shared" si="1"/>
        <v>0</v>
      </c>
      <c r="G78" s="125"/>
    </row>
    <row r="79" spans="1:7" ht="15">
      <c r="A79" s="125" t="s">
        <v>560</v>
      </c>
      <c r="B79" s="166" t="s">
        <v>252</v>
      </c>
      <c r="C79" s="125">
        <v>0</v>
      </c>
      <c r="D79" s="163">
        <v>0</v>
      </c>
      <c r="E79" s="163"/>
      <c r="F79" s="163">
        <f t="shared" si="1"/>
        <v>0</v>
      </c>
      <c r="G79" s="125"/>
    </row>
    <row r="80" spans="1:7" ht="15">
      <c r="A80" s="125" t="s">
        <v>561</v>
      </c>
      <c r="B80" s="166" t="s">
        <v>254</v>
      </c>
      <c r="C80" s="125">
        <v>0</v>
      </c>
      <c r="D80" s="163">
        <v>0</v>
      </c>
      <c r="E80" s="163"/>
      <c r="F80" s="163">
        <f t="shared" si="1"/>
        <v>0</v>
      </c>
      <c r="G80" s="125"/>
    </row>
    <row r="81" spans="1:7" ht="15">
      <c r="A81" s="125" t="s">
        <v>562</v>
      </c>
      <c r="B81" s="166" t="s">
        <v>256</v>
      </c>
      <c r="C81" s="125">
        <v>0</v>
      </c>
      <c r="D81" s="163">
        <v>0</v>
      </c>
      <c r="E81" s="163"/>
      <c r="F81" s="163">
        <f t="shared" si="1"/>
        <v>0</v>
      </c>
      <c r="G81" s="125"/>
    </row>
    <row r="82" spans="1:7" ht="15">
      <c r="A82" s="125" t="s">
        <v>563</v>
      </c>
      <c r="B82" s="166" t="s">
        <v>258</v>
      </c>
      <c r="C82" s="125">
        <v>0</v>
      </c>
      <c r="D82" s="163">
        <v>0</v>
      </c>
      <c r="E82" s="163"/>
      <c r="F82" s="163">
        <f t="shared" si="1"/>
        <v>0</v>
      </c>
      <c r="G82" s="125"/>
    </row>
    <row r="83" spans="1:7" ht="15">
      <c r="A83" s="125" t="s">
        <v>564</v>
      </c>
      <c r="B83" s="166" t="s">
        <v>260</v>
      </c>
      <c r="C83" s="125">
        <v>0</v>
      </c>
      <c r="D83" s="163">
        <v>0</v>
      </c>
      <c r="E83" s="163"/>
      <c r="F83" s="163">
        <f t="shared" si="1"/>
        <v>0</v>
      </c>
      <c r="G83" s="125"/>
    </row>
    <row r="84" spans="1:7" ht="15">
      <c r="A84" s="125" t="s">
        <v>565</v>
      </c>
      <c r="B84" s="166" t="s">
        <v>262</v>
      </c>
      <c r="C84" s="125">
        <v>0</v>
      </c>
      <c r="D84" s="163">
        <v>0</v>
      </c>
      <c r="E84" s="163"/>
      <c r="F84" s="163">
        <f t="shared" si="1"/>
        <v>0</v>
      </c>
      <c r="G84" s="125"/>
    </row>
    <row r="85" spans="1:7" ht="15">
      <c r="A85" s="125" t="s">
        <v>566</v>
      </c>
      <c r="B85" s="166" t="s">
        <v>264</v>
      </c>
      <c r="C85" s="125">
        <v>0</v>
      </c>
      <c r="D85" s="163">
        <v>0</v>
      </c>
      <c r="E85" s="163"/>
      <c r="F85" s="163">
        <f t="shared" si="1"/>
        <v>0</v>
      </c>
      <c r="G85" s="125"/>
    </row>
    <row r="86" spans="1:7" ht="15">
      <c r="A86" s="125" t="s">
        <v>567</v>
      </c>
      <c r="B86" s="166" t="s">
        <v>266</v>
      </c>
      <c r="C86" s="125">
        <v>0</v>
      </c>
      <c r="D86" s="163">
        <v>0</v>
      </c>
      <c r="E86" s="163"/>
      <c r="F86" s="163">
        <f t="shared" si="1"/>
        <v>0</v>
      </c>
      <c r="G86" s="125"/>
    </row>
    <row r="87" spans="1:7" ht="15">
      <c r="A87" s="125" t="s">
        <v>568</v>
      </c>
      <c r="B87" s="166" t="s">
        <v>62</v>
      </c>
      <c r="C87" s="125">
        <v>0</v>
      </c>
      <c r="D87" s="163">
        <v>0</v>
      </c>
      <c r="E87" s="163"/>
      <c r="F87" s="163">
        <f t="shared" si="1"/>
        <v>0</v>
      </c>
      <c r="G87" s="125"/>
    </row>
    <row r="88" spans="1:7" ht="15" outlineLevel="1">
      <c r="A88" s="125" t="s">
        <v>569</v>
      </c>
      <c r="B88" s="158" t="s">
        <v>166</v>
      </c>
      <c r="C88" s="163"/>
      <c r="D88" s="163"/>
      <c r="E88" s="163"/>
      <c r="F88" s="163"/>
      <c r="G88" s="125"/>
    </row>
    <row r="89" spans="1:7" ht="15" outlineLevel="1">
      <c r="A89" s="125" t="s">
        <v>570</v>
      </c>
      <c r="B89" s="158" t="s">
        <v>166</v>
      </c>
      <c r="C89" s="163"/>
      <c r="D89" s="163"/>
      <c r="E89" s="163"/>
      <c r="F89" s="163"/>
      <c r="G89" s="125"/>
    </row>
    <row r="90" spans="1:7" ht="15" outlineLevel="1">
      <c r="A90" s="125" t="s">
        <v>571</v>
      </c>
      <c r="B90" s="158" t="s">
        <v>166</v>
      </c>
      <c r="C90" s="163"/>
      <c r="D90" s="163"/>
      <c r="E90" s="163"/>
      <c r="F90" s="163"/>
      <c r="G90" s="125"/>
    </row>
    <row r="91" spans="1:7" ht="15" outlineLevel="1">
      <c r="A91" s="125" t="s">
        <v>572</v>
      </c>
      <c r="B91" s="158" t="s">
        <v>166</v>
      </c>
      <c r="C91" s="163"/>
      <c r="D91" s="163"/>
      <c r="E91" s="163"/>
      <c r="F91" s="163"/>
      <c r="G91" s="125"/>
    </row>
    <row r="92" spans="1:7" ht="15" outlineLevel="1">
      <c r="A92" s="125" t="s">
        <v>573</v>
      </c>
      <c r="B92" s="158" t="s">
        <v>166</v>
      </c>
      <c r="C92" s="163"/>
      <c r="D92" s="163"/>
      <c r="E92" s="163"/>
      <c r="F92" s="163"/>
      <c r="G92" s="125"/>
    </row>
    <row r="93" spans="1:7" ht="15" outlineLevel="1">
      <c r="A93" s="125" t="s">
        <v>574</v>
      </c>
      <c r="B93" s="158" t="s">
        <v>166</v>
      </c>
      <c r="C93" s="163"/>
      <c r="D93" s="163"/>
      <c r="E93" s="163"/>
      <c r="F93" s="163"/>
      <c r="G93" s="125"/>
    </row>
    <row r="94" spans="1:7" ht="15" outlineLevel="1">
      <c r="A94" s="125" t="s">
        <v>575</v>
      </c>
      <c r="B94" s="158" t="s">
        <v>166</v>
      </c>
      <c r="C94" s="163"/>
      <c r="D94" s="163"/>
      <c r="E94" s="163"/>
      <c r="F94" s="163"/>
      <c r="G94" s="125"/>
    </row>
    <row r="95" spans="1:7" ht="15" outlineLevel="1">
      <c r="A95" s="125" t="s">
        <v>576</v>
      </c>
      <c r="B95" s="158" t="s">
        <v>166</v>
      </c>
      <c r="C95" s="163"/>
      <c r="D95" s="163"/>
      <c r="E95" s="163"/>
      <c r="F95" s="163"/>
      <c r="G95" s="125"/>
    </row>
    <row r="96" spans="1:7" ht="15" outlineLevel="1">
      <c r="A96" s="125" t="s">
        <v>577</v>
      </c>
      <c r="B96" s="158" t="s">
        <v>166</v>
      </c>
      <c r="C96" s="163"/>
      <c r="D96" s="163"/>
      <c r="E96" s="163"/>
      <c r="F96" s="163"/>
      <c r="G96" s="125"/>
    </row>
    <row r="97" spans="1:7" ht="15" outlineLevel="1">
      <c r="A97" s="125" t="s">
        <v>578</v>
      </c>
      <c r="B97" s="158" t="s">
        <v>166</v>
      </c>
      <c r="C97" s="163"/>
      <c r="D97" s="163"/>
      <c r="E97" s="163"/>
      <c r="F97" s="163"/>
      <c r="G97" s="125"/>
    </row>
    <row r="98" spans="1:7" ht="15" customHeight="1">
      <c r="A98" s="153"/>
      <c r="B98" s="167" t="s">
        <v>1927</v>
      </c>
      <c r="C98" s="153" t="s">
        <v>483</v>
      </c>
      <c r="D98" s="153" t="s">
        <v>484</v>
      </c>
      <c r="E98" s="159"/>
      <c r="F98" s="155" t="s">
        <v>449</v>
      </c>
      <c r="G98" s="155"/>
    </row>
    <row r="99" spans="1:7" ht="15">
      <c r="A99" s="125" t="s">
        <v>579</v>
      </c>
      <c r="B99" s="125" t="s">
        <v>580</v>
      </c>
      <c r="C99" s="163">
        <v>0.1672385277193907</v>
      </c>
      <c r="D99" s="163">
        <v>0</v>
      </c>
      <c r="E99" s="163"/>
      <c r="F99" s="163">
        <f>SUM(C99:D99)</f>
        <v>0.1672385277193907</v>
      </c>
      <c r="G99" s="125"/>
    </row>
    <row r="100" spans="1:7" ht="15">
      <c r="A100" s="125" t="s">
        <v>581</v>
      </c>
      <c r="B100" s="125" t="s">
        <v>582</v>
      </c>
      <c r="C100" s="163">
        <v>0.14167989578366152</v>
      </c>
      <c r="D100" s="163">
        <v>0</v>
      </c>
      <c r="E100" s="163"/>
      <c r="F100" s="163">
        <f aca="true" t="shared" si="2" ref="F100:F110">SUM(C100:D100)</f>
        <v>0.14167989578366152</v>
      </c>
      <c r="G100" s="125"/>
    </row>
    <row r="101" spans="1:7" ht="15">
      <c r="A101" s="125" t="s">
        <v>583</v>
      </c>
      <c r="B101" s="125" t="s">
        <v>584</v>
      </c>
      <c r="C101" s="163">
        <v>0.1480794283636668</v>
      </c>
      <c r="D101" s="163">
        <v>0</v>
      </c>
      <c r="E101" s="163"/>
      <c r="F101" s="163">
        <f t="shared" si="2"/>
        <v>0.1480794283636668</v>
      </c>
      <c r="G101" s="125"/>
    </row>
    <row r="102" spans="1:7" ht="15">
      <c r="A102" s="125" t="s">
        <v>585</v>
      </c>
      <c r="B102" s="125" t="s">
        <v>586</v>
      </c>
      <c r="C102" s="163">
        <v>0.10604502985621633</v>
      </c>
      <c r="D102" s="163">
        <v>0</v>
      </c>
      <c r="E102" s="163"/>
      <c r="F102" s="163">
        <f t="shared" si="2"/>
        <v>0.10604502985621633</v>
      </c>
      <c r="G102" s="125"/>
    </row>
    <row r="103" spans="1:7" ht="15">
      <c r="A103" s="125" t="s">
        <v>587</v>
      </c>
      <c r="B103" s="125" t="s">
        <v>588</v>
      </c>
      <c r="C103" s="163">
        <v>0.10778517258399824</v>
      </c>
      <c r="D103" s="163">
        <v>0</v>
      </c>
      <c r="E103" s="163"/>
      <c r="F103" s="163">
        <f t="shared" si="2"/>
        <v>0.10778517258399824</v>
      </c>
      <c r="G103" s="125"/>
    </row>
    <row r="104" spans="1:7" ht="15">
      <c r="A104" s="125" t="s">
        <v>589</v>
      </c>
      <c r="B104" s="125" t="s">
        <v>590</v>
      </c>
      <c r="C104" s="163">
        <v>0.06702102322552253</v>
      </c>
      <c r="D104" s="163">
        <v>0</v>
      </c>
      <c r="E104" s="163"/>
      <c r="F104" s="163">
        <f t="shared" si="2"/>
        <v>0.06702102322552253</v>
      </c>
      <c r="G104" s="125"/>
    </row>
    <row r="105" spans="1:7" ht="15">
      <c r="A105" s="125" t="s">
        <v>591</v>
      </c>
      <c r="B105" s="125" t="s">
        <v>592</v>
      </c>
      <c r="C105" s="163">
        <v>0.08057529966638179</v>
      </c>
      <c r="D105" s="163">
        <v>0</v>
      </c>
      <c r="E105" s="163"/>
      <c r="F105" s="163">
        <f t="shared" si="2"/>
        <v>0.08057529966638179</v>
      </c>
      <c r="G105" s="125"/>
    </row>
    <row r="106" spans="1:7" ht="15">
      <c r="A106" s="125" t="s">
        <v>593</v>
      </c>
      <c r="B106" s="125" t="s">
        <v>594</v>
      </c>
      <c r="C106" s="163">
        <v>0.06327557364876334</v>
      </c>
      <c r="D106" s="163">
        <v>0</v>
      </c>
      <c r="E106" s="163"/>
      <c r="F106" s="163">
        <f t="shared" si="2"/>
        <v>0.06327557364876334</v>
      </c>
      <c r="G106" s="125"/>
    </row>
    <row r="107" spans="1:7" ht="15">
      <c r="A107" s="125" t="s">
        <v>595</v>
      </c>
      <c r="B107" s="125" t="s">
        <v>596</v>
      </c>
      <c r="C107" s="163">
        <v>0.05677737456762499</v>
      </c>
      <c r="D107" s="163">
        <v>0</v>
      </c>
      <c r="E107" s="163"/>
      <c r="F107" s="163">
        <f t="shared" si="2"/>
        <v>0.05677737456762499</v>
      </c>
      <c r="G107" s="125"/>
    </row>
    <row r="108" spans="1:7" ht="15">
      <c r="A108" s="125" t="s">
        <v>597</v>
      </c>
      <c r="B108" s="125" t="s">
        <v>598</v>
      </c>
      <c r="C108" s="163">
        <v>0.03671254920073678</v>
      </c>
      <c r="D108" s="163">
        <v>0</v>
      </c>
      <c r="E108" s="163"/>
      <c r="F108" s="163">
        <f t="shared" si="2"/>
        <v>0.03671254920073678</v>
      </c>
      <c r="G108" s="125"/>
    </row>
    <row r="109" spans="1:7" ht="15">
      <c r="A109" s="125" t="s">
        <v>599</v>
      </c>
      <c r="B109" s="125" t="s">
        <v>532</v>
      </c>
      <c r="C109" s="163">
        <v>0.023841525204999943</v>
      </c>
      <c r="D109" s="163">
        <v>0</v>
      </c>
      <c r="E109" s="163"/>
      <c r="F109" s="163">
        <f t="shared" si="2"/>
        <v>0.023841525204999943</v>
      </c>
      <c r="G109" s="125"/>
    </row>
    <row r="110" spans="1:7" ht="15">
      <c r="A110" s="125" t="s">
        <v>600</v>
      </c>
      <c r="B110" s="125" t="s">
        <v>62</v>
      </c>
      <c r="C110" s="163">
        <v>0.0009686001790369322</v>
      </c>
      <c r="D110" s="163">
        <v>0</v>
      </c>
      <c r="E110" s="163"/>
      <c r="F110" s="163">
        <f t="shared" si="2"/>
        <v>0.0009686001790369322</v>
      </c>
      <c r="G110" s="125"/>
    </row>
    <row r="111" spans="1:7" ht="15">
      <c r="A111" s="125" t="s">
        <v>601</v>
      </c>
      <c r="B111" s="166" t="s">
        <v>602</v>
      </c>
      <c r="C111" s="163"/>
      <c r="D111" s="163"/>
      <c r="E111" s="163"/>
      <c r="F111" s="163"/>
      <c r="G111" s="125"/>
    </row>
    <row r="112" spans="1:7" ht="15">
      <c r="A112" s="125" t="s">
        <v>603</v>
      </c>
      <c r="B112" s="166" t="s">
        <v>602</v>
      </c>
      <c r="C112" s="163"/>
      <c r="D112" s="163"/>
      <c r="E112" s="163"/>
      <c r="F112" s="163"/>
      <c r="G112" s="125"/>
    </row>
    <row r="113" spans="1:7" ht="15">
      <c r="A113" s="125" t="s">
        <v>604</v>
      </c>
      <c r="B113" s="166" t="s">
        <v>602</v>
      </c>
      <c r="C113" s="163"/>
      <c r="D113" s="163"/>
      <c r="E113" s="163"/>
      <c r="F113" s="163"/>
      <c r="G113" s="125"/>
    </row>
    <row r="114" spans="1:7" ht="15">
      <c r="A114" s="125" t="s">
        <v>605</v>
      </c>
      <c r="B114" s="166" t="s">
        <v>602</v>
      </c>
      <c r="C114" s="163"/>
      <c r="D114" s="163"/>
      <c r="E114" s="163"/>
      <c r="F114" s="163"/>
      <c r="G114" s="125"/>
    </row>
    <row r="115" spans="1:7" ht="15">
      <c r="A115" s="125" t="s">
        <v>606</v>
      </c>
      <c r="B115" s="166" t="s">
        <v>602</v>
      </c>
      <c r="C115" s="163"/>
      <c r="D115" s="163"/>
      <c r="E115" s="163"/>
      <c r="F115" s="163"/>
      <c r="G115" s="125"/>
    </row>
    <row r="116" spans="1:7" ht="15">
      <c r="A116" s="125" t="s">
        <v>607</v>
      </c>
      <c r="B116" s="166" t="s">
        <v>602</v>
      </c>
      <c r="C116" s="163"/>
      <c r="D116" s="163"/>
      <c r="E116" s="163"/>
      <c r="F116" s="163"/>
      <c r="G116" s="125"/>
    </row>
    <row r="117" spans="1:7" ht="15">
      <c r="A117" s="125" t="s">
        <v>608</v>
      </c>
      <c r="B117" s="166" t="s">
        <v>602</v>
      </c>
      <c r="C117" s="163"/>
      <c r="D117" s="163"/>
      <c r="E117" s="163"/>
      <c r="F117" s="163"/>
      <c r="G117" s="125"/>
    </row>
    <row r="118" spans="1:7" ht="15">
      <c r="A118" s="125" t="s">
        <v>609</v>
      </c>
      <c r="B118" s="166" t="s">
        <v>602</v>
      </c>
      <c r="C118" s="163"/>
      <c r="D118" s="163"/>
      <c r="E118" s="163"/>
      <c r="F118" s="163"/>
      <c r="G118" s="125"/>
    </row>
    <row r="119" spans="1:7" ht="15">
      <c r="A119" s="125" t="s">
        <v>610</v>
      </c>
      <c r="B119" s="166" t="s">
        <v>602</v>
      </c>
      <c r="C119" s="163"/>
      <c r="D119" s="163"/>
      <c r="E119" s="163"/>
      <c r="F119" s="163"/>
      <c r="G119" s="125"/>
    </row>
    <row r="120" spans="1:7" ht="15">
      <c r="A120" s="125" t="s">
        <v>611</v>
      </c>
      <c r="B120" s="166" t="s">
        <v>602</v>
      </c>
      <c r="C120" s="163"/>
      <c r="D120" s="163"/>
      <c r="E120" s="163"/>
      <c r="F120" s="163"/>
      <c r="G120" s="125"/>
    </row>
    <row r="121" spans="1:7" ht="15">
      <c r="A121" s="125" t="s">
        <v>612</v>
      </c>
      <c r="B121" s="166" t="s">
        <v>602</v>
      </c>
      <c r="C121" s="163"/>
      <c r="D121" s="163"/>
      <c r="E121" s="163"/>
      <c r="F121" s="163"/>
      <c r="G121" s="125"/>
    </row>
    <row r="122" spans="1:7" ht="15">
      <c r="A122" s="125" t="s">
        <v>613</v>
      </c>
      <c r="B122" s="166" t="s">
        <v>602</v>
      </c>
      <c r="C122" s="163"/>
      <c r="D122" s="163"/>
      <c r="E122" s="163"/>
      <c r="F122" s="163"/>
      <c r="G122" s="125"/>
    </row>
    <row r="123" spans="1:7" ht="15">
      <c r="A123" s="125" t="s">
        <v>614</v>
      </c>
      <c r="B123" s="166" t="s">
        <v>602</v>
      </c>
      <c r="C123" s="163"/>
      <c r="D123" s="163"/>
      <c r="E123" s="163"/>
      <c r="F123" s="163"/>
      <c r="G123" s="125"/>
    </row>
    <row r="124" spans="1:7" ht="15">
      <c r="A124" s="125" t="s">
        <v>615</v>
      </c>
      <c r="B124" s="166" t="s">
        <v>602</v>
      </c>
      <c r="C124" s="163"/>
      <c r="D124" s="163"/>
      <c r="E124" s="163"/>
      <c r="F124" s="163"/>
      <c r="G124" s="125"/>
    </row>
    <row r="125" spans="1:7" ht="15">
      <c r="A125" s="125" t="s">
        <v>616</v>
      </c>
      <c r="B125" s="166" t="s">
        <v>602</v>
      </c>
      <c r="C125" s="163"/>
      <c r="D125" s="163"/>
      <c r="E125" s="163"/>
      <c r="F125" s="163"/>
      <c r="G125" s="125"/>
    </row>
    <row r="126" spans="1:7" ht="15">
      <c r="A126" s="125" t="s">
        <v>617</v>
      </c>
      <c r="B126" s="166" t="s">
        <v>602</v>
      </c>
      <c r="C126" s="163"/>
      <c r="D126" s="163"/>
      <c r="E126" s="163"/>
      <c r="F126" s="163"/>
      <c r="G126" s="125"/>
    </row>
    <row r="127" spans="1:7" ht="15">
      <c r="A127" s="125" t="s">
        <v>618</v>
      </c>
      <c r="B127" s="166" t="s">
        <v>602</v>
      </c>
      <c r="C127" s="163"/>
      <c r="D127" s="163"/>
      <c r="E127" s="163"/>
      <c r="F127" s="163"/>
      <c r="G127" s="125"/>
    </row>
    <row r="128" spans="1:7" ht="15">
      <c r="A128" s="125" t="s">
        <v>619</v>
      </c>
      <c r="B128" s="166" t="s">
        <v>602</v>
      </c>
      <c r="C128" s="163"/>
      <c r="D128" s="163"/>
      <c r="E128" s="163"/>
      <c r="F128" s="163"/>
      <c r="G128" s="125"/>
    </row>
    <row r="129" spans="1:7" ht="15">
      <c r="A129" s="125" t="s">
        <v>620</v>
      </c>
      <c r="B129" s="166" t="s">
        <v>602</v>
      </c>
      <c r="C129" s="163"/>
      <c r="D129" s="163"/>
      <c r="E129" s="163"/>
      <c r="F129" s="163"/>
      <c r="G129" s="125"/>
    </row>
    <row r="130" spans="1:7" ht="15">
      <c r="A130" s="125" t="s">
        <v>1928</v>
      </c>
      <c r="B130" s="166" t="s">
        <v>602</v>
      </c>
      <c r="C130" s="163"/>
      <c r="D130" s="163"/>
      <c r="E130" s="163"/>
      <c r="F130" s="163"/>
      <c r="G130" s="125"/>
    </row>
    <row r="131" spans="1:7" ht="15">
      <c r="A131" s="125" t="s">
        <v>1929</v>
      </c>
      <c r="B131" s="166" t="s">
        <v>602</v>
      </c>
      <c r="C131" s="163"/>
      <c r="D131" s="163"/>
      <c r="E131" s="163"/>
      <c r="F131" s="163"/>
      <c r="G131" s="125"/>
    </row>
    <row r="132" spans="1:7" ht="15">
      <c r="A132" s="125" t="s">
        <v>1930</v>
      </c>
      <c r="B132" s="166" t="s">
        <v>602</v>
      </c>
      <c r="C132" s="163"/>
      <c r="D132" s="163"/>
      <c r="E132" s="163"/>
      <c r="F132" s="163"/>
      <c r="G132" s="125"/>
    </row>
    <row r="133" spans="1:7" ht="15">
      <c r="A133" s="125" t="s">
        <v>1931</v>
      </c>
      <c r="B133" s="166" t="s">
        <v>602</v>
      </c>
      <c r="C133" s="163"/>
      <c r="D133" s="163"/>
      <c r="E133" s="163"/>
      <c r="F133" s="163"/>
      <c r="G133" s="125"/>
    </row>
    <row r="134" spans="1:7" ht="15">
      <c r="A134" s="125" t="s">
        <v>1932</v>
      </c>
      <c r="B134" s="166" t="s">
        <v>602</v>
      </c>
      <c r="C134" s="163"/>
      <c r="D134" s="163"/>
      <c r="E134" s="163"/>
      <c r="F134" s="163"/>
      <c r="G134" s="125"/>
    </row>
    <row r="135" spans="1:7" ht="15">
      <c r="A135" s="125" t="s">
        <v>1933</v>
      </c>
      <c r="B135" s="166" t="s">
        <v>602</v>
      </c>
      <c r="C135" s="163"/>
      <c r="D135" s="163"/>
      <c r="E135" s="163"/>
      <c r="F135" s="163"/>
      <c r="G135" s="125"/>
    </row>
    <row r="136" spans="1:7" ht="15">
      <c r="A136" s="125" t="s">
        <v>1934</v>
      </c>
      <c r="B136" s="166" t="s">
        <v>602</v>
      </c>
      <c r="C136" s="163"/>
      <c r="D136" s="163"/>
      <c r="E136" s="163"/>
      <c r="F136" s="163"/>
      <c r="G136" s="125"/>
    </row>
    <row r="137" spans="1:7" ht="15">
      <c r="A137" s="125" t="s">
        <v>1935</v>
      </c>
      <c r="B137" s="166" t="s">
        <v>602</v>
      </c>
      <c r="C137" s="163"/>
      <c r="D137" s="163"/>
      <c r="E137" s="163"/>
      <c r="F137" s="163"/>
      <c r="G137" s="125"/>
    </row>
    <row r="138" spans="1:7" ht="15">
      <c r="A138" s="125" t="s">
        <v>1936</v>
      </c>
      <c r="B138" s="166" t="s">
        <v>602</v>
      </c>
      <c r="C138" s="163"/>
      <c r="D138" s="163"/>
      <c r="E138" s="163"/>
      <c r="F138" s="163"/>
      <c r="G138" s="125"/>
    </row>
    <row r="139" spans="1:7" ht="15">
      <c r="A139" s="125" t="s">
        <v>1937</v>
      </c>
      <c r="B139" s="166" t="s">
        <v>602</v>
      </c>
      <c r="C139" s="163"/>
      <c r="D139" s="163"/>
      <c r="E139" s="163"/>
      <c r="F139" s="163"/>
      <c r="G139" s="125"/>
    </row>
    <row r="140" spans="1:7" ht="15">
      <c r="A140" s="125" t="s">
        <v>1938</v>
      </c>
      <c r="B140" s="166" t="s">
        <v>602</v>
      </c>
      <c r="C140" s="163"/>
      <c r="D140" s="163"/>
      <c r="E140" s="163"/>
      <c r="F140" s="163"/>
      <c r="G140" s="125"/>
    </row>
    <row r="141" spans="1:7" ht="15">
      <c r="A141" s="125" t="s">
        <v>1939</v>
      </c>
      <c r="B141" s="166" t="s">
        <v>602</v>
      </c>
      <c r="C141" s="163"/>
      <c r="D141" s="163"/>
      <c r="E141" s="163"/>
      <c r="F141" s="163"/>
      <c r="G141" s="125"/>
    </row>
    <row r="142" spans="1:7" ht="15">
      <c r="A142" s="125" t="s">
        <v>1940</v>
      </c>
      <c r="B142" s="166" t="s">
        <v>602</v>
      </c>
      <c r="C142" s="163"/>
      <c r="D142" s="163"/>
      <c r="E142" s="163"/>
      <c r="F142" s="163"/>
      <c r="G142" s="125"/>
    </row>
    <row r="143" spans="1:7" ht="15">
      <c r="A143" s="125" t="s">
        <v>1941</v>
      </c>
      <c r="B143" s="166" t="s">
        <v>602</v>
      </c>
      <c r="C143" s="163"/>
      <c r="D143" s="163"/>
      <c r="E143" s="163"/>
      <c r="F143" s="163"/>
      <c r="G143" s="125"/>
    </row>
    <row r="144" spans="1:7" ht="15">
      <c r="A144" s="125" t="s">
        <v>1942</v>
      </c>
      <c r="B144" s="166" t="s">
        <v>602</v>
      </c>
      <c r="C144" s="163"/>
      <c r="D144" s="163"/>
      <c r="E144" s="163"/>
      <c r="F144" s="163"/>
      <c r="G144" s="125"/>
    </row>
    <row r="145" spans="1:7" ht="15">
      <c r="A145" s="125" t="s">
        <v>1943</v>
      </c>
      <c r="B145" s="166" t="s">
        <v>602</v>
      </c>
      <c r="C145" s="163"/>
      <c r="D145" s="163"/>
      <c r="E145" s="163"/>
      <c r="F145" s="163"/>
      <c r="G145" s="125"/>
    </row>
    <row r="146" spans="1:7" ht="15">
      <c r="A146" s="125" t="s">
        <v>1944</v>
      </c>
      <c r="B146" s="166" t="s">
        <v>602</v>
      </c>
      <c r="C146" s="163"/>
      <c r="D146" s="163"/>
      <c r="E146" s="163"/>
      <c r="F146" s="163"/>
      <c r="G146" s="125"/>
    </row>
    <row r="147" spans="1:7" ht="15">
      <c r="A147" s="125" t="s">
        <v>1945</v>
      </c>
      <c r="B147" s="166" t="s">
        <v>602</v>
      </c>
      <c r="C147" s="163"/>
      <c r="D147" s="163"/>
      <c r="E147" s="163"/>
      <c r="F147" s="163"/>
      <c r="G147" s="125"/>
    </row>
    <row r="148" spans="1:7" ht="15">
      <c r="A148" s="125" t="s">
        <v>1946</v>
      </c>
      <c r="B148" s="166" t="s">
        <v>602</v>
      </c>
      <c r="C148" s="163"/>
      <c r="D148" s="163"/>
      <c r="E148" s="163"/>
      <c r="F148" s="163"/>
      <c r="G148" s="125"/>
    </row>
    <row r="149" spans="1:7" ht="15" customHeight="1">
      <c r="A149" s="153"/>
      <c r="B149" s="154" t="s">
        <v>621</v>
      </c>
      <c r="C149" s="153" t="s">
        <v>483</v>
      </c>
      <c r="D149" s="153" t="s">
        <v>484</v>
      </c>
      <c r="E149" s="159"/>
      <c r="F149" s="155" t="s">
        <v>449</v>
      </c>
      <c r="G149" s="155"/>
    </row>
    <row r="150" spans="1:6" ht="15">
      <c r="A150" s="125" t="s">
        <v>622</v>
      </c>
      <c r="B150" s="125" t="s">
        <v>623</v>
      </c>
      <c r="C150" s="163">
        <v>0.9418007339215437</v>
      </c>
      <c r="D150" s="163">
        <v>0</v>
      </c>
      <c r="E150" s="168"/>
      <c r="F150" s="163">
        <f>D150+C150</f>
        <v>0.9418007339215437</v>
      </c>
    </row>
    <row r="151" spans="1:6" ht="15">
      <c r="A151" s="125" t="s">
        <v>624</v>
      </c>
      <c r="B151" s="125" t="s">
        <v>625</v>
      </c>
      <c r="C151" s="163">
        <v>0</v>
      </c>
      <c r="D151" s="163">
        <v>0</v>
      </c>
      <c r="E151" s="168"/>
      <c r="F151" s="163">
        <f>D151+C151</f>
        <v>0</v>
      </c>
    </row>
    <row r="152" spans="1:6" ht="15">
      <c r="A152" s="125" t="s">
        <v>626</v>
      </c>
      <c r="B152" s="125" t="s">
        <v>62</v>
      </c>
      <c r="C152" s="163">
        <v>0.05819926607845474</v>
      </c>
      <c r="D152" s="163">
        <v>0</v>
      </c>
      <c r="E152" s="168"/>
      <c r="F152" s="163">
        <f>D152+C152</f>
        <v>0.05819926607845474</v>
      </c>
    </row>
    <row r="153" spans="1:6" ht="15" outlineLevel="1">
      <c r="A153" s="125" t="s">
        <v>627</v>
      </c>
      <c r="C153" s="163"/>
      <c r="D153" s="163"/>
      <c r="E153" s="168"/>
      <c r="F153" s="163"/>
    </row>
    <row r="154" spans="1:6" ht="15" outlineLevel="1">
      <c r="A154" s="125" t="s">
        <v>628</v>
      </c>
      <c r="C154" s="163"/>
      <c r="D154" s="163"/>
      <c r="E154" s="168"/>
      <c r="F154" s="163"/>
    </row>
    <row r="155" spans="1:6" ht="15" outlineLevel="1">
      <c r="A155" s="125" t="s">
        <v>629</v>
      </c>
      <c r="C155" s="163"/>
      <c r="D155" s="163"/>
      <c r="E155" s="168"/>
      <c r="F155" s="163"/>
    </row>
    <row r="156" spans="1:6" ht="15" outlineLevel="1">
      <c r="A156" s="125" t="s">
        <v>630</v>
      </c>
      <c r="C156" s="163"/>
      <c r="D156" s="163"/>
      <c r="E156" s="168"/>
      <c r="F156" s="163"/>
    </row>
    <row r="157" spans="1:6" ht="15" outlineLevel="1">
      <c r="A157" s="125" t="s">
        <v>631</v>
      </c>
      <c r="C157" s="163"/>
      <c r="D157" s="163"/>
      <c r="E157" s="168"/>
      <c r="F157" s="163"/>
    </row>
    <row r="158" spans="1:6" ht="15" outlineLevel="1">
      <c r="A158" s="125" t="s">
        <v>632</v>
      </c>
      <c r="C158" s="163"/>
      <c r="D158" s="163"/>
      <c r="E158" s="168"/>
      <c r="F158" s="163"/>
    </row>
    <row r="159" spans="1:7" ht="15" customHeight="1">
      <c r="A159" s="153"/>
      <c r="B159" s="154" t="s">
        <v>633</v>
      </c>
      <c r="C159" s="153" t="s">
        <v>483</v>
      </c>
      <c r="D159" s="153" t="s">
        <v>484</v>
      </c>
      <c r="E159" s="159"/>
      <c r="F159" s="155" t="s">
        <v>449</v>
      </c>
      <c r="G159" s="155"/>
    </row>
    <row r="160" spans="1:6" ht="15">
      <c r="A160" s="125" t="s">
        <v>634</v>
      </c>
      <c r="B160" s="125" t="s">
        <v>635</v>
      </c>
      <c r="C160" s="163">
        <v>0.031157878179970518</v>
      </c>
      <c r="D160" s="163">
        <v>0</v>
      </c>
      <c r="E160" s="168"/>
      <c r="F160" s="163">
        <f>D160+C160</f>
        <v>0.031157878179970518</v>
      </c>
    </row>
    <row r="161" spans="1:6" ht="15">
      <c r="A161" s="125" t="s">
        <v>636</v>
      </c>
      <c r="B161" s="125" t="s">
        <v>637</v>
      </c>
      <c r="C161" s="163">
        <v>0.9688421218200295</v>
      </c>
      <c r="D161" s="163">
        <v>0</v>
      </c>
      <c r="E161" s="168"/>
      <c r="F161" s="163">
        <f>D161+C161</f>
        <v>0.9688421218200295</v>
      </c>
    </row>
    <row r="162" spans="1:6" ht="15">
      <c r="A162" s="125" t="s">
        <v>638</v>
      </c>
      <c r="B162" s="125" t="s">
        <v>62</v>
      </c>
      <c r="C162" s="163">
        <v>0</v>
      </c>
      <c r="D162" s="163">
        <v>0</v>
      </c>
      <c r="E162" s="168"/>
      <c r="F162" s="163">
        <f>D162+C162</f>
        <v>0</v>
      </c>
    </row>
    <row r="163" spans="1:5" ht="15" outlineLevel="1">
      <c r="A163" s="125" t="s">
        <v>639</v>
      </c>
      <c r="E163" s="137"/>
    </row>
    <row r="164" spans="1:5" ht="15" outlineLevel="1">
      <c r="A164" s="125" t="s">
        <v>640</v>
      </c>
      <c r="E164" s="137"/>
    </row>
    <row r="165" spans="1:5" ht="15" outlineLevel="1">
      <c r="A165" s="125" t="s">
        <v>641</v>
      </c>
      <c r="E165" s="137"/>
    </row>
    <row r="166" spans="1:5" ht="15" outlineLevel="1">
      <c r="A166" s="125" t="s">
        <v>642</v>
      </c>
      <c r="E166" s="137"/>
    </row>
    <row r="167" spans="1:5" ht="15" outlineLevel="1">
      <c r="A167" s="125" t="s">
        <v>643</v>
      </c>
      <c r="E167" s="137"/>
    </row>
    <row r="168" spans="1:5" ht="15" outlineLevel="1">
      <c r="A168" s="125" t="s">
        <v>644</v>
      </c>
      <c r="E168" s="137"/>
    </row>
    <row r="169" spans="1:7" ht="15" customHeight="1">
      <c r="A169" s="153"/>
      <c r="B169" s="154" t="s">
        <v>645</v>
      </c>
      <c r="C169" s="153" t="s">
        <v>483</v>
      </c>
      <c r="D169" s="153" t="s">
        <v>484</v>
      </c>
      <c r="E169" s="159"/>
      <c r="F169" s="155" t="s">
        <v>449</v>
      </c>
      <c r="G169" s="155"/>
    </row>
    <row r="170" spans="1:6" ht="15">
      <c r="A170" s="125" t="s">
        <v>646</v>
      </c>
      <c r="B170" s="169" t="s">
        <v>647</v>
      </c>
      <c r="C170" s="163">
        <v>0.1363668569341196</v>
      </c>
      <c r="D170" s="163">
        <v>0</v>
      </c>
      <c r="E170" s="168"/>
      <c r="F170" s="163">
        <f>D170+C170</f>
        <v>0.1363668569341196</v>
      </c>
    </row>
    <row r="171" spans="1:6" ht="15">
      <c r="A171" s="125" t="s">
        <v>648</v>
      </c>
      <c r="B171" s="169" t="s">
        <v>1947</v>
      </c>
      <c r="C171" s="163">
        <v>0.12031232370351819</v>
      </c>
      <c r="D171" s="163">
        <v>0</v>
      </c>
      <c r="E171" s="168"/>
      <c r="F171" s="163">
        <f>D171+C171</f>
        <v>0.12031232370351819</v>
      </c>
    </row>
    <row r="172" spans="1:6" ht="15">
      <c r="A172" s="125" t="s">
        <v>649</v>
      </c>
      <c r="B172" s="169" t="s">
        <v>1948</v>
      </c>
      <c r="C172" s="163">
        <v>0.14749016456708047</v>
      </c>
      <c r="D172" s="163">
        <v>0</v>
      </c>
      <c r="E172" s="163"/>
      <c r="F172" s="163">
        <f>D172+C172</f>
        <v>0.14749016456708047</v>
      </c>
    </row>
    <row r="173" spans="1:6" ht="15">
      <c r="A173" s="125" t="s">
        <v>650</v>
      </c>
      <c r="B173" s="169" t="s">
        <v>1949</v>
      </c>
      <c r="C173" s="163">
        <v>0.3361322207850554</v>
      </c>
      <c r="D173" s="163">
        <v>0</v>
      </c>
      <c r="E173" s="163"/>
      <c r="F173" s="163">
        <f>D173+C173</f>
        <v>0.3361322207850554</v>
      </c>
    </row>
    <row r="174" spans="1:6" ht="15">
      <c r="A174" s="125" t="s">
        <v>651</v>
      </c>
      <c r="B174" s="169" t="s">
        <v>1950</v>
      </c>
      <c r="C174" s="163">
        <v>0.2596984340102263</v>
      </c>
      <c r="D174" s="163">
        <v>0</v>
      </c>
      <c r="E174" s="163"/>
      <c r="F174" s="163">
        <f>D174+C174</f>
        <v>0.2596984340102263</v>
      </c>
    </row>
    <row r="175" spans="1:6" ht="15" outlineLevel="1">
      <c r="A175" s="125" t="s">
        <v>652</v>
      </c>
      <c r="B175" s="161"/>
      <c r="C175" s="163"/>
      <c r="D175" s="163"/>
      <c r="E175" s="163"/>
      <c r="F175" s="163"/>
    </row>
    <row r="176" spans="1:6" ht="15" outlineLevel="1">
      <c r="A176" s="125" t="s">
        <v>653</v>
      </c>
      <c r="B176" s="161"/>
      <c r="C176" s="163"/>
      <c r="D176" s="163"/>
      <c r="E176" s="163"/>
      <c r="F176" s="163"/>
    </row>
    <row r="177" spans="1:6" ht="15" outlineLevel="1">
      <c r="A177" s="125" t="s">
        <v>654</v>
      </c>
      <c r="B177" s="169"/>
      <c r="C177" s="163"/>
      <c r="D177" s="163"/>
      <c r="E177" s="163"/>
      <c r="F177" s="163"/>
    </row>
    <row r="178" spans="1:6" ht="15" outlineLevel="1">
      <c r="A178" s="125" t="s">
        <v>655</v>
      </c>
      <c r="B178" s="169"/>
      <c r="C178" s="163"/>
      <c r="D178" s="163"/>
      <c r="E178" s="163"/>
      <c r="F178" s="163"/>
    </row>
    <row r="179" spans="1:7" ht="15" customHeight="1">
      <c r="A179" s="153"/>
      <c r="B179" s="154" t="s">
        <v>656</v>
      </c>
      <c r="C179" s="153" t="s">
        <v>483</v>
      </c>
      <c r="D179" s="153" t="s">
        <v>484</v>
      </c>
      <c r="E179" s="159"/>
      <c r="F179" s="155" t="s">
        <v>449</v>
      </c>
      <c r="G179" s="155"/>
    </row>
    <row r="180" spans="1:6" ht="15">
      <c r="A180" s="125" t="s">
        <v>657</v>
      </c>
      <c r="B180" s="125" t="s">
        <v>1951</v>
      </c>
      <c r="C180" s="163">
        <v>0</v>
      </c>
      <c r="D180" s="163">
        <v>0</v>
      </c>
      <c r="E180" s="168"/>
      <c r="F180" s="163">
        <v>0</v>
      </c>
    </row>
    <row r="181" spans="1:6" ht="15" outlineLevel="1">
      <c r="A181" s="125" t="s">
        <v>658</v>
      </c>
      <c r="B181" s="170"/>
      <c r="C181" s="163"/>
      <c r="D181" s="163"/>
      <c r="E181" s="168"/>
      <c r="F181" s="163"/>
    </row>
    <row r="182" spans="1:6" ht="15" outlineLevel="1">
      <c r="A182" s="125" t="s">
        <v>659</v>
      </c>
      <c r="B182" s="170"/>
      <c r="C182" s="163"/>
      <c r="D182" s="163"/>
      <c r="E182" s="168"/>
      <c r="F182" s="163"/>
    </row>
    <row r="183" spans="1:6" ht="15" outlineLevel="1">
      <c r="A183" s="125" t="s">
        <v>660</v>
      </c>
      <c r="B183" s="170"/>
      <c r="C183" s="163"/>
      <c r="D183" s="163"/>
      <c r="E183" s="168"/>
      <c r="F183" s="163"/>
    </row>
    <row r="184" spans="1:6" ht="15" outlineLevel="1">
      <c r="A184" s="125" t="s">
        <v>661</v>
      </c>
      <c r="B184" s="170"/>
      <c r="C184" s="163"/>
      <c r="D184" s="163"/>
      <c r="E184" s="168"/>
      <c r="F184" s="163"/>
    </row>
    <row r="185" spans="1:7" ht="18.75">
      <c r="A185" s="171"/>
      <c r="B185" s="172" t="s">
        <v>446</v>
      </c>
      <c r="C185" s="171"/>
      <c r="D185" s="171"/>
      <c r="E185" s="171"/>
      <c r="F185" s="173"/>
      <c r="G185" s="173"/>
    </row>
    <row r="186" spans="1:7" ht="15" customHeight="1">
      <c r="A186" s="153"/>
      <c r="B186" s="154" t="s">
        <v>662</v>
      </c>
      <c r="C186" s="153" t="s">
        <v>663</v>
      </c>
      <c r="D186" s="153" t="s">
        <v>664</v>
      </c>
      <c r="E186" s="159"/>
      <c r="F186" s="153" t="s">
        <v>483</v>
      </c>
      <c r="G186" s="153" t="s">
        <v>665</v>
      </c>
    </row>
    <row r="187" spans="1:7" ht="15">
      <c r="A187" s="125" t="s">
        <v>666</v>
      </c>
      <c r="B187" s="166" t="s">
        <v>667</v>
      </c>
      <c r="C187" s="123">
        <v>74.41761502876632</v>
      </c>
      <c r="E187" s="174"/>
      <c r="F187" s="175"/>
      <c r="G187" s="175"/>
    </row>
    <row r="188" spans="1:7" ht="15">
      <c r="A188" s="174"/>
      <c r="B188" s="176"/>
      <c r="C188" s="174"/>
      <c r="D188" s="174"/>
      <c r="E188" s="174"/>
      <c r="F188" s="175"/>
      <c r="G188" s="175"/>
    </row>
    <row r="189" spans="2:7" ht="15">
      <c r="B189" s="166" t="s">
        <v>668</v>
      </c>
      <c r="C189" s="174"/>
      <c r="D189" s="174"/>
      <c r="E189" s="174"/>
      <c r="F189" s="175"/>
      <c r="G189" s="175"/>
    </row>
    <row r="190" spans="1:7" ht="15">
      <c r="A190" s="125" t="s">
        <v>669</v>
      </c>
      <c r="B190" s="166" t="s">
        <v>670</v>
      </c>
      <c r="C190" s="123">
        <v>1445.2977341100072</v>
      </c>
      <c r="D190" s="125">
        <v>31307</v>
      </c>
      <c r="E190" s="174"/>
      <c r="F190" s="105">
        <f>IF($C$214=0,"",IF(C190="[for completion]","",IF(C190="","",C190/$C$214)))</f>
        <v>0.4675247723812407</v>
      </c>
      <c r="G190" s="105">
        <f>IF($D$214=0,"",IF(D190="[for completion]","",IF(D190="","",D190/$D$214)))</f>
        <v>0.7536409811992971</v>
      </c>
    </row>
    <row r="191" spans="1:7" ht="15">
      <c r="A191" s="125" t="s">
        <v>671</v>
      </c>
      <c r="B191" s="166" t="s">
        <v>672</v>
      </c>
      <c r="C191" s="123">
        <v>1152.0612106499993</v>
      </c>
      <c r="D191" s="125">
        <v>8583</v>
      </c>
      <c r="E191" s="174"/>
      <c r="F191" s="105">
        <f aca="true" t="shared" si="3" ref="F191:F213">IF($C$214=0,"",IF(C191="[for completion]","",IF(C191="","",C191/$C$214)))</f>
        <v>0.3726686499028312</v>
      </c>
      <c r="G191" s="105">
        <f aca="true" t="shared" si="4" ref="G191:G213">IF($D$214=0,"",IF(D191="[for completion]","",IF(D191="","",D191/$D$214)))</f>
        <v>0.20661515129630967</v>
      </c>
    </row>
    <row r="192" spans="1:7" ht="15">
      <c r="A192" s="125" t="s">
        <v>673</v>
      </c>
      <c r="B192" s="166" t="s">
        <v>674</v>
      </c>
      <c r="C192" s="123">
        <v>287.0043690200002</v>
      </c>
      <c r="D192" s="125">
        <v>1204</v>
      </c>
      <c r="E192" s="174"/>
      <c r="F192" s="105">
        <f t="shared" si="3"/>
        <v>0.09284014575801175</v>
      </c>
      <c r="G192" s="105">
        <f t="shared" si="4"/>
        <v>0.028983413976553286</v>
      </c>
    </row>
    <row r="193" spans="1:7" ht="15">
      <c r="A193" s="125" t="s">
        <v>675</v>
      </c>
      <c r="B193" s="166" t="s">
        <v>676</v>
      </c>
      <c r="C193" s="123">
        <v>83.24876703999998</v>
      </c>
      <c r="D193" s="125">
        <v>246</v>
      </c>
      <c r="E193" s="174"/>
      <c r="F193" s="105">
        <f t="shared" si="3"/>
        <v>0.026929303175972807</v>
      </c>
      <c r="G193" s="105">
        <f t="shared" si="4"/>
        <v>0.005921860330757565</v>
      </c>
    </row>
    <row r="194" spans="1:7" ht="15">
      <c r="A194" s="125" t="s">
        <v>677</v>
      </c>
      <c r="B194" s="166" t="s">
        <v>678</v>
      </c>
      <c r="C194" s="123">
        <v>123.77006508999999</v>
      </c>
      <c r="D194" s="125">
        <v>201</v>
      </c>
      <c r="E194" s="174"/>
      <c r="F194" s="105">
        <f t="shared" si="3"/>
        <v>0.040037128781943564</v>
      </c>
      <c r="G194" s="105">
        <f t="shared" si="4"/>
        <v>0.0048385931970824</v>
      </c>
    </row>
    <row r="195" spans="1:7" ht="15">
      <c r="A195" s="125" t="s">
        <v>679</v>
      </c>
      <c r="B195" s="166" t="s">
        <v>602</v>
      </c>
      <c r="C195" s="123"/>
      <c r="E195" s="174"/>
      <c r="F195" s="105">
        <f t="shared" si="3"/>
      </c>
      <c r="G195" s="105">
        <f t="shared" si="4"/>
      </c>
    </row>
    <row r="196" spans="1:7" ht="15">
      <c r="A196" s="125" t="s">
        <v>680</v>
      </c>
      <c r="B196" s="166" t="s">
        <v>602</v>
      </c>
      <c r="C196" s="123"/>
      <c r="E196" s="174"/>
      <c r="F196" s="105">
        <f t="shared" si="3"/>
      </c>
      <c r="G196" s="105">
        <f t="shared" si="4"/>
      </c>
    </row>
    <row r="197" spans="1:7" ht="15">
      <c r="A197" s="125" t="s">
        <v>681</v>
      </c>
      <c r="B197" s="166" t="s">
        <v>602</v>
      </c>
      <c r="C197" s="123"/>
      <c r="E197" s="174"/>
      <c r="F197" s="105">
        <f t="shared" si="3"/>
      </c>
      <c r="G197" s="105">
        <f t="shared" si="4"/>
      </c>
    </row>
    <row r="198" spans="1:7" ht="15">
      <c r="A198" s="125" t="s">
        <v>682</v>
      </c>
      <c r="B198" s="166" t="s">
        <v>602</v>
      </c>
      <c r="C198" s="123"/>
      <c r="E198" s="174"/>
      <c r="F198" s="105">
        <f t="shared" si="3"/>
      </c>
      <c r="G198" s="105">
        <f t="shared" si="4"/>
      </c>
    </row>
    <row r="199" spans="1:7" ht="15">
      <c r="A199" s="125" t="s">
        <v>683</v>
      </c>
      <c r="B199" s="166" t="s">
        <v>602</v>
      </c>
      <c r="C199" s="123"/>
      <c r="E199" s="166"/>
      <c r="F199" s="105">
        <f t="shared" si="3"/>
      </c>
      <c r="G199" s="105">
        <f t="shared" si="4"/>
      </c>
    </row>
    <row r="200" spans="1:7" ht="15">
      <c r="A200" s="125" t="s">
        <v>684</v>
      </c>
      <c r="B200" s="166" t="s">
        <v>602</v>
      </c>
      <c r="C200" s="123"/>
      <c r="E200" s="166"/>
      <c r="F200" s="105">
        <f t="shared" si="3"/>
      </c>
      <c r="G200" s="105">
        <f t="shared" si="4"/>
      </c>
    </row>
    <row r="201" spans="1:7" ht="15">
      <c r="A201" s="125" t="s">
        <v>685</v>
      </c>
      <c r="B201" s="166" t="s">
        <v>602</v>
      </c>
      <c r="E201" s="166"/>
      <c r="F201" s="105">
        <f t="shared" si="3"/>
      </c>
      <c r="G201" s="105">
        <f t="shared" si="4"/>
      </c>
    </row>
    <row r="202" spans="1:7" ht="15">
      <c r="A202" s="125" t="s">
        <v>686</v>
      </c>
      <c r="B202" s="166" t="s">
        <v>602</v>
      </c>
      <c r="E202" s="166"/>
      <c r="F202" s="105">
        <f t="shared" si="3"/>
      </c>
      <c r="G202" s="105">
        <f t="shared" si="4"/>
      </c>
    </row>
    <row r="203" spans="1:7" ht="15">
      <c r="A203" s="125" t="s">
        <v>687</v>
      </c>
      <c r="B203" s="166" t="s">
        <v>602</v>
      </c>
      <c r="E203" s="166"/>
      <c r="F203" s="105">
        <f t="shared" si="3"/>
      </c>
      <c r="G203" s="105">
        <f t="shared" si="4"/>
      </c>
    </row>
    <row r="204" spans="1:7" ht="15">
      <c r="A204" s="125" t="s">
        <v>688</v>
      </c>
      <c r="B204" s="166" t="s">
        <v>602</v>
      </c>
      <c r="E204" s="166"/>
      <c r="F204" s="105">
        <f t="shared" si="3"/>
      </c>
      <c r="G204" s="105">
        <f t="shared" si="4"/>
      </c>
    </row>
    <row r="205" spans="1:7" ht="15">
      <c r="A205" s="125" t="s">
        <v>689</v>
      </c>
      <c r="B205" s="166" t="s">
        <v>602</v>
      </c>
      <c r="F205" s="105">
        <f t="shared" si="3"/>
      </c>
      <c r="G205" s="105">
        <f t="shared" si="4"/>
      </c>
    </row>
    <row r="206" spans="1:7" ht="15">
      <c r="A206" s="125" t="s">
        <v>690</v>
      </c>
      <c r="B206" s="166" t="s">
        <v>602</v>
      </c>
      <c r="E206" s="157"/>
      <c r="F206" s="105">
        <f t="shared" si="3"/>
      </c>
      <c r="G206" s="105">
        <f t="shared" si="4"/>
      </c>
    </row>
    <row r="207" spans="1:7" ht="15">
      <c r="A207" s="125" t="s">
        <v>691</v>
      </c>
      <c r="B207" s="166" t="s">
        <v>602</v>
      </c>
      <c r="E207" s="157"/>
      <c r="F207" s="105">
        <f t="shared" si="3"/>
      </c>
      <c r="G207" s="105">
        <f t="shared" si="4"/>
      </c>
    </row>
    <row r="208" spans="1:7" ht="15">
      <c r="A208" s="125" t="s">
        <v>692</v>
      </c>
      <c r="B208" s="166" t="s">
        <v>602</v>
      </c>
      <c r="E208" s="157"/>
      <c r="F208" s="105">
        <f t="shared" si="3"/>
      </c>
      <c r="G208" s="105">
        <f t="shared" si="4"/>
      </c>
    </row>
    <row r="209" spans="1:7" ht="15">
      <c r="A209" s="125" t="s">
        <v>693</v>
      </c>
      <c r="B209" s="166" t="s">
        <v>602</v>
      </c>
      <c r="E209" s="157"/>
      <c r="F209" s="105">
        <f t="shared" si="3"/>
      </c>
      <c r="G209" s="105">
        <f t="shared" si="4"/>
      </c>
    </row>
    <row r="210" spans="1:7" ht="15">
      <c r="A210" s="125" t="s">
        <v>694</v>
      </c>
      <c r="B210" s="166" t="s">
        <v>602</v>
      </c>
      <c r="E210" s="157"/>
      <c r="F210" s="105">
        <f t="shared" si="3"/>
      </c>
      <c r="G210" s="105">
        <f t="shared" si="4"/>
      </c>
    </row>
    <row r="211" spans="1:7" ht="15">
      <c r="A211" s="125" t="s">
        <v>695</v>
      </c>
      <c r="B211" s="166" t="s">
        <v>602</v>
      </c>
      <c r="E211" s="157"/>
      <c r="F211" s="105">
        <f t="shared" si="3"/>
      </c>
      <c r="G211" s="105">
        <f t="shared" si="4"/>
      </c>
    </row>
    <row r="212" spans="1:7" ht="15">
      <c r="A212" s="125" t="s">
        <v>696</v>
      </c>
      <c r="B212" s="166" t="s">
        <v>602</v>
      </c>
      <c r="E212" s="157"/>
      <c r="F212" s="105">
        <f t="shared" si="3"/>
      </c>
      <c r="G212" s="105">
        <f t="shared" si="4"/>
      </c>
    </row>
    <row r="213" spans="1:7" ht="15">
      <c r="A213" s="125" t="s">
        <v>697</v>
      </c>
      <c r="B213" s="166" t="s">
        <v>602</v>
      </c>
      <c r="E213" s="157"/>
      <c r="F213" s="105">
        <f t="shared" si="3"/>
      </c>
      <c r="G213" s="105">
        <f t="shared" si="4"/>
      </c>
    </row>
    <row r="214" spans="1:7" ht="15">
      <c r="A214" s="125" t="s">
        <v>698</v>
      </c>
      <c r="B214" s="177" t="s">
        <v>64</v>
      </c>
      <c r="C214" s="178">
        <f>SUM(C190:C213)</f>
        <v>3091.382145910007</v>
      </c>
      <c r="D214" s="166">
        <f>SUM(D190:D213)</f>
        <v>41541</v>
      </c>
      <c r="E214" s="157"/>
      <c r="F214" s="179">
        <f>SUM(F190:F213)</f>
        <v>0.9999999999999999</v>
      </c>
      <c r="G214" s="179">
        <f>SUM(G190:G213)</f>
        <v>1</v>
      </c>
    </row>
    <row r="215" spans="1:7" ht="15" customHeight="1">
      <c r="A215" s="153"/>
      <c r="B215" s="154" t="s">
        <v>699</v>
      </c>
      <c r="C215" s="153" t="s">
        <v>663</v>
      </c>
      <c r="D215" s="153" t="s">
        <v>664</v>
      </c>
      <c r="E215" s="159"/>
      <c r="F215" s="153" t="s">
        <v>483</v>
      </c>
      <c r="G215" s="153" t="s">
        <v>665</v>
      </c>
    </row>
    <row r="216" spans="1:7" ht="15">
      <c r="A216" s="125" t="s">
        <v>700</v>
      </c>
      <c r="B216" s="125" t="s">
        <v>701</v>
      </c>
      <c r="C216" s="123">
        <v>0.5968128694011505</v>
      </c>
      <c r="G216" s="125"/>
    </row>
    <row r="217" ht="15">
      <c r="G217" s="125"/>
    </row>
    <row r="218" spans="2:7" ht="15">
      <c r="B218" s="166" t="s">
        <v>702</v>
      </c>
      <c r="G218" s="125"/>
    </row>
    <row r="219" spans="1:7" ht="15">
      <c r="A219" s="125" t="s">
        <v>703</v>
      </c>
      <c r="B219" s="125" t="s">
        <v>704</v>
      </c>
      <c r="C219" s="123">
        <v>784.0345305800007</v>
      </c>
      <c r="D219" s="125">
        <v>16492</v>
      </c>
      <c r="F219" s="105">
        <f aca="true" t="shared" si="5" ref="F219:F233">IF($C$227=0,"",IF(C219="[for completion]","",C219/$C$227))</f>
        <v>0.2536194147389069</v>
      </c>
      <c r="G219" s="105">
        <f aca="true" t="shared" si="6" ref="G219:G233">IF($D$227=0,"",IF(D219="[for completion]","",D219/$D$227))</f>
        <v>0.39700536819046245</v>
      </c>
    </row>
    <row r="220" spans="1:7" ht="15">
      <c r="A220" s="125" t="s">
        <v>705</v>
      </c>
      <c r="B220" s="125" t="s">
        <v>706</v>
      </c>
      <c r="C220" s="123">
        <v>365.3061994900003</v>
      </c>
      <c r="D220" s="125">
        <v>5119</v>
      </c>
      <c r="F220" s="105">
        <f t="shared" si="5"/>
        <v>0.11816921436688513</v>
      </c>
      <c r="G220" s="105">
        <f t="shared" si="6"/>
        <v>0.12322765460629258</v>
      </c>
    </row>
    <row r="221" spans="1:7" ht="15">
      <c r="A221" s="125" t="s">
        <v>707</v>
      </c>
      <c r="B221" s="125" t="s">
        <v>708</v>
      </c>
      <c r="C221" s="123">
        <v>402.0128720599994</v>
      </c>
      <c r="D221" s="125">
        <v>4881</v>
      </c>
      <c r="F221" s="105">
        <f t="shared" si="5"/>
        <v>0.13004308528852554</v>
      </c>
      <c r="G221" s="105">
        <f t="shared" si="6"/>
        <v>0.11749837509929949</v>
      </c>
    </row>
    <row r="222" spans="1:7" ht="15">
      <c r="A222" s="125" t="s">
        <v>709</v>
      </c>
      <c r="B222" s="125" t="s">
        <v>710</v>
      </c>
      <c r="C222" s="123">
        <v>405.24744314000054</v>
      </c>
      <c r="D222" s="125">
        <v>4552</v>
      </c>
      <c r="F222" s="105">
        <f t="shared" si="5"/>
        <v>0.1310894040311891</v>
      </c>
      <c r="G222" s="105">
        <f t="shared" si="6"/>
        <v>0.10957848872198551</v>
      </c>
    </row>
    <row r="223" spans="1:7" ht="15">
      <c r="A223" s="125" t="s">
        <v>711</v>
      </c>
      <c r="B223" s="125" t="s">
        <v>712</v>
      </c>
      <c r="C223" s="123">
        <v>413.7853318999997</v>
      </c>
      <c r="D223" s="125">
        <v>4027</v>
      </c>
      <c r="F223" s="105">
        <f t="shared" si="5"/>
        <v>0.13385123946822655</v>
      </c>
      <c r="G223" s="105">
        <f t="shared" si="6"/>
        <v>0.09694037216244193</v>
      </c>
    </row>
    <row r="224" spans="1:7" ht="15">
      <c r="A224" s="125" t="s">
        <v>713</v>
      </c>
      <c r="B224" s="125" t="s">
        <v>714</v>
      </c>
      <c r="C224" s="123">
        <v>451.8583743899998</v>
      </c>
      <c r="D224" s="125">
        <v>4187</v>
      </c>
      <c r="F224" s="105">
        <f t="shared" si="5"/>
        <v>0.14616710360051186</v>
      </c>
      <c r="G224" s="105">
        <f t="shared" si="6"/>
        <v>0.1007919886377314</v>
      </c>
    </row>
    <row r="225" spans="1:7" ht="15">
      <c r="A225" s="125" t="s">
        <v>715</v>
      </c>
      <c r="B225" s="125" t="s">
        <v>716</v>
      </c>
      <c r="C225" s="123">
        <v>217.36626306000048</v>
      </c>
      <c r="D225" s="125">
        <v>1743</v>
      </c>
      <c r="F225" s="105">
        <f t="shared" si="5"/>
        <v>0.07031361792251505</v>
      </c>
      <c r="G225" s="105">
        <f t="shared" si="6"/>
        <v>0.041958546977684696</v>
      </c>
    </row>
    <row r="226" spans="1:7" ht="15">
      <c r="A226" s="125" t="s">
        <v>717</v>
      </c>
      <c r="B226" s="125" t="s">
        <v>718</v>
      </c>
      <c r="C226" s="123">
        <v>51.77113128999997</v>
      </c>
      <c r="D226" s="125">
        <v>540</v>
      </c>
      <c r="F226" s="105">
        <f t="shared" si="5"/>
        <v>0.01674692058323972</v>
      </c>
      <c r="G226" s="105">
        <f t="shared" si="6"/>
        <v>0.012999205604101971</v>
      </c>
    </row>
    <row r="227" spans="1:7" ht="15">
      <c r="A227" s="125" t="s">
        <v>719</v>
      </c>
      <c r="B227" s="177" t="s">
        <v>64</v>
      </c>
      <c r="C227" s="123">
        <f>SUM(C219:C226)</f>
        <v>3091.3821459100013</v>
      </c>
      <c r="D227" s="125">
        <f>SUM(D219:D226)</f>
        <v>41541</v>
      </c>
      <c r="F227" s="157">
        <f>SUM(F219:F226)</f>
        <v>0.9999999999999998</v>
      </c>
      <c r="G227" s="157">
        <f>SUM(G219:G226)</f>
        <v>1</v>
      </c>
    </row>
    <row r="228" spans="1:7" ht="15" outlineLevel="1">
      <c r="A228" s="125" t="s">
        <v>720</v>
      </c>
      <c r="B228" s="158" t="s">
        <v>721</v>
      </c>
      <c r="F228" s="105">
        <f t="shared" si="5"/>
        <v>0</v>
      </c>
      <c r="G228" s="105">
        <f t="shared" si="6"/>
        <v>0</v>
      </c>
    </row>
    <row r="229" spans="1:7" ht="15" outlineLevel="1">
      <c r="A229" s="125" t="s">
        <v>722</v>
      </c>
      <c r="B229" s="158" t="s">
        <v>723</v>
      </c>
      <c r="F229" s="105">
        <f t="shared" si="5"/>
        <v>0</v>
      </c>
      <c r="G229" s="105">
        <f t="shared" si="6"/>
        <v>0</v>
      </c>
    </row>
    <row r="230" spans="1:7" ht="15" outlineLevel="1">
      <c r="A230" s="125" t="s">
        <v>724</v>
      </c>
      <c r="B230" s="158" t="s">
        <v>725</v>
      </c>
      <c r="F230" s="105">
        <f t="shared" si="5"/>
        <v>0</v>
      </c>
      <c r="G230" s="105">
        <f t="shared" si="6"/>
        <v>0</v>
      </c>
    </row>
    <row r="231" spans="1:7" ht="15" outlineLevel="1">
      <c r="A231" s="125" t="s">
        <v>726</v>
      </c>
      <c r="B231" s="158" t="s">
        <v>727</v>
      </c>
      <c r="F231" s="105">
        <f t="shared" si="5"/>
        <v>0</v>
      </c>
      <c r="G231" s="105">
        <f t="shared" si="6"/>
        <v>0</v>
      </c>
    </row>
    <row r="232" spans="1:7" ht="15" outlineLevel="1">
      <c r="A232" s="125" t="s">
        <v>728</v>
      </c>
      <c r="B232" s="158" t="s">
        <v>729</v>
      </c>
      <c r="F232" s="105">
        <f t="shared" si="5"/>
        <v>0</v>
      </c>
      <c r="G232" s="105">
        <f t="shared" si="6"/>
        <v>0</v>
      </c>
    </row>
    <row r="233" spans="1:7" ht="15" outlineLevel="1">
      <c r="A233" s="125" t="s">
        <v>730</v>
      </c>
      <c r="B233" s="158" t="s">
        <v>731</v>
      </c>
      <c r="F233" s="105">
        <f t="shared" si="5"/>
        <v>0</v>
      </c>
      <c r="G233" s="105">
        <f t="shared" si="6"/>
        <v>0</v>
      </c>
    </row>
    <row r="234" spans="1:7" ht="15" outlineLevel="1">
      <c r="A234" s="125" t="s">
        <v>732</v>
      </c>
      <c r="B234" s="158"/>
      <c r="F234" s="105"/>
      <c r="G234" s="105"/>
    </row>
    <row r="235" spans="1:7" ht="15" outlineLevel="1">
      <c r="A235" s="125" t="s">
        <v>733</v>
      </c>
      <c r="B235" s="158"/>
      <c r="F235" s="105"/>
      <c r="G235" s="105"/>
    </row>
    <row r="236" spans="1:7" ht="15" outlineLevel="1">
      <c r="A236" s="125" t="s">
        <v>734</v>
      </c>
      <c r="B236" s="158"/>
      <c r="F236" s="105"/>
      <c r="G236" s="105"/>
    </row>
    <row r="237" spans="1:7" ht="15" customHeight="1">
      <c r="A237" s="153"/>
      <c r="B237" s="154" t="s">
        <v>735</v>
      </c>
      <c r="C237" s="153" t="s">
        <v>663</v>
      </c>
      <c r="D237" s="153" t="s">
        <v>664</v>
      </c>
      <c r="E237" s="159"/>
      <c r="F237" s="153" t="s">
        <v>483</v>
      </c>
      <c r="G237" s="153" t="s">
        <v>665</v>
      </c>
    </row>
    <row r="238" spans="1:7" ht="15">
      <c r="A238" s="125" t="s">
        <v>736</v>
      </c>
      <c r="B238" s="125" t="s">
        <v>701</v>
      </c>
      <c r="C238" s="157">
        <v>0.5278818504850871</v>
      </c>
      <c r="G238" s="125"/>
    </row>
    <row r="239" ht="15">
      <c r="G239" s="125"/>
    </row>
    <row r="240" spans="2:7" ht="15">
      <c r="B240" s="166" t="s">
        <v>702</v>
      </c>
      <c r="G240" s="125"/>
    </row>
    <row r="241" spans="1:7" ht="15">
      <c r="A241" s="125" t="s">
        <v>737</v>
      </c>
      <c r="B241" s="125" t="s">
        <v>704</v>
      </c>
      <c r="C241" s="123">
        <v>1056.540210180005</v>
      </c>
      <c r="D241" s="125">
        <v>20867</v>
      </c>
      <c r="F241" s="105">
        <f>IF($C$249=0,"",IF(C241="[Mark as ND1 if not relevant]","",C241/$C$249))</f>
        <v>0.34176952583421005</v>
      </c>
      <c r="G241" s="105">
        <f>IF($D$249=0,"",IF(D241="[Mark as ND1 if not relevant]","",D241/$D$249))</f>
        <v>0.5023230061866589</v>
      </c>
    </row>
    <row r="242" spans="1:7" ht="15">
      <c r="A242" s="125" t="s">
        <v>738</v>
      </c>
      <c r="B242" s="125" t="s">
        <v>706</v>
      </c>
      <c r="C242" s="123">
        <v>381.17557116999905</v>
      </c>
      <c r="D242" s="125">
        <v>4813</v>
      </c>
      <c r="F242" s="105">
        <f aca="true" t="shared" si="7" ref="F242:F248">IF($C$249=0,"",IF(C242="[Mark as ND1 if not relevant]","",C242/$C$249))</f>
        <v>0.12330263719556842</v>
      </c>
      <c r="G242" s="105">
        <f aca="true" t="shared" si="8" ref="G242:G248">IF($D$249=0,"",IF(D242="[Mark as ND1 if not relevant]","",D242/$D$249))</f>
        <v>0.11586143809730146</v>
      </c>
    </row>
    <row r="243" spans="1:7" ht="15">
      <c r="A243" s="125" t="s">
        <v>739</v>
      </c>
      <c r="B243" s="125" t="s">
        <v>708</v>
      </c>
      <c r="C243" s="123">
        <v>402.9136350600001</v>
      </c>
      <c r="D243" s="125">
        <v>4416</v>
      </c>
      <c r="F243" s="105">
        <f t="shared" si="7"/>
        <v>0.13033446401735466</v>
      </c>
      <c r="G243" s="105">
        <f t="shared" si="8"/>
        <v>0.10630461471798945</v>
      </c>
    </row>
    <row r="244" spans="1:7" ht="15">
      <c r="A244" s="125" t="s">
        <v>740</v>
      </c>
      <c r="B244" s="125" t="s">
        <v>710</v>
      </c>
      <c r="C244" s="123">
        <v>394.49588457000107</v>
      </c>
      <c r="D244" s="125">
        <v>4005</v>
      </c>
      <c r="F244" s="105">
        <f t="shared" si="7"/>
        <v>0.12761149089637186</v>
      </c>
      <c r="G244" s="105">
        <f t="shared" si="8"/>
        <v>0.09641077489708962</v>
      </c>
    </row>
    <row r="245" spans="1:7" ht="15">
      <c r="A245" s="125" t="s">
        <v>741</v>
      </c>
      <c r="B245" s="125" t="s">
        <v>712</v>
      </c>
      <c r="C245" s="123">
        <v>418.23652926999966</v>
      </c>
      <c r="D245" s="125">
        <v>3833</v>
      </c>
      <c r="F245" s="105">
        <f t="shared" si="7"/>
        <v>0.1352911123664668</v>
      </c>
      <c r="G245" s="105">
        <f t="shared" si="8"/>
        <v>0.09227028718615343</v>
      </c>
    </row>
    <row r="246" spans="1:7" ht="15">
      <c r="A246" s="125" t="s">
        <v>742</v>
      </c>
      <c r="B246" s="125" t="s">
        <v>714</v>
      </c>
      <c r="C246" s="123">
        <v>270.62431996999993</v>
      </c>
      <c r="D246" s="125">
        <v>2293</v>
      </c>
      <c r="F246" s="105">
        <f t="shared" si="7"/>
        <v>0.08754152906267004</v>
      </c>
      <c r="G246" s="105">
        <f t="shared" si="8"/>
        <v>0.05519847861149226</v>
      </c>
    </row>
    <row r="247" spans="1:7" ht="15">
      <c r="A247" s="125" t="s">
        <v>743</v>
      </c>
      <c r="B247" s="125" t="s">
        <v>716</v>
      </c>
      <c r="C247" s="123">
        <v>138.41712173999997</v>
      </c>
      <c r="D247" s="125">
        <v>1028</v>
      </c>
      <c r="F247" s="105">
        <f t="shared" si="7"/>
        <v>0.04477515726198075</v>
      </c>
      <c r="G247" s="105">
        <f t="shared" si="8"/>
        <v>0.024746635853734864</v>
      </c>
    </row>
    <row r="248" spans="1:7" ht="15">
      <c r="A248" s="125" t="s">
        <v>744</v>
      </c>
      <c r="B248" s="125" t="s">
        <v>718</v>
      </c>
      <c r="C248" s="123">
        <v>28.978873949999997</v>
      </c>
      <c r="D248" s="125">
        <v>286</v>
      </c>
      <c r="F248" s="105">
        <f t="shared" si="7"/>
        <v>0.009374083365377508</v>
      </c>
      <c r="G248" s="105">
        <f t="shared" si="8"/>
        <v>0.006884764449579933</v>
      </c>
    </row>
    <row r="249" spans="1:7" ht="15">
      <c r="A249" s="125" t="s">
        <v>745</v>
      </c>
      <c r="B249" s="177" t="s">
        <v>64</v>
      </c>
      <c r="C249" s="123">
        <f>SUM(C241:C248)</f>
        <v>3091.3821459100045</v>
      </c>
      <c r="D249" s="125">
        <f>SUM(D241:D248)</f>
        <v>41541</v>
      </c>
      <c r="F249" s="157">
        <f>SUM(F241:F248)</f>
        <v>1.0000000000000002</v>
      </c>
      <c r="G249" s="157">
        <f>SUM(G241:G248)</f>
        <v>0.9999999999999999</v>
      </c>
    </row>
    <row r="250" spans="1:7" ht="15" outlineLevel="1">
      <c r="A250" s="125" t="s">
        <v>746</v>
      </c>
      <c r="B250" s="158" t="s">
        <v>721</v>
      </c>
      <c r="F250" s="105">
        <f aca="true" t="shared" si="9" ref="F250:F255">IF($C$249=0,"",IF(C250="[for completion]","",C250/$C$249))</f>
        <v>0</v>
      </c>
      <c r="G250" s="105">
        <f aca="true" t="shared" si="10" ref="G250:G255">IF($D$249=0,"",IF(D250="[for completion]","",D250/$D$249))</f>
        <v>0</v>
      </c>
    </row>
    <row r="251" spans="1:7" ht="15" outlineLevel="1">
      <c r="A251" s="125" t="s">
        <v>747</v>
      </c>
      <c r="B251" s="158" t="s">
        <v>723</v>
      </c>
      <c r="F251" s="105">
        <f t="shared" si="9"/>
        <v>0</v>
      </c>
      <c r="G251" s="105">
        <f t="shared" si="10"/>
        <v>0</v>
      </c>
    </row>
    <row r="252" spans="1:7" ht="15" outlineLevel="1">
      <c r="A252" s="125" t="s">
        <v>748</v>
      </c>
      <c r="B252" s="158" t="s">
        <v>725</v>
      </c>
      <c r="F252" s="105">
        <f t="shared" si="9"/>
        <v>0</v>
      </c>
      <c r="G252" s="105">
        <f t="shared" si="10"/>
        <v>0</v>
      </c>
    </row>
    <row r="253" spans="1:7" ht="15" outlineLevel="1">
      <c r="A253" s="125" t="s">
        <v>749</v>
      </c>
      <c r="B253" s="158" t="s">
        <v>727</v>
      </c>
      <c r="F253" s="105">
        <f t="shared" si="9"/>
        <v>0</v>
      </c>
      <c r="G253" s="105">
        <f t="shared" si="10"/>
        <v>0</v>
      </c>
    </row>
    <row r="254" spans="1:7" ht="15" outlineLevel="1">
      <c r="A254" s="125" t="s">
        <v>750</v>
      </c>
      <c r="B254" s="158" t="s">
        <v>729</v>
      </c>
      <c r="F254" s="105">
        <f t="shared" si="9"/>
        <v>0</v>
      </c>
      <c r="G254" s="105">
        <f t="shared" si="10"/>
        <v>0</v>
      </c>
    </row>
    <row r="255" spans="1:7" ht="15" outlineLevel="1">
      <c r="A255" s="125" t="s">
        <v>751</v>
      </c>
      <c r="B255" s="158" t="s">
        <v>731</v>
      </c>
      <c r="F255" s="105">
        <f t="shared" si="9"/>
        <v>0</v>
      </c>
      <c r="G255" s="105">
        <f t="shared" si="10"/>
        <v>0</v>
      </c>
    </row>
    <row r="256" spans="1:7" ht="15" outlineLevel="1">
      <c r="A256" s="125" t="s">
        <v>752</v>
      </c>
      <c r="B256" s="158"/>
      <c r="F256" s="105"/>
      <c r="G256" s="105"/>
    </row>
    <row r="257" spans="1:7" ht="15" outlineLevel="1">
      <c r="A257" s="125" t="s">
        <v>753</v>
      </c>
      <c r="B257" s="158"/>
      <c r="F257" s="105"/>
      <c r="G257" s="105"/>
    </row>
    <row r="258" spans="1:7" ht="15" outlineLevel="1">
      <c r="A258" s="125" t="s">
        <v>754</v>
      </c>
      <c r="B258" s="158"/>
      <c r="F258" s="105"/>
      <c r="G258" s="105"/>
    </row>
    <row r="259" spans="1:7" ht="15" customHeight="1">
      <c r="A259" s="153"/>
      <c r="B259" s="154" t="s">
        <v>755</v>
      </c>
      <c r="C259" s="153" t="s">
        <v>483</v>
      </c>
      <c r="D259" s="153"/>
      <c r="E259" s="159"/>
      <c r="F259" s="153"/>
      <c r="G259" s="153"/>
    </row>
    <row r="260" spans="1:7" ht="15">
      <c r="A260" s="125" t="s">
        <v>756</v>
      </c>
      <c r="B260" s="125" t="s">
        <v>1952</v>
      </c>
      <c r="C260" s="157">
        <v>0</v>
      </c>
      <c r="E260" s="157"/>
      <c r="F260" s="157"/>
      <c r="G260" s="157"/>
    </row>
    <row r="261" spans="1:6" ht="15">
      <c r="A261" s="125" t="s">
        <v>757</v>
      </c>
      <c r="B261" s="125" t="s">
        <v>758</v>
      </c>
      <c r="C261" s="157">
        <v>0</v>
      </c>
      <c r="E261" s="157"/>
      <c r="F261" s="157"/>
    </row>
    <row r="262" spans="1:6" ht="15">
      <c r="A262" s="125" t="s">
        <v>759</v>
      </c>
      <c r="B262" s="125" t="s">
        <v>760</v>
      </c>
      <c r="C262" s="157">
        <v>0</v>
      </c>
      <c r="E262" s="157"/>
      <c r="F262" s="157"/>
    </row>
    <row r="263" spans="1:14" ht="15">
      <c r="A263" s="125" t="s">
        <v>761</v>
      </c>
      <c r="B263" s="166" t="s">
        <v>762</v>
      </c>
      <c r="C263" s="157">
        <v>0</v>
      </c>
      <c r="D263" s="174"/>
      <c r="E263" s="174"/>
      <c r="F263" s="175"/>
      <c r="G263" s="175"/>
      <c r="H263" s="137"/>
      <c r="I263" s="125"/>
      <c r="J263" s="125"/>
      <c r="K263" s="125"/>
      <c r="L263" s="137"/>
      <c r="M263" s="137"/>
      <c r="N263" s="137"/>
    </row>
    <row r="264" spans="1:6" ht="15">
      <c r="A264" s="125" t="s">
        <v>763</v>
      </c>
      <c r="B264" s="125" t="s">
        <v>62</v>
      </c>
      <c r="C264" s="157">
        <v>1</v>
      </c>
      <c r="E264" s="157"/>
      <c r="F264" s="157"/>
    </row>
    <row r="265" spans="1:6" ht="15" outlineLevel="1">
      <c r="A265" s="125" t="s">
        <v>764</v>
      </c>
      <c r="B265" s="158" t="s">
        <v>765</v>
      </c>
      <c r="C265" s="157"/>
      <c r="E265" s="157"/>
      <c r="F265" s="157"/>
    </row>
    <row r="266" spans="1:6" ht="15" outlineLevel="1">
      <c r="A266" s="125" t="s">
        <v>766</v>
      </c>
      <c r="B266" s="158" t="s">
        <v>767</v>
      </c>
      <c r="C266" s="180"/>
      <c r="E266" s="157"/>
      <c r="F266" s="157"/>
    </row>
    <row r="267" spans="1:6" ht="15" outlineLevel="1">
      <c r="A267" s="125" t="s">
        <v>768</v>
      </c>
      <c r="B267" s="158" t="s">
        <v>769</v>
      </c>
      <c r="C267" s="157"/>
      <c r="E267" s="157"/>
      <c r="F267" s="157"/>
    </row>
    <row r="268" spans="1:6" ht="15" outlineLevel="1">
      <c r="A268" s="125" t="s">
        <v>770</v>
      </c>
      <c r="B268" s="158" t="s">
        <v>771</v>
      </c>
      <c r="C268" s="157"/>
      <c r="E268" s="157"/>
      <c r="F268" s="157"/>
    </row>
    <row r="269" spans="1:6" ht="15" outlineLevel="1">
      <c r="A269" s="125" t="s">
        <v>772</v>
      </c>
      <c r="B269" s="158" t="s">
        <v>773</v>
      </c>
      <c r="C269" s="157"/>
      <c r="E269" s="157"/>
      <c r="F269" s="157"/>
    </row>
    <row r="270" spans="1:6" ht="15" outlineLevel="1">
      <c r="A270" s="125" t="s">
        <v>774</v>
      </c>
      <c r="B270" s="158" t="s">
        <v>166</v>
      </c>
      <c r="C270" s="157"/>
      <c r="E270" s="157"/>
      <c r="F270" s="157"/>
    </row>
    <row r="271" spans="1:6" ht="15" outlineLevel="1">
      <c r="A271" s="125" t="s">
        <v>775</v>
      </c>
      <c r="B271" s="158" t="s">
        <v>166</v>
      </c>
      <c r="C271" s="157"/>
      <c r="E271" s="157"/>
      <c r="F271" s="157"/>
    </row>
    <row r="272" spans="1:6" ht="15" outlineLevel="1">
      <c r="A272" s="125" t="s">
        <v>776</v>
      </c>
      <c r="B272" s="158" t="s">
        <v>166</v>
      </c>
      <c r="C272" s="157"/>
      <c r="E272" s="157"/>
      <c r="F272" s="157"/>
    </row>
    <row r="273" spans="1:6" ht="15" outlineLevel="1">
      <c r="A273" s="125" t="s">
        <v>777</v>
      </c>
      <c r="B273" s="158" t="s">
        <v>166</v>
      </c>
      <c r="C273" s="157"/>
      <c r="E273" s="157"/>
      <c r="F273" s="157"/>
    </row>
    <row r="274" spans="1:6" ht="15" outlineLevel="1">
      <c r="A274" s="125" t="s">
        <v>778</v>
      </c>
      <c r="B274" s="158" t="s">
        <v>166</v>
      </c>
      <c r="C274" s="157"/>
      <c r="E274" s="157"/>
      <c r="F274" s="157"/>
    </row>
    <row r="275" spans="1:6" ht="15" outlineLevel="1">
      <c r="A275" s="125" t="s">
        <v>779</v>
      </c>
      <c r="B275" s="158" t="s">
        <v>166</v>
      </c>
      <c r="C275" s="157"/>
      <c r="E275" s="157"/>
      <c r="F275" s="157"/>
    </row>
    <row r="276" spans="1:7" ht="15" customHeight="1">
      <c r="A276" s="153"/>
      <c r="B276" s="154" t="s">
        <v>780</v>
      </c>
      <c r="C276" s="153" t="s">
        <v>483</v>
      </c>
      <c r="D276" s="153"/>
      <c r="E276" s="159"/>
      <c r="F276" s="153"/>
      <c r="G276" s="155"/>
    </row>
    <row r="277" spans="1:6" ht="15">
      <c r="A277" s="125" t="s">
        <v>781</v>
      </c>
      <c r="B277" s="125" t="s">
        <v>782</v>
      </c>
      <c r="C277" s="157">
        <v>1</v>
      </c>
      <c r="E277" s="137"/>
      <c r="F277" s="137"/>
    </row>
    <row r="278" spans="1:6" ht="15">
      <c r="A278" s="125" t="s">
        <v>783</v>
      </c>
      <c r="B278" s="125" t="s">
        <v>784</v>
      </c>
      <c r="C278" s="157">
        <v>0</v>
      </c>
      <c r="E278" s="137"/>
      <c r="F278" s="137"/>
    </row>
    <row r="279" spans="1:6" ht="15">
      <c r="A279" s="125" t="s">
        <v>785</v>
      </c>
      <c r="B279" s="125" t="s">
        <v>62</v>
      </c>
      <c r="C279" s="157">
        <v>0</v>
      </c>
      <c r="E279" s="137"/>
      <c r="F279" s="137"/>
    </row>
    <row r="280" spans="1:6" ht="15" outlineLevel="1">
      <c r="A280" s="125" t="s">
        <v>786</v>
      </c>
      <c r="C280" s="163"/>
      <c r="E280" s="137"/>
      <c r="F280" s="137"/>
    </row>
    <row r="281" spans="1:6" ht="15" outlineLevel="1">
      <c r="A281" s="125" t="s">
        <v>787</v>
      </c>
      <c r="C281" s="163"/>
      <c r="E281" s="137"/>
      <c r="F281" s="137"/>
    </row>
    <row r="282" spans="1:6" ht="15" outlineLevel="1">
      <c r="A282" s="125" t="s">
        <v>788</v>
      </c>
      <c r="C282" s="163"/>
      <c r="E282" s="137"/>
      <c r="F282" s="137"/>
    </row>
    <row r="283" spans="1:6" ht="15" outlineLevel="1">
      <c r="A283" s="125" t="s">
        <v>789</v>
      </c>
      <c r="C283" s="163"/>
      <c r="E283" s="137"/>
      <c r="F283" s="137"/>
    </row>
    <row r="284" spans="1:6" ht="15" outlineLevel="1">
      <c r="A284" s="125" t="s">
        <v>790</v>
      </c>
      <c r="C284" s="163"/>
      <c r="E284" s="137"/>
      <c r="F284" s="137"/>
    </row>
    <row r="285" spans="1:6" ht="15" outlineLevel="1">
      <c r="A285" s="125" t="s">
        <v>791</v>
      </c>
      <c r="C285" s="163"/>
      <c r="E285" s="137"/>
      <c r="F285" s="137"/>
    </row>
    <row r="286" spans="1:7" ht="18.75">
      <c r="A286" s="171"/>
      <c r="B286" s="172" t="s">
        <v>1953</v>
      </c>
      <c r="C286" s="171"/>
      <c r="D286" s="171"/>
      <c r="E286" s="171"/>
      <c r="F286" s="173"/>
      <c r="G286" s="173"/>
    </row>
    <row r="287" spans="1:7" ht="15" customHeight="1">
      <c r="A287" s="153"/>
      <c r="B287" s="154" t="s">
        <v>792</v>
      </c>
      <c r="C287" s="153" t="s">
        <v>663</v>
      </c>
      <c r="D287" s="153" t="s">
        <v>664</v>
      </c>
      <c r="E287" s="153"/>
      <c r="F287" s="153" t="s">
        <v>484</v>
      </c>
      <c r="G287" s="153" t="s">
        <v>665</v>
      </c>
    </row>
    <row r="288" spans="1:7" ht="15">
      <c r="A288" s="125" t="s">
        <v>793</v>
      </c>
      <c r="B288" s="125" t="s">
        <v>667</v>
      </c>
      <c r="D288" s="174"/>
      <c r="E288" s="174"/>
      <c r="F288" s="175"/>
      <c r="G288" s="175"/>
    </row>
    <row r="289" spans="1:7" ht="15">
      <c r="A289" s="174"/>
      <c r="D289" s="174"/>
      <c r="E289" s="174"/>
      <c r="F289" s="175"/>
      <c r="G289" s="175"/>
    </row>
    <row r="290" spans="2:7" ht="15">
      <c r="B290" s="125" t="s">
        <v>668</v>
      </c>
      <c r="D290" s="174"/>
      <c r="E290" s="174"/>
      <c r="F290" s="175"/>
      <c r="G290" s="175"/>
    </row>
    <row r="291" spans="1:7" ht="15">
      <c r="A291" s="125" t="s">
        <v>794</v>
      </c>
      <c r="B291" s="166" t="s">
        <v>602</v>
      </c>
      <c r="E291" s="174"/>
      <c r="F291" s="105">
        <f aca="true" t="shared" si="11" ref="F291:F314">IF($C$315=0,"",IF(C291="[for completion]","",C291/$C$315))</f>
      </c>
      <c r="G291" s="105">
        <f aca="true" t="shared" si="12" ref="G291:G314">IF($D$315=0,"",IF(D291="[for completion]","",D291/$D$315))</f>
      </c>
    </row>
    <row r="292" spans="1:7" ht="15">
      <c r="A292" s="125" t="s">
        <v>795</v>
      </c>
      <c r="B292" s="166" t="s">
        <v>602</v>
      </c>
      <c r="E292" s="174"/>
      <c r="F292" s="105">
        <f t="shared" si="11"/>
      </c>
      <c r="G292" s="105">
        <f t="shared" si="12"/>
      </c>
    </row>
    <row r="293" spans="1:7" ht="15">
      <c r="A293" s="125" t="s">
        <v>796</v>
      </c>
      <c r="B293" s="166" t="s">
        <v>602</v>
      </c>
      <c r="E293" s="174"/>
      <c r="F293" s="105">
        <f t="shared" si="11"/>
      </c>
      <c r="G293" s="105">
        <f t="shared" si="12"/>
      </c>
    </row>
    <row r="294" spans="1:7" ht="15">
      <c r="A294" s="125" t="s">
        <v>797</v>
      </c>
      <c r="B294" s="166" t="s">
        <v>602</v>
      </c>
      <c r="E294" s="174"/>
      <c r="F294" s="105">
        <f t="shared" si="11"/>
      </c>
      <c r="G294" s="105">
        <f t="shared" si="12"/>
      </c>
    </row>
    <row r="295" spans="1:7" ht="15">
      <c r="A295" s="125" t="s">
        <v>798</v>
      </c>
      <c r="B295" s="166" t="s">
        <v>602</v>
      </c>
      <c r="E295" s="174"/>
      <c r="F295" s="105">
        <f t="shared" si="11"/>
      </c>
      <c r="G295" s="105">
        <f t="shared" si="12"/>
      </c>
    </row>
    <row r="296" spans="1:7" ht="15">
      <c r="A296" s="125" t="s">
        <v>799</v>
      </c>
      <c r="B296" s="166" t="s">
        <v>602</v>
      </c>
      <c r="E296" s="174"/>
      <c r="F296" s="105">
        <f t="shared" si="11"/>
      </c>
      <c r="G296" s="105">
        <f t="shared" si="12"/>
      </c>
    </row>
    <row r="297" spans="1:7" ht="15">
      <c r="A297" s="125" t="s">
        <v>800</v>
      </c>
      <c r="B297" s="166" t="s">
        <v>602</v>
      </c>
      <c r="E297" s="174"/>
      <c r="F297" s="105">
        <f t="shared" si="11"/>
      </c>
      <c r="G297" s="105">
        <f t="shared" si="12"/>
      </c>
    </row>
    <row r="298" spans="1:7" ht="15">
      <c r="A298" s="125" t="s">
        <v>801</v>
      </c>
      <c r="B298" s="166" t="s">
        <v>602</v>
      </c>
      <c r="E298" s="174"/>
      <c r="F298" s="105">
        <f t="shared" si="11"/>
      </c>
      <c r="G298" s="105">
        <f t="shared" si="12"/>
      </c>
    </row>
    <row r="299" spans="1:7" ht="15">
      <c r="A299" s="125" t="s">
        <v>802</v>
      </c>
      <c r="B299" s="166" t="s">
        <v>602</v>
      </c>
      <c r="E299" s="174"/>
      <c r="F299" s="105">
        <f t="shared" si="11"/>
      </c>
      <c r="G299" s="105">
        <f t="shared" si="12"/>
      </c>
    </row>
    <row r="300" spans="1:7" ht="15">
      <c r="A300" s="125" t="s">
        <v>803</v>
      </c>
      <c r="B300" s="166" t="s">
        <v>602</v>
      </c>
      <c r="E300" s="166"/>
      <c r="F300" s="105">
        <f t="shared" si="11"/>
      </c>
      <c r="G300" s="105">
        <f t="shared" si="12"/>
      </c>
    </row>
    <row r="301" spans="1:7" ht="15">
      <c r="A301" s="125" t="s">
        <v>804</v>
      </c>
      <c r="B301" s="166" t="s">
        <v>602</v>
      </c>
      <c r="E301" s="166"/>
      <c r="F301" s="105">
        <f t="shared" si="11"/>
      </c>
      <c r="G301" s="105">
        <f t="shared" si="12"/>
      </c>
    </row>
    <row r="302" spans="1:7" ht="15">
      <c r="A302" s="125" t="s">
        <v>805</v>
      </c>
      <c r="B302" s="166" t="s">
        <v>602</v>
      </c>
      <c r="E302" s="166"/>
      <c r="F302" s="105">
        <f t="shared" si="11"/>
      </c>
      <c r="G302" s="105">
        <f t="shared" si="12"/>
      </c>
    </row>
    <row r="303" spans="1:7" ht="15">
      <c r="A303" s="125" t="s">
        <v>806</v>
      </c>
      <c r="B303" s="166" t="s">
        <v>602</v>
      </c>
      <c r="E303" s="166"/>
      <c r="F303" s="105">
        <f t="shared" si="11"/>
      </c>
      <c r="G303" s="105">
        <f t="shared" si="12"/>
      </c>
    </row>
    <row r="304" spans="1:7" ht="15">
      <c r="A304" s="125" t="s">
        <v>807</v>
      </c>
      <c r="B304" s="166" t="s">
        <v>602</v>
      </c>
      <c r="E304" s="166"/>
      <c r="F304" s="105">
        <f t="shared" si="11"/>
      </c>
      <c r="G304" s="105">
        <f t="shared" si="12"/>
      </c>
    </row>
    <row r="305" spans="1:7" ht="15">
      <c r="A305" s="125" t="s">
        <v>808</v>
      </c>
      <c r="B305" s="166" t="s">
        <v>602</v>
      </c>
      <c r="E305" s="166"/>
      <c r="F305" s="105">
        <f t="shared" si="11"/>
      </c>
      <c r="G305" s="105">
        <f t="shared" si="12"/>
      </c>
    </row>
    <row r="306" spans="1:7" ht="15">
      <c r="A306" s="125" t="s">
        <v>809</v>
      </c>
      <c r="B306" s="166" t="s">
        <v>602</v>
      </c>
      <c r="F306" s="105">
        <f t="shared" si="11"/>
      </c>
      <c r="G306" s="105">
        <f t="shared" si="12"/>
      </c>
    </row>
    <row r="307" spans="1:7" ht="15">
      <c r="A307" s="125" t="s">
        <v>810</v>
      </c>
      <c r="B307" s="166" t="s">
        <v>602</v>
      </c>
      <c r="E307" s="157"/>
      <c r="F307" s="105">
        <f t="shared" si="11"/>
      </c>
      <c r="G307" s="105">
        <f t="shared" si="12"/>
      </c>
    </row>
    <row r="308" spans="1:7" ht="15">
      <c r="A308" s="125" t="s">
        <v>811</v>
      </c>
      <c r="B308" s="166" t="s">
        <v>602</v>
      </c>
      <c r="E308" s="157"/>
      <c r="F308" s="105">
        <f t="shared" si="11"/>
      </c>
      <c r="G308" s="105">
        <f t="shared" si="12"/>
      </c>
    </row>
    <row r="309" spans="1:7" ht="15">
      <c r="A309" s="125" t="s">
        <v>812</v>
      </c>
      <c r="B309" s="166" t="s">
        <v>602</v>
      </c>
      <c r="E309" s="157"/>
      <c r="F309" s="105">
        <f t="shared" si="11"/>
      </c>
      <c r="G309" s="105">
        <f t="shared" si="12"/>
      </c>
    </row>
    <row r="310" spans="1:7" ht="15">
      <c r="A310" s="125" t="s">
        <v>813</v>
      </c>
      <c r="B310" s="166" t="s">
        <v>602</v>
      </c>
      <c r="E310" s="157"/>
      <c r="F310" s="105">
        <f t="shared" si="11"/>
      </c>
      <c r="G310" s="105">
        <f t="shared" si="12"/>
      </c>
    </row>
    <row r="311" spans="1:7" ht="15">
      <c r="A311" s="125" t="s">
        <v>1954</v>
      </c>
      <c r="B311" s="166" t="s">
        <v>602</v>
      </c>
      <c r="E311" s="157"/>
      <c r="F311" s="105">
        <f t="shared" si="11"/>
      </c>
      <c r="G311" s="105">
        <f t="shared" si="12"/>
      </c>
    </row>
    <row r="312" spans="1:7" ht="15">
      <c r="A312" s="125" t="s">
        <v>814</v>
      </c>
      <c r="B312" s="166" t="s">
        <v>602</v>
      </c>
      <c r="E312" s="157"/>
      <c r="F312" s="105">
        <f t="shared" si="11"/>
      </c>
      <c r="G312" s="105">
        <f t="shared" si="12"/>
      </c>
    </row>
    <row r="313" spans="1:7" ht="15">
      <c r="A313" s="125" t="s">
        <v>815</v>
      </c>
      <c r="B313" s="166" t="s">
        <v>602</v>
      </c>
      <c r="E313" s="157"/>
      <c r="F313" s="105">
        <f t="shared" si="11"/>
      </c>
      <c r="G313" s="105">
        <f t="shared" si="12"/>
      </c>
    </row>
    <row r="314" spans="1:7" ht="15">
      <c r="A314" s="125" t="s">
        <v>816</v>
      </c>
      <c r="B314" s="166" t="s">
        <v>602</v>
      </c>
      <c r="E314" s="157"/>
      <c r="F314" s="105">
        <f t="shared" si="11"/>
      </c>
      <c r="G314" s="105">
        <f t="shared" si="12"/>
      </c>
    </row>
    <row r="315" spans="1:7" ht="15">
      <c r="A315" s="125" t="s">
        <v>817</v>
      </c>
      <c r="B315" s="177" t="s">
        <v>64</v>
      </c>
      <c r="C315" s="166">
        <f>SUM(C291:C314)</f>
        <v>0</v>
      </c>
      <c r="D315" s="166">
        <f>SUM(D291:D314)</f>
        <v>0</v>
      </c>
      <c r="E315" s="157"/>
      <c r="F315" s="179">
        <f>SUM(F291:F314)</f>
        <v>0</v>
      </c>
      <c r="G315" s="179">
        <f>SUM(G291:G314)</f>
        <v>0</v>
      </c>
    </row>
    <row r="316" spans="1:7" ht="15" customHeight="1">
      <c r="A316" s="153"/>
      <c r="B316" s="154" t="s">
        <v>1955</v>
      </c>
      <c r="C316" s="153" t="s">
        <v>663</v>
      </c>
      <c r="D316" s="153" t="s">
        <v>664</v>
      </c>
      <c r="E316" s="153"/>
      <c r="F316" s="153" t="s">
        <v>484</v>
      </c>
      <c r="G316" s="153" t="s">
        <v>665</v>
      </c>
    </row>
    <row r="317" spans="1:7" ht="15">
      <c r="A317" s="125" t="s">
        <v>818</v>
      </c>
      <c r="B317" s="125" t="s">
        <v>701</v>
      </c>
      <c r="C317" s="163"/>
      <c r="G317" s="125"/>
    </row>
    <row r="318" ht="15">
      <c r="G318" s="125"/>
    </row>
    <row r="319" spans="2:7" ht="15">
      <c r="B319" s="166" t="s">
        <v>702</v>
      </c>
      <c r="G319" s="125"/>
    </row>
    <row r="320" spans="1:7" ht="15">
      <c r="A320" s="125" t="s">
        <v>819</v>
      </c>
      <c r="B320" s="125" t="s">
        <v>704</v>
      </c>
      <c r="F320" s="105">
        <f>IF($C$328=0,"",IF(C320="[for completion]","",C320/$C$328))</f>
      </c>
      <c r="G320" s="105">
        <f>IF($D$328=0,"",IF(D320="[for completion]","",D320/$D$328))</f>
      </c>
    </row>
    <row r="321" spans="1:7" ht="15">
      <c r="A321" s="125" t="s">
        <v>820</v>
      </c>
      <c r="B321" s="125" t="s">
        <v>706</v>
      </c>
      <c r="F321" s="105">
        <f aca="true" t="shared" si="13" ref="F321:F334">IF($C$328=0,"",IF(C321="[for completion]","",C321/$C$328))</f>
      </c>
      <c r="G321" s="105">
        <f aca="true" t="shared" si="14" ref="G321:G334">IF($D$328=0,"",IF(D321="[for completion]","",D321/$D$328))</f>
      </c>
    </row>
    <row r="322" spans="1:7" ht="15">
      <c r="A322" s="125" t="s">
        <v>821</v>
      </c>
      <c r="B322" s="125" t="s">
        <v>708</v>
      </c>
      <c r="F322" s="105">
        <f t="shared" si="13"/>
      </c>
      <c r="G322" s="105">
        <f t="shared" si="14"/>
      </c>
    </row>
    <row r="323" spans="1:7" ht="15">
      <c r="A323" s="125" t="s">
        <v>822</v>
      </c>
      <c r="B323" s="125" t="s">
        <v>710</v>
      </c>
      <c r="F323" s="105">
        <f t="shared" si="13"/>
      </c>
      <c r="G323" s="105">
        <f t="shared" si="14"/>
      </c>
    </row>
    <row r="324" spans="1:7" ht="15">
      <c r="A324" s="125" t="s">
        <v>823</v>
      </c>
      <c r="B324" s="125" t="s">
        <v>712</v>
      </c>
      <c r="F324" s="105">
        <f t="shared" si="13"/>
      </c>
      <c r="G324" s="105">
        <f t="shared" si="14"/>
      </c>
    </row>
    <row r="325" spans="1:7" ht="15">
      <c r="A325" s="125" t="s">
        <v>824</v>
      </c>
      <c r="B325" s="125" t="s">
        <v>714</v>
      </c>
      <c r="F325" s="105">
        <f t="shared" si="13"/>
      </c>
      <c r="G325" s="105">
        <f t="shared" si="14"/>
      </c>
    </row>
    <row r="326" spans="1:7" ht="15">
      <c r="A326" s="125" t="s">
        <v>825</v>
      </c>
      <c r="B326" s="125" t="s">
        <v>716</v>
      </c>
      <c r="F326" s="105">
        <f t="shared" si="13"/>
      </c>
      <c r="G326" s="105">
        <f t="shared" si="14"/>
      </c>
    </row>
    <row r="327" spans="1:7" ht="15">
      <c r="A327" s="125" t="s">
        <v>826</v>
      </c>
      <c r="B327" s="125" t="s">
        <v>718</v>
      </c>
      <c r="F327" s="105">
        <f t="shared" si="13"/>
      </c>
      <c r="G327" s="105">
        <f t="shared" si="14"/>
      </c>
    </row>
    <row r="328" spans="1:7" ht="15">
      <c r="A328" s="125" t="s">
        <v>827</v>
      </c>
      <c r="B328" s="177" t="s">
        <v>64</v>
      </c>
      <c r="C328" s="125">
        <f>SUM(C320:C327)</f>
        <v>0</v>
      </c>
      <c r="D328" s="125">
        <f>SUM(D320:D327)</f>
        <v>0</v>
      </c>
      <c r="F328" s="157">
        <f>SUM(F320:F327)</f>
        <v>0</v>
      </c>
      <c r="G328" s="157">
        <f>SUM(G320:G327)</f>
        <v>0</v>
      </c>
    </row>
    <row r="329" spans="1:7" ht="15" outlineLevel="1">
      <c r="A329" s="125" t="s">
        <v>828</v>
      </c>
      <c r="B329" s="158" t="s">
        <v>721</v>
      </c>
      <c r="F329" s="105">
        <f t="shared" si="13"/>
      </c>
      <c r="G329" s="105">
        <f t="shared" si="14"/>
      </c>
    </row>
    <row r="330" spans="1:7" ht="15" outlineLevel="1">
      <c r="A330" s="125" t="s">
        <v>829</v>
      </c>
      <c r="B330" s="158" t="s">
        <v>723</v>
      </c>
      <c r="F330" s="105">
        <f t="shared" si="13"/>
      </c>
      <c r="G330" s="105">
        <f t="shared" si="14"/>
      </c>
    </row>
    <row r="331" spans="1:7" ht="15" outlineLevel="1">
      <c r="A331" s="125" t="s">
        <v>830</v>
      </c>
      <c r="B331" s="158" t="s">
        <v>725</v>
      </c>
      <c r="F331" s="105">
        <f t="shared" si="13"/>
      </c>
      <c r="G331" s="105">
        <f t="shared" si="14"/>
      </c>
    </row>
    <row r="332" spans="1:7" ht="15" outlineLevel="1">
      <c r="A332" s="125" t="s">
        <v>831</v>
      </c>
      <c r="B332" s="158" t="s">
        <v>727</v>
      </c>
      <c r="F332" s="105">
        <f t="shared" si="13"/>
      </c>
      <c r="G332" s="105">
        <f t="shared" si="14"/>
      </c>
    </row>
    <row r="333" spans="1:7" ht="15" outlineLevel="1">
      <c r="A333" s="125" t="s">
        <v>832</v>
      </c>
      <c r="B333" s="158" t="s">
        <v>729</v>
      </c>
      <c r="F333" s="105">
        <f t="shared" si="13"/>
      </c>
      <c r="G333" s="105">
        <f t="shared" si="14"/>
      </c>
    </row>
    <row r="334" spans="1:7" ht="15" outlineLevel="1">
      <c r="A334" s="125" t="s">
        <v>833</v>
      </c>
      <c r="B334" s="158" t="s">
        <v>731</v>
      </c>
      <c r="F334" s="105">
        <f t="shared" si="13"/>
      </c>
      <c r="G334" s="105">
        <f t="shared" si="14"/>
      </c>
    </row>
    <row r="335" spans="1:7" ht="15" outlineLevel="1">
      <c r="A335" s="125" t="s">
        <v>834</v>
      </c>
      <c r="B335" s="158"/>
      <c r="F335" s="105"/>
      <c r="G335" s="105"/>
    </row>
    <row r="336" spans="1:7" ht="15" outlineLevel="1">
      <c r="A336" s="125" t="s">
        <v>835</v>
      </c>
      <c r="B336" s="158"/>
      <c r="F336" s="105"/>
      <c r="G336" s="105"/>
    </row>
    <row r="337" spans="1:7" ht="15" outlineLevel="1">
      <c r="A337" s="125" t="s">
        <v>836</v>
      </c>
      <c r="B337" s="158"/>
      <c r="F337" s="157"/>
      <c r="G337" s="157"/>
    </row>
    <row r="338" spans="1:7" ht="15" customHeight="1">
      <c r="A338" s="153"/>
      <c r="B338" s="154" t="s">
        <v>1956</v>
      </c>
      <c r="C338" s="153" t="s">
        <v>663</v>
      </c>
      <c r="D338" s="153" t="s">
        <v>664</v>
      </c>
      <c r="E338" s="153"/>
      <c r="F338" s="153" t="s">
        <v>484</v>
      </c>
      <c r="G338" s="153" t="s">
        <v>665</v>
      </c>
    </row>
    <row r="339" spans="1:7" ht="15">
      <c r="A339" s="125" t="s">
        <v>1957</v>
      </c>
      <c r="B339" s="125" t="s">
        <v>701</v>
      </c>
      <c r="C339" s="163" t="s">
        <v>1890</v>
      </c>
      <c r="G339" s="125"/>
    </row>
    <row r="340" ht="15">
      <c r="G340" s="125"/>
    </row>
    <row r="341" spans="2:7" ht="15">
      <c r="B341" s="166" t="s">
        <v>702</v>
      </c>
      <c r="G341" s="125"/>
    </row>
    <row r="342" spans="1:7" ht="15">
      <c r="A342" s="125" t="s">
        <v>1958</v>
      </c>
      <c r="B342" s="125" t="s">
        <v>704</v>
      </c>
      <c r="F342" s="105">
        <f>IF($C$350=0,"",IF(C342="[Mark as ND1 if not relevant]","",C342/$C$350))</f>
      </c>
      <c r="G342" s="105">
        <f>IF($D$350=0,"",IF(D342="[Mark as ND1 if not relevant]","",D342/$D$350))</f>
      </c>
    </row>
    <row r="343" spans="1:7" ht="15">
      <c r="A343" s="125" t="s">
        <v>1959</v>
      </c>
      <c r="B343" s="125" t="s">
        <v>706</v>
      </c>
      <c r="F343" s="105">
        <f aca="true" t="shared" si="15" ref="F343:F349">IF($C$350=0,"",IF(C343="[Mark as ND1 if not relevant]","",C343/$C$350))</f>
      </c>
      <c r="G343" s="105">
        <f aca="true" t="shared" si="16" ref="G343:G349">IF($D$350=0,"",IF(D343="[Mark as ND1 if not relevant]","",D343/$D$350))</f>
      </c>
    </row>
    <row r="344" spans="1:7" ht="15">
      <c r="A344" s="125" t="s">
        <v>1960</v>
      </c>
      <c r="B344" s="125" t="s">
        <v>708</v>
      </c>
      <c r="F344" s="105">
        <f t="shared" si="15"/>
      </c>
      <c r="G344" s="105">
        <f t="shared" si="16"/>
      </c>
    </row>
    <row r="345" spans="1:7" ht="15">
      <c r="A345" s="125" t="s">
        <v>1961</v>
      </c>
      <c r="B345" s="125" t="s">
        <v>710</v>
      </c>
      <c r="F345" s="105">
        <f t="shared" si="15"/>
      </c>
      <c r="G345" s="105">
        <f t="shared" si="16"/>
      </c>
    </row>
    <row r="346" spans="1:7" ht="15">
      <c r="A346" s="125" t="s">
        <v>1962</v>
      </c>
      <c r="B346" s="125" t="s">
        <v>712</v>
      </c>
      <c r="F346" s="105">
        <f t="shared" si="15"/>
      </c>
      <c r="G346" s="105">
        <f t="shared" si="16"/>
      </c>
    </row>
    <row r="347" spans="1:7" ht="15">
      <c r="A347" s="125" t="s">
        <v>1963</v>
      </c>
      <c r="B347" s="125" t="s">
        <v>714</v>
      </c>
      <c r="F347" s="105">
        <f t="shared" si="15"/>
      </c>
      <c r="G347" s="105">
        <f t="shared" si="16"/>
      </c>
    </row>
    <row r="348" spans="1:7" ht="15">
      <c r="A348" s="125" t="s">
        <v>1964</v>
      </c>
      <c r="B348" s="125" t="s">
        <v>716</v>
      </c>
      <c r="F348" s="105">
        <f t="shared" si="15"/>
      </c>
      <c r="G348" s="105">
        <f t="shared" si="16"/>
      </c>
    </row>
    <row r="349" spans="1:7" ht="15">
      <c r="A349" s="125" t="s">
        <v>1965</v>
      </c>
      <c r="B349" s="125" t="s">
        <v>718</v>
      </c>
      <c r="F349" s="105">
        <f t="shared" si="15"/>
      </c>
      <c r="G349" s="105">
        <f t="shared" si="16"/>
      </c>
    </row>
    <row r="350" spans="1:7" ht="15">
      <c r="A350" s="125" t="s">
        <v>1966</v>
      </c>
      <c r="B350" s="177" t="s">
        <v>64</v>
      </c>
      <c r="C350" s="125">
        <f>SUM(C342:C349)</f>
        <v>0</v>
      </c>
      <c r="D350" s="125">
        <f>SUM(D342:D349)</f>
        <v>0</v>
      </c>
      <c r="F350" s="157">
        <f>SUM(F342:F349)</f>
        <v>0</v>
      </c>
      <c r="G350" s="157">
        <f>SUM(G342:G349)</f>
        <v>0</v>
      </c>
    </row>
    <row r="351" spans="1:7" ht="15" outlineLevel="1">
      <c r="A351" s="125" t="s">
        <v>1967</v>
      </c>
      <c r="B351" s="158" t="s">
        <v>721</v>
      </c>
      <c r="F351" s="105">
        <f aca="true" t="shared" si="17" ref="F351:F356">IF($C$350=0,"",IF(C351="[for completion]","",C351/$C$350))</f>
      </c>
      <c r="G351" s="105">
        <f aca="true" t="shared" si="18" ref="G351:G356">IF($D$350=0,"",IF(D351="[for completion]","",D351/$D$350))</f>
      </c>
    </row>
    <row r="352" spans="1:7" ht="15" outlineLevel="1">
      <c r="A352" s="125" t="s">
        <v>1968</v>
      </c>
      <c r="B352" s="158" t="s">
        <v>723</v>
      </c>
      <c r="F352" s="105">
        <f t="shared" si="17"/>
      </c>
      <c r="G352" s="105">
        <f t="shared" si="18"/>
      </c>
    </row>
    <row r="353" spans="1:7" ht="15" outlineLevel="1">
      <c r="A353" s="125" t="s">
        <v>1969</v>
      </c>
      <c r="B353" s="158" t="s">
        <v>725</v>
      </c>
      <c r="F353" s="105">
        <f t="shared" si="17"/>
      </c>
      <c r="G353" s="105">
        <f t="shared" si="18"/>
      </c>
    </row>
    <row r="354" spans="1:7" ht="15" outlineLevel="1">
      <c r="A354" s="125" t="s">
        <v>1970</v>
      </c>
      <c r="B354" s="158" t="s">
        <v>727</v>
      </c>
      <c r="F354" s="105">
        <f t="shared" si="17"/>
      </c>
      <c r="G354" s="105">
        <f t="shared" si="18"/>
      </c>
    </row>
    <row r="355" spans="1:7" ht="15" outlineLevel="1">
      <c r="A355" s="125" t="s">
        <v>1971</v>
      </c>
      <c r="B355" s="158" t="s">
        <v>729</v>
      </c>
      <c r="F355" s="105">
        <f t="shared" si="17"/>
      </c>
      <c r="G355" s="105">
        <f t="shared" si="18"/>
      </c>
    </row>
    <row r="356" spans="1:7" ht="15" outlineLevel="1">
      <c r="A356" s="125" t="s">
        <v>1972</v>
      </c>
      <c r="B356" s="158" t="s">
        <v>731</v>
      </c>
      <c r="F356" s="105">
        <f t="shared" si="17"/>
      </c>
      <c r="G356" s="105">
        <f t="shared" si="18"/>
      </c>
    </row>
    <row r="357" spans="1:7" ht="15" outlineLevel="1">
      <c r="A357" s="125" t="s">
        <v>1973</v>
      </c>
      <c r="B357" s="158"/>
      <c r="F357" s="105"/>
      <c r="G357" s="105"/>
    </row>
    <row r="358" spans="1:7" ht="15" outlineLevel="1">
      <c r="A358" s="125" t="s">
        <v>1974</v>
      </c>
      <c r="B358" s="158"/>
      <c r="F358" s="105"/>
      <c r="G358" s="105"/>
    </row>
    <row r="359" spans="1:7" ht="15" outlineLevel="1">
      <c r="A359" s="125" t="s">
        <v>1975</v>
      </c>
      <c r="B359" s="158"/>
      <c r="F359" s="105"/>
      <c r="G359" s="157"/>
    </row>
    <row r="360" spans="1:7" ht="15" customHeight="1">
      <c r="A360" s="153"/>
      <c r="B360" s="154" t="s">
        <v>837</v>
      </c>
      <c r="C360" s="153" t="s">
        <v>838</v>
      </c>
      <c r="D360" s="153"/>
      <c r="E360" s="153"/>
      <c r="F360" s="153"/>
      <c r="G360" s="155"/>
    </row>
    <row r="361" spans="1:7" ht="15">
      <c r="A361" s="125" t="s">
        <v>839</v>
      </c>
      <c r="B361" s="166" t="s">
        <v>840</v>
      </c>
      <c r="C361" s="163"/>
      <c r="G361" s="125"/>
    </row>
    <row r="362" spans="1:7" ht="15">
      <c r="A362" s="125" t="s">
        <v>841</v>
      </c>
      <c r="B362" s="166" t="s">
        <v>842</v>
      </c>
      <c r="C362" s="163"/>
      <c r="G362" s="125"/>
    </row>
    <row r="363" spans="1:7" ht="15">
      <c r="A363" s="125" t="s">
        <v>843</v>
      </c>
      <c r="B363" s="166" t="s">
        <v>844</v>
      </c>
      <c r="C363" s="163"/>
      <c r="G363" s="125"/>
    </row>
    <row r="364" spans="1:7" ht="15">
      <c r="A364" s="125" t="s">
        <v>845</v>
      </c>
      <c r="B364" s="166" t="s">
        <v>846</v>
      </c>
      <c r="C364" s="163"/>
      <c r="G364" s="125"/>
    </row>
    <row r="365" spans="1:7" ht="15">
      <c r="A365" s="125" t="s">
        <v>847</v>
      </c>
      <c r="B365" s="166" t="s">
        <v>848</v>
      </c>
      <c r="C365" s="163"/>
      <c r="G365" s="125"/>
    </row>
    <row r="366" spans="1:7" ht="15">
      <c r="A366" s="125" t="s">
        <v>849</v>
      </c>
      <c r="B366" s="166" t="s">
        <v>850</v>
      </c>
      <c r="C366" s="163"/>
      <c r="G366" s="125"/>
    </row>
    <row r="367" spans="1:7" ht="15">
      <c r="A367" s="125" t="s">
        <v>851</v>
      </c>
      <c r="B367" s="166" t="s">
        <v>852</v>
      </c>
      <c r="C367" s="163"/>
      <c r="G367" s="125"/>
    </row>
    <row r="368" spans="1:7" ht="15">
      <c r="A368" s="125" t="s">
        <v>853</v>
      </c>
      <c r="B368" s="166" t="s">
        <v>854</v>
      </c>
      <c r="C368" s="163"/>
      <c r="G368" s="125"/>
    </row>
    <row r="369" spans="1:7" ht="15">
      <c r="A369" s="125" t="s">
        <v>855</v>
      </c>
      <c r="B369" s="166" t="s">
        <v>856</v>
      </c>
      <c r="C369" s="163"/>
      <c r="G369" s="125"/>
    </row>
    <row r="370" spans="1:7" ht="15">
      <c r="A370" s="125" t="s">
        <v>857</v>
      </c>
      <c r="B370" s="166" t="s">
        <v>62</v>
      </c>
      <c r="C370" s="163"/>
      <c r="G370" s="125"/>
    </row>
    <row r="371" spans="1:7" ht="15" outlineLevel="1">
      <c r="A371" s="125" t="s">
        <v>858</v>
      </c>
      <c r="B371" s="158" t="s">
        <v>859</v>
      </c>
      <c r="C371" s="163"/>
      <c r="G371" s="125"/>
    </row>
    <row r="372" spans="1:7" ht="15" outlineLevel="1">
      <c r="A372" s="125" t="s">
        <v>860</v>
      </c>
      <c r="B372" s="158" t="s">
        <v>166</v>
      </c>
      <c r="C372" s="163"/>
      <c r="G372" s="125"/>
    </row>
    <row r="373" spans="1:7" ht="15" outlineLevel="1">
      <c r="A373" s="125" t="s">
        <v>861</v>
      </c>
      <c r="B373" s="158" t="s">
        <v>166</v>
      </c>
      <c r="C373" s="163"/>
      <c r="G373" s="125"/>
    </row>
    <row r="374" spans="1:7" ht="15" outlineLevel="1">
      <c r="A374" s="125" t="s">
        <v>862</v>
      </c>
      <c r="B374" s="158" t="s">
        <v>166</v>
      </c>
      <c r="C374" s="163"/>
      <c r="G374" s="125"/>
    </row>
    <row r="375" spans="1:7" ht="15" outlineLevel="1">
      <c r="A375" s="125" t="s">
        <v>863</v>
      </c>
      <c r="B375" s="158" t="s">
        <v>166</v>
      </c>
      <c r="C375" s="163"/>
      <c r="G375" s="125"/>
    </row>
    <row r="376" spans="1:7" ht="15" outlineLevel="1">
      <c r="A376" s="125" t="s">
        <v>864</v>
      </c>
      <c r="B376" s="158" t="s">
        <v>166</v>
      </c>
      <c r="C376" s="163"/>
      <c r="G376" s="125"/>
    </row>
    <row r="377" spans="1:7" ht="15" outlineLevel="1">
      <c r="A377" s="125" t="s">
        <v>865</v>
      </c>
      <c r="B377" s="158" t="s">
        <v>166</v>
      </c>
      <c r="C377" s="163"/>
      <c r="G377" s="125"/>
    </row>
    <row r="378" spans="1:7" ht="15" outlineLevel="1">
      <c r="A378" s="125" t="s">
        <v>866</v>
      </c>
      <c r="B378" s="158" t="s">
        <v>166</v>
      </c>
      <c r="C378" s="163"/>
      <c r="G378" s="125"/>
    </row>
    <row r="379" spans="1:7" ht="15" outlineLevel="1">
      <c r="A379" s="125" t="s">
        <v>867</v>
      </c>
      <c r="B379" s="158" t="s">
        <v>166</v>
      </c>
      <c r="C379" s="163"/>
      <c r="G379" s="125"/>
    </row>
    <row r="380" spans="1:7" ht="15" outlineLevel="1">
      <c r="A380" s="125" t="s">
        <v>868</v>
      </c>
      <c r="B380" s="158" t="s">
        <v>166</v>
      </c>
      <c r="C380" s="163"/>
      <c r="G380" s="125"/>
    </row>
    <row r="381" spans="1:7" ht="15" outlineLevel="1">
      <c r="A381" s="125" t="s">
        <v>869</v>
      </c>
      <c r="B381" s="158" t="s">
        <v>166</v>
      </c>
      <c r="C381" s="163"/>
      <c r="G381" s="125"/>
    </row>
    <row r="382" spans="1:3" ht="15" outlineLevel="1">
      <c r="A382" s="125" t="s">
        <v>870</v>
      </c>
      <c r="B382" s="158" t="s">
        <v>166</v>
      </c>
      <c r="C382" s="163"/>
    </row>
    <row r="383" spans="1:3" ht="15" outlineLevel="1">
      <c r="A383" s="125" t="s">
        <v>871</v>
      </c>
      <c r="B383" s="158" t="s">
        <v>166</v>
      </c>
      <c r="C383" s="163"/>
    </row>
    <row r="384" spans="1:3" ht="15" outlineLevel="1">
      <c r="A384" s="125" t="s">
        <v>872</v>
      </c>
      <c r="B384" s="158" t="s">
        <v>166</v>
      </c>
      <c r="C384" s="163"/>
    </row>
    <row r="385" spans="1:3" ht="15" outlineLevel="1">
      <c r="A385" s="125" t="s">
        <v>873</v>
      </c>
      <c r="B385" s="158" t="s">
        <v>166</v>
      </c>
      <c r="C385" s="163"/>
    </row>
    <row r="386" spans="1:3" ht="15" outlineLevel="1">
      <c r="A386" s="125" t="s">
        <v>874</v>
      </c>
      <c r="B386" s="158" t="s">
        <v>166</v>
      </c>
      <c r="C386" s="163"/>
    </row>
    <row r="387" spans="1:3" ht="15" outlineLevel="1">
      <c r="A387" s="125" t="s">
        <v>875</v>
      </c>
      <c r="B387" s="158" t="s">
        <v>166</v>
      </c>
      <c r="C387" s="163"/>
    </row>
    <row r="388" ht="15">
      <c r="C388" s="163"/>
    </row>
    <row r="389" ht="15">
      <c r="C389" s="163"/>
    </row>
    <row r="390" ht="15">
      <c r="C390" s="163"/>
    </row>
    <row r="391" ht="15">
      <c r="C391" s="163"/>
    </row>
    <row r="392" ht="15">
      <c r="C392" s="163"/>
    </row>
    <row r="393" ht="15">
      <c r="C393" s="163"/>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68" customWidth="1"/>
    <col min="2" max="2" width="89.8515625" style="73" bestFit="1" customWidth="1"/>
    <col min="3" max="3" width="134.7109375" style="32" customWidth="1"/>
    <col min="4" max="13" width="11.421875" style="32" customWidth="1"/>
    <col min="14" max="16384" width="11.421875" style="68" customWidth="1"/>
  </cols>
  <sheetData>
    <row r="1" spans="1:13" s="182" customFormat="1" ht="31.5">
      <c r="A1" s="69" t="s">
        <v>1976</v>
      </c>
      <c r="B1" s="69"/>
      <c r="C1" s="71" t="s">
        <v>1864</v>
      </c>
      <c r="D1" s="181"/>
      <c r="E1" s="181"/>
      <c r="F1" s="181"/>
      <c r="G1" s="181"/>
      <c r="H1" s="181"/>
      <c r="I1" s="181"/>
      <c r="J1" s="181"/>
      <c r="K1" s="181"/>
      <c r="L1" s="181"/>
      <c r="M1" s="181"/>
    </row>
    <row r="2" spans="2:3" ht="15">
      <c r="B2" s="70"/>
      <c r="C2" s="70"/>
    </row>
    <row r="3" spans="1:3" ht="15">
      <c r="A3" s="183" t="s">
        <v>1977</v>
      </c>
      <c r="B3" s="184"/>
      <c r="C3" s="70"/>
    </row>
    <row r="4" ht="15">
      <c r="C4" s="70"/>
    </row>
    <row r="5" spans="1:3" ht="37.5">
      <c r="A5" s="84" t="s">
        <v>5</v>
      </c>
      <c r="B5" s="84" t="s">
        <v>1978</v>
      </c>
      <c r="C5" s="185" t="s">
        <v>1979</v>
      </c>
    </row>
    <row r="6" spans="1:3" ht="15">
      <c r="A6" s="186" t="s">
        <v>1980</v>
      </c>
      <c r="B6" s="87" t="s">
        <v>1981</v>
      </c>
      <c r="C6" s="125" t="s">
        <v>1982</v>
      </c>
    </row>
    <row r="7" spans="1:3" ht="30">
      <c r="A7" s="186" t="s">
        <v>1983</v>
      </c>
      <c r="B7" s="87" t="s">
        <v>1984</v>
      </c>
      <c r="C7" s="125" t="s">
        <v>1985</v>
      </c>
    </row>
    <row r="8" spans="1:3" ht="15">
      <c r="A8" s="186" t="s">
        <v>1986</v>
      </c>
      <c r="B8" s="87" t="s">
        <v>1987</v>
      </c>
      <c r="C8" s="125" t="s">
        <v>1988</v>
      </c>
    </row>
    <row r="9" spans="1:3" ht="15">
      <c r="A9" s="186" t="s">
        <v>1989</v>
      </c>
      <c r="B9" s="87" t="s">
        <v>1990</v>
      </c>
      <c r="C9" s="125" t="s">
        <v>1991</v>
      </c>
    </row>
    <row r="10" spans="1:3" ht="44.25" customHeight="1">
      <c r="A10" s="186" t="s">
        <v>1992</v>
      </c>
      <c r="B10" s="87" t="s">
        <v>1993</v>
      </c>
      <c r="C10" s="125" t="s">
        <v>1994</v>
      </c>
    </row>
    <row r="11" spans="1:3" ht="54.75" customHeight="1">
      <c r="A11" s="186" t="s">
        <v>1995</v>
      </c>
      <c r="B11" s="87" t="s">
        <v>1996</v>
      </c>
      <c r="C11" s="125" t="s">
        <v>1997</v>
      </c>
    </row>
    <row r="12" spans="1:3" ht="30">
      <c r="A12" s="186" t="s">
        <v>1998</v>
      </c>
      <c r="B12" s="87" t="s">
        <v>1999</v>
      </c>
      <c r="C12" s="125" t="s">
        <v>2000</v>
      </c>
    </row>
    <row r="13" spans="1:3" ht="15">
      <c r="A13" s="186" t="s">
        <v>2001</v>
      </c>
      <c r="B13" s="87" t="s">
        <v>2002</v>
      </c>
      <c r="C13" s="125" t="s">
        <v>2003</v>
      </c>
    </row>
    <row r="14" spans="1:3" ht="30">
      <c r="A14" s="186" t="s">
        <v>2004</v>
      </c>
      <c r="B14" s="87" t="s">
        <v>2005</v>
      </c>
      <c r="C14" s="125" t="s">
        <v>2006</v>
      </c>
    </row>
    <row r="15" spans="1:3" ht="15">
      <c r="A15" s="186" t="s">
        <v>2007</v>
      </c>
      <c r="B15" s="87" t="s">
        <v>2008</v>
      </c>
      <c r="C15" s="125" t="s">
        <v>2009</v>
      </c>
    </row>
    <row r="16" spans="1:3" ht="30">
      <c r="A16" s="186" t="s">
        <v>2010</v>
      </c>
      <c r="B16" s="93" t="s">
        <v>2011</v>
      </c>
      <c r="C16" s="125" t="s">
        <v>2012</v>
      </c>
    </row>
    <row r="17" spans="1:3" ht="30" customHeight="1">
      <c r="A17" s="186" t="s">
        <v>2013</v>
      </c>
      <c r="B17" s="93" t="s">
        <v>2014</v>
      </c>
      <c r="C17" s="125" t="s">
        <v>2015</v>
      </c>
    </row>
    <row r="18" spans="1:3" ht="15">
      <c r="A18" s="186" t="s">
        <v>2016</v>
      </c>
      <c r="B18" s="93" t="s">
        <v>2017</v>
      </c>
      <c r="C18" s="125" t="s">
        <v>2018</v>
      </c>
    </row>
    <row r="19" spans="1:3" ht="15" outlineLevel="1">
      <c r="A19" s="186" t="s">
        <v>2019</v>
      </c>
      <c r="B19" s="89" t="s">
        <v>2020</v>
      </c>
      <c r="C19" s="73"/>
    </row>
    <row r="20" spans="1:3" ht="15" outlineLevel="1">
      <c r="A20" s="186" t="s">
        <v>2021</v>
      </c>
      <c r="B20" s="187"/>
      <c r="C20" s="73"/>
    </row>
    <row r="21" spans="1:3" ht="15" outlineLevel="1">
      <c r="A21" s="186" t="s">
        <v>2022</v>
      </c>
      <c r="B21" s="187"/>
      <c r="C21" s="73"/>
    </row>
    <row r="22" spans="1:3" ht="15" outlineLevel="1">
      <c r="A22" s="186" t="s">
        <v>2023</v>
      </c>
      <c r="B22" s="187"/>
      <c r="C22" s="73"/>
    </row>
    <row r="23" spans="1:3" ht="15" outlineLevel="1">
      <c r="A23" s="186" t="s">
        <v>2024</v>
      </c>
      <c r="B23" s="187"/>
      <c r="C23" s="73"/>
    </row>
    <row r="24" spans="1:3" ht="18.75">
      <c r="A24" s="84"/>
      <c r="B24" s="84" t="s">
        <v>2025</v>
      </c>
      <c r="C24" s="185" t="s">
        <v>2026</v>
      </c>
    </row>
    <row r="25" spans="1:3" ht="15">
      <c r="A25" s="186" t="s">
        <v>2027</v>
      </c>
      <c r="B25" s="93" t="s">
        <v>2028</v>
      </c>
      <c r="C25" s="73" t="s">
        <v>45</v>
      </c>
    </row>
    <row r="26" spans="1:3" ht="15">
      <c r="A26" s="186" t="s">
        <v>2029</v>
      </c>
      <c r="B26" s="93" t="s">
        <v>2030</v>
      </c>
      <c r="C26" s="73" t="s">
        <v>2031</v>
      </c>
    </row>
    <row r="27" spans="1:3" ht="15">
      <c r="A27" s="186" t="s">
        <v>2032</v>
      </c>
      <c r="B27" s="93" t="s">
        <v>2033</v>
      </c>
      <c r="C27" s="73" t="s">
        <v>2034</v>
      </c>
    </row>
    <row r="28" spans="1:3" ht="15" outlineLevel="1">
      <c r="A28" s="186" t="s">
        <v>2035</v>
      </c>
      <c r="B28" s="92"/>
      <c r="C28" s="73"/>
    </row>
    <row r="29" spans="1:3" ht="15" outlineLevel="1">
      <c r="A29" s="186" t="s">
        <v>2036</v>
      </c>
      <c r="B29" s="92"/>
      <c r="C29" s="73"/>
    </row>
    <row r="30" spans="1:3" ht="15" outlineLevel="1">
      <c r="A30" s="186" t="s">
        <v>2037</v>
      </c>
      <c r="B30" s="93"/>
      <c r="C30" s="73"/>
    </row>
    <row r="31" spans="1:3" ht="18.75">
      <c r="A31" s="84"/>
      <c r="B31" s="84" t="s">
        <v>2038</v>
      </c>
      <c r="C31" s="185" t="s">
        <v>1979</v>
      </c>
    </row>
    <row r="32" spans="1:3" ht="15">
      <c r="A32" s="186" t="s">
        <v>2039</v>
      </c>
      <c r="B32" s="87" t="s">
        <v>2040</v>
      </c>
      <c r="C32" s="73"/>
    </row>
    <row r="33" spans="1:2" ht="15">
      <c r="A33" s="186" t="s">
        <v>2041</v>
      </c>
      <c r="B33" s="92"/>
    </row>
    <row r="34" spans="1:2" ht="15">
      <c r="A34" s="186" t="s">
        <v>2042</v>
      </c>
      <c r="B34" s="92"/>
    </row>
    <row r="35" spans="1:2" ht="15">
      <c r="A35" s="186" t="s">
        <v>2043</v>
      </c>
      <c r="B35" s="92"/>
    </row>
    <row r="36" spans="1:2" ht="15">
      <c r="A36" s="186" t="s">
        <v>2044</v>
      </c>
      <c r="B36" s="92"/>
    </row>
    <row r="37" spans="1:2" ht="15">
      <c r="A37" s="186" t="s">
        <v>2045</v>
      </c>
      <c r="B37" s="92"/>
    </row>
    <row r="38" ht="15">
      <c r="B38" s="92"/>
    </row>
    <row r="39" ht="15">
      <c r="B39" s="92"/>
    </row>
    <row r="40" ht="15">
      <c r="B40" s="92"/>
    </row>
    <row r="41" ht="15">
      <c r="B41" s="92"/>
    </row>
    <row r="42" ht="15">
      <c r="B42" s="92"/>
    </row>
    <row r="43" ht="15">
      <c r="B43" s="92"/>
    </row>
    <row r="44" ht="15">
      <c r="B44" s="92"/>
    </row>
    <row r="45" ht="15">
      <c r="B45" s="92"/>
    </row>
    <row r="46" ht="15">
      <c r="B46" s="92"/>
    </row>
    <row r="47" ht="15">
      <c r="B47" s="92"/>
    </row>
    <row r="48" ht="15">
      <c r="B48" s="92"/>
    </row>
    <row r="49" ht="15">
      <c r="B49" s="92"/>
    </row>
    <row r="50" ht="15">
      <c r="B50" s="92"/>
    </row>
    <row r="51" ht="15">
      <c r="B51" s="92"/>
    </row>
    <row r="52" ht="15">
      <c r="B52" s="92"/>
    </row>
    <row r="53" ht="15">
      <c r="B53" s="92"/>
    </row>
    <row r="54" ht="15">
      <c r="B54" s="92"/>
    </row>
    <row r="55" ht="15">
      <c r="B55" s="92"/>
    </row>
    <row r="56" ht="15">
      <c r="B56" s="92"/>
    </row>
    <row r="57" ht="15">
      <c r="B57" s="92"/>
    </row>
    <row r="58" ht="15">
      <c r="B58" s="92"/>
    </row>
    <row r="59" ht="15">
      <c r="B59" s="92"/>
    </row>
    <row r="60" ht="15">
      <c r="B60" s="92"/>
    </row>
    <row r="61" ht="15">
      <c r="B61" s="92"/>
    </row>
    <row r="62" ht="15">
      <c r="B62" s="92"/>
    </row>
    <row r="63" ht="15">
      <c r="B63" s="92"/>
    </row>
    <row r="64" ht="15">
      <c r="B64" s="92"/>
    </row>
    <row r="65" ht="15">
      <c r="B65" s="92"/>
    </row>
    <row r="66" ht="15">
      <c r="B66" s="92"/>
    </row>
    <row r="67" ht="15">
      <c r="B67" s="92"/>
    </row>
    <row r="68" ht="15">
      <c r="B68" s="92"/>
    </row>
    <row r="69" ht="15">
      <c r="B69" s="92"/>
    </row>
    <row r="70" ht="15">
      <c r="B70" s="92"/>
    </row>
    <row r="71" ht="15">
      <c r="B71" s="92"/>
    </row>
    <row r="72" ht="15">
      <c r="B72" s="92"/>
    </row>
    <row r="73" ht="15">
      <c r="B73" s="92"/>
    </row>
    <row r="74" ht="15">
      <c r="B74" s="92"/>
    </row>
    <row r="75" ht="15">
      <c r="B75" s="92"/>
    </row>
    <row r="76" ht="15">
      <c r="B76" s="92"/>
    </row>
    <row r="77" ht="15">
      <c r="B77" s="92"/>
    </row>
    <row r="78" ht="15">
      <c r="B78" s="92"/>
    </row>
    <row r="79" ht="15">
      <c r="B79" s="92"/>
    </row>
    <row r="80" ht="15">
      <c r="B80" s="92"/>
    </row>
    <row r="81" ht="15">
      <c r="B81" s="92"/>
    </row>
    <row r="82" ht="15">
      <c r="B82" s="92"/>
    </row>
    <row r="83" ht="15">
      <c r="B83" s="70"/>
    </row>
    <row r="84" ht="15">
      <c r="B84" s="70"/>
    </row>
    <row r="85" ht="15">
      <c r="B85" s="70"/>
    </row>
    <row r="86" ht="15">
      <c r="B86" s="70"/>
    </row>
    <row r="87" ht="15">
      <c r="B87" s="70"/>
    </row>
    <row r="88" ht="15">
      <c r="B88" s="70"/>
    </row>
    <row r="89" ht="15">
      <c r="B89" s="70"/>
    </row>
    <row r="90" ht="15">
      <c r="B90" s="70"/>
    </row>
    <row r="91" ht="15">
      <c r="B91" s="70"/>
    </row>
    <row r="92" ht="15">
      <c r="B92" s="70"/>
    </row>
    <row r="93" ht="15">
      <c r="B93" s="92"/>
    </row>
    <row r="94" ht="15">
      <c r="B94" s="92"/>
    </row>
    <row r="95" ht="15">
      <c r="B95" s="92"/>
    </row>
    <row r="96" ht="15">
      <c r="B96" s="92"/>
    </row>
    <row r="97" ht="15">
      <c r="B97" s="92"/>
    </row>
    <row r="98" ht="15">
      <c r="B98" s="92"/>
    </row>
    <row r="99" ht="15">
      <c r="B99" s="92"/>
    </row>
    <row r="100" ht="15">
      <c r="B100" s="92"/>
    </row>
    <row r="101" ht="15">
      <c r="B101" s="116"/>
    </row>
    <row r="102" ht="15">
      <c r="B102" s="92"/>
    </row>
    <row r="103" ht="15">
      <c r="B103" s="92"/>
    </row>
    <row r="104" ht="15">
      <c r="B104" s="92"/>
    </row>
    <row r="105" ht="15">
      <c r="B105" s="92"/>
    </row>
    <row r="106" ht="15">
      <c r="B106" s="92"/>
    </row>
    <row r="107" ht="15">
      <c r="B107" s="92"/>
    </row>
    <row r="108" ht="15">
      <c r="B108" s="92"/>
    </row>
    <row r="109" ht="15">
      <c r="B109" s="92"/>
    </row>
    <row r="110" ht="15">
      <c r="B110" s="92"/>
    </row>
    <row r="111" ht="15">
      <c r="B111" s="92"/>
    </row>
    <row r="112" ht="15">
      <c r="B112" s="92"/>
    </row>
    <row r="113" ht="15">
      <c r="B113" s="92"/>
    </row>
    <row r="114" ht="15">
      <c r="B114" s="92"/>
    </row>
    <row r="115" ht="15">
      <c r="B115" s="92"/>
    </row>
    <row r="116" ht="15">
      <c r="B116" s="92"/>
    </row>
    <row r="117" ht="15">
      <c r="B117" s="92"/>
    </row>
    <row r="118" ht="15">
      <c r="B118" s="92"/>
    </row>
    <row r="120" ht="15">
      <c r="B120" s="92"/>
    </row>
    <row r="121" ht="15">
      <c r="B121" s="92"/>
    </row>
    <row r="122" ht="15">
      <c r="B122" s="92"/>
    </row>
    <row r="127" ht="15">
      <c r="B127" s="79"/>
    </row>
    <row r="128" ht="15">
      <c r="B128" s="188"/>
    </row>
    <row r="134" ht="15">
      <c r="B134" s="93"/>
    </row>
    <row r="135" ht="15">
      <c r="B135" s="92"/>
    </row>
    <row r="137" ht="15">
      <c r="B137" s="92"/>
    </row>
    <row r="138" ht="15">
      <c r="B138" s="92"/>
    </row>
    <row r="139" ht="15">
      <c r="B139" s="92"/>
    </row>
    <row r="140" ht="15">
      <c r="B140" s="92"/>
    </row>
    <row r="141" ht="15">
      <c r="B141" s="92"/>
    </row>
    <row r="142" ht="15">
      <c r="B142" s="92"/>
    </row>
    <row r="143" ht="15">
      <c r="B143" s="92"/>
    </row>
    <row r="144" ht="15">
      <c r="B144" s="92"/>
    </row>
    <row r="145" ht="15">
      <c r="B145" s="92"/>
    </row>
    <row r="146" ht="15">
      <c r="B146" s="92"/>
    </row>
    <row r="147" ht="15">
      <c r="B147" s="92"/>
    </row>
    <row r="148" ht="15">
      <c r="B148" s="92"/>
    </row>
    <row r="245" ht="15">
      <c r="B245" s="87"/>
    </row>
    <row r="246" ht="15">
      <c r="B246" s="92"/>
    </row>
    <row r="247" ht="15">
      <c r="B247" s="92"/>
    </row>
    <row r="250" ht="15">
      <c r="B250" s="92"/>
    </row>
    <row r="266" ht="15">
      <c r="B266" s="87"/>
    </row>
    <row r="296" ht="15">
      <c r="B296" s="79"/>
    </row>
    <row r="297" ht="15">
      <c r="B297" s="92"/>
    </row>
    <row r="299" ht="15">
      <c r="B299" s="92"/>
    </row>
    <row r="300" ht="15">
      <c r="B300" s="92"/>
    </row>
    <row r="301" ht="15">
      <c r="B301" s="92"/>
    </row>
    <row r="302" ht="15">
      <c r="B302" s="92"/>
    </row>
    <row r="303" ht="15">
      <c r="B303" s="92"/>
    </row>
    <row r="304" ht="15">
      <c r="B304" s="92"/>
    </row>
    <row r="305" ht="15">
      <c r="B305" s="92"/>
    </row>
    <row r="306" ht="15">
      <c r="B306" s="92"/>
    </row>
    <row r="307" ht="15">
      <c r="B307" s="92"/>
    </row>
    <row r="308" ht="15">
      <c r="B308" s="92"/>
    </row>
    <row r="309" ht="15">
      <c r="B309" s="92"/>
    </row>
    <row r="310" ht="15">
      <c r="B310" s="92"/>
    </row>
    <row r="322" ht="15">
      <c r="B322" s="92"/>
    </row>
    <row r="323" ht="15">
      <c r="B323" s="92"/>
    </row>
    <row r="324" ht="15">
      <c r="B324" s="92"/>
    </row>
    <row r="325" ht="15">
      <c r="B325" s="92"/>
    </row>
    <row r="326" ht="15">
      <c r="B326" s="92"/>
    </row>
    <row r="327" ht="15">
      <c r="B327" s="92"/>
    </row>
    <row r="328" ht="15">
      <c r="B328" s="92"/>
    </row>
    <row r="329" ht="15">
      <c r="B329" s="92"/>
    </row>
    <row r="330" ht="15">
      <c r="B330" s="92"/>
    </row>
    <row r="332" ht="15">
      <c r="B332" s="92"/>
    </row>
    <row r="333" ht="15">
      <c r="B333" s="92"/>
    </row>
    <row r="334" ht="15">
      <c r="B334" s="92"/>
    </row>
    <row r="335" ht="15">
      <c r="B335" s="92"/>
    </row>
    <row r="336" ht="15">
      <c r="B336" s="92"/>
    </row>
    <row r="338" ht="15">
      <c r="B338" s="92"/>
    </row>
    <row r="341" ht="15">
      <c r="B341" s="92"/>
    </row>
    <row r="344" ht="15">
      <c r="B344" s="92"/>
    </row>
    <row r="345" ht="15">
      <c r="B345" s="92"/>
    </row>
    <row r="346" ht="15">
      <c r="B346" s="92"/>
    </row>
    <row r="347" ht="15">
      <c r="B347" s="92"/>
    </row>
    <row r="348" ht="15">
      <c r="B348" s="92"/>
    </row>
    <row r="349" ht="15">
      <c r="B349" s="92"/>
    </row>
    <row r="350" ht="15">
      <c r="B350" s="92"/>
    </row>
    <row r="351" ht="15">
      <c r="B351" s="92"/>
    </row>
    <row r="352" ht="15">
      <c r="B352" s="92"/>
    </row>
    <row r="353" ht="15">
      <c r="B353" s="92"/>
    </row>
    <row r="354" ht="15">
      <c r="B354" s="92"/>
    </row>
    <row r="355" ht="15">
      <c r="B355" s="92"/>
    </row>
    <row r="356" ht="15">
      <c r="B356" s="92"/>
    </row>
    <row r="357" ht="15">
      <c r="B357" s="92"/>
    </row>
    <row r="358" ht="15">
      <c r="B358" s="92"/>
    </row>
    <row r="359" ht="15">
      <c r="B359" s="92"/>
    </row>
    <row r="360" ht="15">
      <c r="B360" s="92"/>
    </row>
    <row r="361" ht="15">
      <c r="B361" s="92"/>
    </row>
    <row r="362" ht="15">
      <c r="B362" s="92"/>
    </row>
    <row r="366" ht="15">
      <c r="B366" s="79"/>
    </row>
    <row r="383" ht="15">
      <c r="B383" s="189"/>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09" t="s">
        <v>985</v>
      </c>
      <c r="G2" s="210"/>
      <c r="H2" s="210"/>
      <c r="I2" s="210"/>
      <c r="J2" s="210"/>
      <c r="K2" s="210"/>
      <c r="L2" s="210"/>
      <c r="M2" s="210"/>
      <c r="N2" s="210"/>
      <c r="O2" s="210"/>
    </row>
    <row r="3" spans="2:15" ht="11.25" customHeight="1">
      <c r="B3" s="1"/>
      <c r="C3" s="1"/>
      <c r="D3" s="1"/>
      <c r="E3" s="1"/>
      <c r="F3" s="1"/>
      <c r="G3" s="1"/>
      <c r="H3" s="1"/>
      <c r="I3" s="1"/>
      <c r="J3" s="1"/>
      <c r="K3" s="1"/>
      <c r="L3" s="1"/>
      <c r="M3" s="1"/>
      <c r="N3" s="1"/>
      <c r="O3" s="1"/>
    </row>
    <row r="4" spans="2:15" ht="35.25" customHeight="1">
      <c r="B4" s="211" t="s">
        <v>986</v>
      </c>
      <c r="C4" s="212"/>
      <c r="D4" s="212"/>
      <c r="E4" s="212"/>
      <c r="F4" s="212"/>
      <c r="G4" s="212"/>
      <c r="H4" s="212"/>
      <c r="I4" s="212"/>
      <c r="J4" s="212"/>
      <c r="K4" s="212"/>
      <c r="L4" s="212"/>
      <c r="M4" s="212"/>
      <c r="N4" s="212"/>
      <c r="O4" s="212"/>
    </row>
    <row r="5" spans="2:15" ht="10.5" customHeight="1">
      <c r="B5" s="1"/>
      <c r="C5" s="1"/>
      <c r="D5" s="1"/>
      <c r="E5" s="1"/>
      <c r="F5" s="1"/>
      <c r="G5" s="1"/>
      <c r="H5" s="1"/>
      <c r="I5" s="1"/>
      <c r="J5" s="1"/>
      <c r="K5" s="1"/>
      <c r="L5" s="1"/>
      <c r="M5" s="1"/>
      <c r="N5" s="1"/>
      <c r="O5" s="1"/>
    </row>
    <row r="6" spans="2:15" ht="18.75" customHeight="1">
      <c r="B6" s="213" t="s">
        <v>987</v>
      </c>
      <c r="C6" s="214"/>
      <c r="D6" s="214"/>
      <c r="E6" s="214"/>
      <c r="F6" s="214"/>
      <c r="G6" s="214"/>
      <c r="H6" s="214"/>
      <c r="I6" s="214"/>
      <c r="J6" s="214"/>
      <c r="K6" s="214"/>
      <c r="L6" s="214"/>
      <c r="M6" s="214"/>
      <c r="N6" s="214"/>
      <c r="O6" s="215"/>
    </row>
    <row r="7" spans="2:15" ht="6.75" customHeight="1">
      <c r="B7" s="1"/>
      <c r="C7" s="1"/>
      <c r="D7" s="1"/>
      <c r="E7" s="1"/>
      <c r="F7" s="1"/>
      <c r="G7" s="1"/>
      <c r="H7" s="1"/>
      <c r="I7" s="1"/>
      <c r="J7" s="1"/>
      <c r="K7" s="1"/>
      <c r="L7" s="1"/>
      <c r="M7" s="1"/>
      <c r="N7" s="1"/>
      <c r="O7" s="1"/>
    </row>
    <row r="8" spans="2:15" ht="21" customHeight="1">
      <c r="B8" s="216" t="s">
        <v>987</v>
      </c>
      <c r="C8" s="1"/>
      <c r="D8" s="218">
        <v>43890</v>
      </c>
      <c r="E8" s="203"/>
      <c r="F8" s="203"/>
      <c r="G8" s="1"/>
      <c r="H8" s="1"/>
      <c r="I8" s="1"/>
      <c r="J8" s="1"/>
      <c r="K8" s="1"/>
      <c r="L8" s="1"/>
      <c r="M8" s="1"/>
      <c r="N8" s="1"/>
      <c r="O8" s="1"/>
    </row>
    <row r="9" spans="2:15" ht="4.5" customHeight="1">
      <c r="B9" s="21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3" t="s">
        <v>988</v>
      </c>
      <c r="C11" s="214"/>
      <c r="D11" s="214"/>
      <c r="E11" s="214"/>
      <c r="F11" s="214"/>
      <c r="G11" s="214"/>
      <c r="H11" s="214"/>
      <c r="I11" s="214"/>
      <c r="J11" s="214"/>
      <c r="K11" s="214"/>
      <c r="L11" s="214"/>
      <c r="M11" s="214"/>
      <c r="N11" s="214"/>
      <c r="O11" s="215"/>
    </row>
    <row r="12" spans="2:15" ht="12.75" customHeight="1">
      <c r="B12" s="1"/>
      <c r="C12" s="1"/>
      <c r="D12" s="1"/>
      <c r="E12" s="1"/>
      <c r="F12" s="1"/>
      <c r="G12" s="1"/>
      <c r="H12" s="1"/>
      <c r="I12" s="1"/>
      <c r="J12" s="1"/>
      <c r="K12" s="1"/>
      <c r="L12" s="1"/>
      <c r="M12" s="1"/>
      <c r="N12" s="1"/>
      <c r="O12" s="1"/>
    </row>
    <row r="13" spans="2:15" ht="17.25" customHeight="1">
      <c r="B13" s="206" t="s">
        <v>989</v>
      </c>
      <c r="C13" s="201"/>
      <c r="D13" s="201"/>
      <c r="E13" s="201"/>
      <c r="F13" s="200"/>
      <c r="G13" s="201"/>
      <c r="H13" s="201"/>
      <c r="I13" s="200"/>
      <c r="J13" s="201"/>
      <c r="K13" s="201"/>
      <c r="L13" s="201"/>
      <c r="M13" s="201"/>
      <c r="N13" s="201"/>
      <c r="O13" s="1"/>
    </row>
    <row r="14" spans="2:15" ht="15" customHeight="1">
      <c r="B14" s="207" t="s">
        <v>990</v>
      </c>
      <c r="C14" s="203"/>
      <c r="D14" s="203"/>
      <c r="E14" s="203"/>
      <c r="F14" s="207" t="s">
        <v>991</v>
      </c>
      <c r="G14" s="203"/>
      <c r="H14" s="203"/>
      <c r="I14" s="208" t="s">
        <v>992</v>
      </c>
      <c r="J14" s="203"/>
      <c r="K14" s="203"/>
      <c r="L14" s="203"/>
      <c r="M14" s="203"/>
      <c r="N14" s="203"/>
      <c r="O14" s="1"/>
    </row>
    <row r="15" spans="2:15" ht="13.5" customHeight="1">
      <c r="B15" s="1"/>
      <c r="C15" s="1"/>
      <c r="D15" s="1"/>
      <c r="E15" s="1"/>
      <c r="F15" s="1"/>
      <c r="G15" s="1"/>
      <c r="H15" s="1"/>
      <c r="I15" s="1"/>
      <c r="J15" s="1"/>
      <c r="K15" s="1"/>
      <c r="L15" s="1"/>
      <c r="M15" s="1"/>
      <c r="N15" s="1"/>
      <c r="O15" s="1"/>
    </row>
    <row r="16" spans="2:15" ht="16.5" customHeight="1">
      <c r="B16" s="200" t="s">
        <v>993</v>
      </c>
      <c r="C16" s="201"/>
      <c r="D16" s="201"/>
      <c r="E16" s="201"/>
      <c r="F16" s="201"/>
      <c r="G16" s="201"/>
      <c r="H16" s="200"/>
      <c r="I16" s="201"/>
      <c r="J16" s="201"/>
      <c r="K16" s="201"/>
      <c r="L16" s="204"/>
      <c r="M16" s="201"/>
      <c r="N16" s="201"/>
      <c r="O16" s="1"/>
    </row>
    <row r="17" spans="2:15" ht="15" customHeight="1">
      <c r="B17" s="202" t="s">
        <v>994</v>
      </c>
      <c r="C17" s="203"/>
      <c r="D17" s="203"/>
      <c r="E17" s="203"/>
      <c r="F17" s="202" t="s">
        <v>995</v>
      </c>
      <c r="G17" s="203"/>
      <c r="H17" s="203"/>
      <c r="I17" s="205" t="s">
        <v>996</v>
      </c>
      <c r="J17" s="203"/>
      <c r="K17" s="203"/>
      <c r="L17" s="203"/>
      <c r="M17" s="203"/>
      <c r="N17" s="203"/>
      <c r="O17" s="1"/>
    </row>
    <row r="18" spans="2:15" ht="13.5" customHeight="1">
      <c r="B18" s="1"/>
      <c r="C18" s="1"/>
      <c r="D18" s="1"/>
      <c r="E18" s="1"/>
      <c r="F18" s="1"/>
      <c r="G18" s="1"/>
      <c r="H18" s="1"/>
      <c r="I18" s="1"/>
      <c r="J18" s="1"/>
      <c r="K18" s="1"/>
      <c r="L18" s="1"/>
      <c r="M18" s="1"/>
      <c r="N18" s="1"/>
      <c r="O18" s="1"/>
    </row>
    <row r="19" spans="2:15" ht="16.5" customHeight="1">
      <c r="B19" s="200" t="s">
        <v>997</v>
      </c>
      <c r="C19" s="201"/>
      <c r="D19" s="201"/>
      <c r="E19" s="201"/>
      <c r="F19" s="201"/>
      <c r="G19" s="201"/>
      <c r="H19" s="201"/>
      <c r="I19" s="201"/>
      <c r="J19" s="201"/>
      <c r="K19" s="200"/>
      <c r="L19" s="201"/>
      <c r="M19" s="204"/>
      <c r="N19" s="201"/>
      <c r="O19" s="1"/>
    </row>
    <row r="20" spans="2:15" ht="15" customHeight="1">
      <c r="B20" s="202" t="s">
        <v>998</v>
      </c>
      <c r="C20" s="203"/>
      <c r="D20" s="203"/>
      <c r="E20" s="203"/>
      <c r="F20" s="202" t="s">
        <v>999</v>
      </c>
      <c r="G20" s="203"/>
      <c r="H20" s="203"/>
      <c r="I20" s="205" t="s">
        <v>1000</v>
      </c>
      <c r="J20" s="203"/>
      <c r="K20" s="203"/>
      <c r="L20" s="203"/>
      <c r="M20" s="203"/>
      <c r="N20" s="1"/>
      <c r="O20" s="1"/>
    </row>
    <row r="21" spans="2:15" ht="13.5" customHeight="1">
      <c r="B21" s="1"/>
      <c r="C21" s="1"/>
      <c r="D21" s="1"/>
      <c r="E21" s="1"/>
      <c r="F21" s="1"/>
      <c r="G21" s="1"/>
      <c r="H21" s="1"/>
      <c r="I21" s="1"/>
      <c r="J21" s="1"/>
      <c r="K21" s="1"/>
      <c r="L21" s="1"/>
      <c r="M21" s="1"/>
      <c r="N21" s="1"/>
      <c r="O21" s="1"/>
    </row>
    <row r="22" spans="2:15" ht="15" customHeight="1">
      <c r="B22" s="200" t="s">
        <v>1001</v>
      </c>
      <c r="C22" s="201"/>
      <c r="D22" s="201"/>
      <c r="E22" s="201"/>
      <c r="F22" s="204"/>
      <c r="G22" s="201"/>
      <c r="H22" s="201"/>
      <c r="I22" s="201"/>
      <c r="J22" s="204"/>
      <c r="K22" s="201"/>
      <c r="L22" s="201"/>
      <c r="M22" s="201"/>
      <c r="N22" s="201"/>
      <c r="O22" s="201"/>
    </row>
    <row r="23" spans="2:15" ht="15" customHeight="1">
      <c r="B23" s="202" t="s">
        <v>1002</v>
      </c>
      <c r="C23" s="203"/>
      <c r="D23" s="203"/>
      <c r="E23" s="203"/>
      <c r="F23" s="202"/>
      <c r="G23" s="203"/>
      <c r="H23" s="203"/>
      <c r="I23" s="203"/>
      <c r="J23" s="202"/>
      <c r="K23" s="203"/>
      <c r="L23" s="203"/>
      <c r="M23" s="203"/>
      <c r="N23" s="203"/>
      <c r="O23" s="203"/>
    </row>
    <row r="24" spans="2:15" ht="11.25" customHeight="1">
      <c r="B24" s="1"/>
      <c r="C24" s="1"/>
      <c r="D24" s="1"/>
      <c r="E24" s="1"/>
      <c r="F24" s="1"/>
      <c r="G24" s="1"/>
      <c r="H24" s="1"/>
      <c r="I24" s="1"/>
      <c r="J24" s="1"/>
      <c r="K24" s="1"/>
      <c r="L24" s="1"/>
      <c r="M24" s="1"/>
      <c r="N24" s="1"/>
      <c r="O24" s="1"/>
    </row>
    <row r="25" spans="2:15" ht="15" customHeight="1">
      <c r="B25" s="200" t="s">
        <v>1003</v>
      </c>
      <c r="C25" s="201"/>
      <c r="D25" s="201"/>
      <c r="E25" s="201"/>
      <c r="F25" s="201"/>
      <c r="G25" s="201"/>
      <c r="H25" s="201"/>
      <c r="I25" s="201"/>
      <c r="J25" s="201"/>
      <c r="K25" s="201"/>
      <c r="L25" s="201"/>
      <c r="M25" s="201"/>
      <c r="N25" s="201"/>
      <c r="O25" s="201"/>
    </row>
    <row r="26" spans="2:15" ht="15" customHeight="1">
      <c r="B26" s="202" t="s">
        <v>1004</v>
      </c>
      <c r="C26" s="203"/>
      <c r="D26" s="203"/>
      <c r="E26" s="203"/>
      <c r="F26" s="203"/>
      <c r="G26" s="203"/>
      <c r="H26" s="203"/>
      <c r="I26" s="203"/>
      <c r="J26" s="203"/>
      <c r="K26" s="203"/>
      <c r="L26" s="203"/>
      <c r="M26" s="203"/>
      <c r="N26" s="203"/>
      <c r="O26" s="203"/>
    </row>
    <row r="27" spans="2:15" ht="15" customHeight="1">
      <c r="B27" s="202" t="s">
        <v>1005</v>
      </c>
      <c r="C27" s="203"/>
      <c r="D27" s="203"/>
      <c r="E27" s="203"/>
      <c r="F27" s="203"/>
      <c r="G27" s="203"/>
      <c r="H27" s="203"/>
      <c r="I27" s="203"/>
      <c r="J27" s="203"/>
      <c r="K27" s="203"/>
      <c r="L27" s="203"/>
      <c r="M27" s="203"/>
      <c r="N27" s="203"/>
      <c r="O27" s="203"/>
    </row>
    <row r="28" spans="2:15" ht="15" customHeight="1">
      <c r="B28" s="202" t="s">
        <v>1006</v>
      </c>
      <c r="C28" s="203"/>
      <c r="D28" s="203"/>
      <c r="E28" s="203"/>
      <c r="F28" s="203"/>
      <c r="G28" s="203"/>
      <c r="H28" s="203"/>
      <c r="I28" s="203"/>
      <c r="J28" s="203"/>
      <c r="K28" s="203"/>
      <c r="L28" s="203"/>
      <c r="M28" s="203"/>
      <c r="N28" s="203"/>
      <c r="O28" s="203"/>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X15" sqref="X15"/>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09" t="s">
        <v>985</v>
      </c>
      <c r="H2" s="210"/>
      <c r="I2" s="210"/>
      <c r="J2" s="210"/>
      <c r="K2" s="210"/>
      <c r="L2" s="210"/>
      <c r="M2" s="210"/>
      <c r="N2" s="210"/>
      <c r="O2" s="210"/>
      <c r="P2" s="210"/>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11" t="s">
        <v>1007</v>
      </c>
      <c r="D4" s="212"/>
      <c r="E4" s="212"/>
      <c r="F4" s="212"/>
      <c r="G4" s="212"/>
      <c r="H4" s="212"/>
      <c r="I4" s="212"/>
      <c r="J4" s="212"/>
      <c r="K4" s="212"/>
      <c r="L4" s="212"/>
      <c r="M4" s="212"/>
      <c r="N4" s="212"/>
      <c r="O4" s="212"/>
      <c r="P4" s="212"/>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3" t="s">
        <v>1008</v>
      </c>
      <c r="D6" s="214"/>
      <c r="E6" s="214"/>
      <c r="F6" s="214"/>
      <c r="G6" s="214"/>
      <c r="H6" s="214"/>
      <c r="I6" s="214"/>
      <c r="J6" s="214"/>
      <c r="K6" s="214"/>
      <c r="L6" s="214"/>
      <c r="M6" s="214"/>
      <c r="N6" s="214"/>
      <c r="O6" s="214"/>
      <c r="P6" s="215"/>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233" t="s">
        <v>1016</v>
      </c>
      <c r="F8" s="234"/>
      <c r="G8" s="234"/>
      <c r="H8" s="233" t="s">
        <v>1017</v>
      </c>
      <c r="I8" s="234"/>
      <c r="J8" s="235" t="s">
        <v>1018</v>
      </c>
      <c r="K8" s="234"/>
      <c r="L8" s="234"/>
      <c r="M8" s="6" t="s">
        <v>1019</v>
      </c>
      <c r="N8" s="7" t="s">
        <v>1020</v>
      </c>
      <c r="O8" s="6" t="s">
        <v>1021</v>
      </c>
      <c r="P8" s="235" t="s">
        <v>1022</v>
      </c>
      <c r="Q8" s="234"/>
      <c r="R8" s="7" t="s">
        <v>1023</v>
      </c>
      <c r="S8" s="7" t="s">
        <v>1024</v>
      </c>
      <c r="T8" s="7" t="s">
        <v>1035</v>
      </c>
    </row>
    <row r="9" spans="2:20" ht="11.25" customHeight="1">
      <c r="B9" s="1"/>
      <c r="C9" s="8" t="s">
        <v>1025</v>
      </c>
      <c r="D9" s="9" t="s">
        <v>1026</v>
      </c>
      <c r="E9" s="227">
        <v>500000000</v>
      </c>
      <c r="F9" s="226"/>
      <c r="G9" s="226"/>
      <c r="H9" s="228">
        <v>42667</v>
      </c>
      <c r="I9" s="226"/>
      <c r="J9" s="228">
        <v>45223</v>
      </c>
      <c r="K9" s="226"/>
      <c r="L9" s="226"/>
      <c r="M9" s="9" t="s">
        <v>1</v>
      </c>
      <c r="N9" s="9" t="s">
        <v>1027</v>
      </c>
      <c r="O9" s="11">
        <v>0</v>
      </c>
      <c r="P9" s="225" t="s">
        <v>1028</v>
      </c>
      <c r="Q9" s="226"/>
      <c r="R9" s="12">
        <v>44493</v>
      </c>
      <c r="S9" s="13">
        <v>3.652054794520548</v>
      </c>
      <c r="T9" s="9" t="s">
        <v>1036</v>
      </c>
    </row>
    <row r="10" spans="2:20" ht="11.25" customHeight="1">
      <c r="B10" s="1"/>
      <c r="C10" s="8" t="s">
        <v>1029</v>
      </c>
      <c r="D10" s="9" t="s">
        <v>1030</v>
      </c>
      <c r="E10" s="227">
        <v>500000000</v>
      </c>
      <c r="F10" s="226"/>
      <c r="G10" s="226"/>
      <c r="H10" s="228">
        <v>42817</v>
      </c>
      <c r="I10" s="226"/>
      <c r="J10" s="228">
        <v>45558</v>
      </c>
      <c r="K10" s="226"/>
      <c r="L10" s="226"/>
      <c r="M10" s="9" t="s">
        <v>1</v>
      </c>
      <c r="N10" s="9" t="s">
        <v>1027</v>
      </c>
      <c r="O10" s="11">
        <v>0.005</v>
      </c>
      <c r="P10" s="225" t="s">
        <v>1028</v>
      </c>
      <c r="Q10" s="226"/>
      <c r="R10" s="12">
        <v>44462</v>
      </c>
      <c r="S10" s="13">
        <v>4.5698630136986305</v>
      </c>
      <c r="T10" s="9" t="s">
        <v>1037</v>
      </c>
    </row>
    <row r="11" spans="2:20" ht="11.25" customHeight="1">
      <c r="B11" s="1"/>
      <c r="C11" s="8" t="s">
        <v>1031</v>
      </c>
      <c r="D11" s="9" t="s">
        <v>1032</v>
      </c>
      <c r="E11" s="227">
        <v>750000000</v>
      </c>
      <c r="F11" s="226"/>
      <c r="G11" s="226"/>
      <c r="H11" s="228">
        <v>43181</v>
      </c>
      <c r="I11" s="226"/>
      <c r="J11" s="228">
        <v>46834</v>
      </c>
      <c r="K11" s="226"/>
      <c r="L11" s="226"/>
      <c r="M11" s="9" t="s">
        <v>1</v>
      </c>
      <c r="N11" s="9" t="s">
        <v>1027</v>
      </c>
      <c r="O11" s="11">
        <v>0.00875</v>
      </c>
      <c r="P11" s="225" t="s">
        <v>1028</v>
      </c>
      <c r="Q11" s="226"/>
      <c r="R11" s="12">
        <v>44277</v>
      </c>
      <c r="S11" s="13">
        <v>8.065753424657535</v>
      </c>
      <c r="T11" s="9" t="s">
        <v>1038</v>
      </c>
    </row>
    <row r="12" spans="2:20" ht="11.25" customHeight="1">
      <c r="B12" s="1"/>
      <c r="C12" s="8" t="s">
        <v>1033</v>
      </c>
      <c r="D12" s="9" t="s">
        <v>1034</v>
      </c>
      <c r="E12" s="227">
        <v>500000000</v>
      </c>
      <c r="F12" s="226"/>
      <c r="G12" s="226"/>
      <c r="H12" s="228">
        <v>43377</v>
      </c>
      <c r="I12" s="226"/>
      <c r="J12" s="228">
        <v>45934</v>
      </c>
      <c r="K12" s="226"/>
      <c r="L12" s="226"/>
      <c r="M12" s="9" t="s">
        <v>1</v>
      </c>
      <c r="N12" s="9" t="s">
        <v>1027</v>
      </c>
      <c r="O12" s="11">
        <v>0.00625</v>
      </c>
      <c r="P12" s="225" t="s">
        <v>1028</v>
      </c>
      <c r="Q12" s="226"/>
      <c r="R12" s="12">
        <v>44473</v>
      </c>
      <c r="S12" s="13">
        <v>5.6</v>
      </c>
      <c r="T12" s="9" t="s">
        <v>1039</v>
      </c>
    </row>
    <row r="13" spans="2:20" ht="15" customHeight="1">
      <c r="B13" s="1"/>
      <c r="C13" s="14"/>
      <c r="D13" s="15"/>
      <c r="E13" s="219">
        <v>2250000000</v>
      </c>
      <c r="F13" s="220"/>
      <c r="G13" s="220"/>
      <c r="H13" s="221"/>
      <c r="I13" s="222"/>
      <c r="J13" s="221"/>
      <c r="K13" s="222"/>
      <c r="L13" s="222"/>
      <c r="M13" s="14"/>
      <c r="N13" s="14"/>
      <c r="O13" s="14"/>
      <c r="P13" s="221"/>
      <c r="Q13" s="222"/>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3" t="s">
        <v>1009</v>
      </c>
      <c r="D15" s="214"/>
      <c r="E15" s="214"/>
      <c r="F15" s="214"/>
      <c r="G15" s="214"/>
      <c r="H15" s="214"/>
      <c r="I15" s="214"/>
      <c r="J15" s="214"/>
      <c r="K15" s="214"/>
      <c r="L15" s="214"/>
      <c r="M15" s="214"/>
      <c r="N15" s="214"/>
      <c r="O15" s="214"/>
      <c r="P15" s="215"/>
      <c r="Q15" s="1"/>
      <c r="R15" s="1"/>
      <c r="S15" s="1"/>
      <c r="T15" s="1"/>
    </row>
    <row r="16" spans="2:20" ht="18" customHeight="1">
      <c r="B16" s="1"/>
      <c r="C16" s="229" t="s">
        <v>1010</v>
      </c>
      <c r="D16" s="230"/>
      <c r="E16" s="230"/>
      <c r="F16" s="230"/>
      <c r="G16" s="1"/>
      <c r="H16" s="1"/>
      <c r="I16" s="1"/>
      <c r="J16" s="1"/>
      <c r="K16" s="236">
        <v>2250000000</v>
      </c>
      <c r="L16" s="230"/>
      <c r="M16" s="230"/>
      <c r="N16" s="1"/>
      <c r="O16" s="1"/>
      <c r="P16" s="1"/>
      <c r="Q16" s="1"/>
      <c r="R16" s="1"/>
      <c r="S16" s="1"/>
      <c r="T16" s="1"/>
    </row>
    <row r="17" spans="2:20" ht="15" customHeight="1">
      <c r="B17" s="1"/>
      <c r="C17" s="229" t="s">
        <v>1011</v>
      </c>
      <c r="D17" s="230"/>
      <c r="E17" s="230"/>
      <c r="F17" s="230"/>
      <c r="G17" s="230"/>
      <c r="H17" s="230"/>
      <c r="I17" s="1"/>
      <c r="J17" s="1"/>
      <c r="K17" s="1"/>
      <c r="L17" s="16"/>
      <c r="M17" s="17">
        <v>0.005416666666666666</v>
      </c>
      <c r="N17" s="1"/>
      <c r="O17" s="1"/>
      <c r="P17" s="1"/>
      <c r="Q17" s="1"/>
      <c r="R17" s="1"/>
      <c r="S17" s="1"/>
      <c r="T17" s="1"/>
    </row>
    <row r="18" spans="2:20" ht="15" customHeight="1">
      <c r="B18" s="1"/>
      <c r="C18" s="229" t="s">
        <v>1012</v>
      </c>
      <c r="D18" s="230"/>
      <c r="E18" s="230"/>
      <c r="F18" s="230"/>
      <c r="G18" s="230"/>
      <c r="H18" s="230"/>
      <c r="I18" s="1"/>
      <c r="J18" s="1"/>
      <c r="K18" s="223">
        <v>5.760121765601219</v>
      </c>
      <c r="L18" s="224"/>
      <c r="M18" s="224"/>
      <c r="N18" s="1"/>
      <c r="O18" s="1"/>
      <c r="P18" s="1"/>
      <c r="Q18" s="1"/>
      <c r="R18" s="1"/>
      <c r="S18" s="1"/>
      <c r="T18" s="1"/>
    </row>
    <row r="19" spans="3:6" ht="15" customHeight="1">
      <c r="C19" s="231" t="s">
        <v>1013</v>
      </c>
      <c r="D19" s="232"/>
      <c r="E19" s="232"/>
      <c r="F19" s="232"/>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I12" sqref="I12"/>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09" t="s">
        <v>985</v>
      </c>
      <c r="F3" s="210"/>
      <c r="G3" s="210"/>
      <c r="H3" s="210"/>
    </row>
    <row r="4" spans="2:8" ht="7.5" customHeight="1">
      <c r="B4" s="1"/>
      <c r="C4" s="1"/>
      <c r="D4" s="1"/>
      <c r="E4" s="1"/>
      <c r="F4" s="1"/>
      <c r="G4" s="1"/>
      <c r="H4" s="1"/>
    </row>
    <row r="5" spans="2:8" ht="36" customHeight="1">
      <c r="B5" s="211" t="s">
        <v>1040</v>
      </c>
      <c r="C5" s="212"/>
      <c r="D5" s="212"/>
      <c r="E5" s="212"/>
      <c r="F5" s="212"/>
      <c r="G5" s="212"/>
      <c r="H5" s="212"/>
    </row>
    <row r="6" spans="2:8" ht="9.75" customHeight="1">
      <c r="B6" s="1"/>
      <c r="C6" s="1"/>
      <c r="D6" s="1"/>
      <c r="E6" s="1"/>
      <c r="F6" s="1"/>
      <c r="G6" s="1"/>
      <c r="H6" s="1"/>
    </row>
    <row r="7" spans="2:8" ht="18.75" customHeight="1">
      <c r="B7" s="238" t="s">
        <v>1041</v>
      </c>
      <c r="C7" s="239"/>
      <c r="D7" s="239"/>
      <c r="E7" s="239"/>
      <c r="F7" s="239"/>
      <c r="G7" s="239"/>
      <c r="H7" s="240"/>
    </row>
    <row r="8" spans="2:8" ht="12.75" customHeight="1">
      <c r="B8" s="1"/>
      <c r="C8" s="1"/>
      <c r="D8" s="1"/>
      <c r="E8" s="1"/>
      <c r="F8" s="1"/>
      <c r="G8" s="1"/>
      <c r="H8" s="1"/>
    </row>
    <row r="9" spans="2:8" ht="15.75" customHeight="1">
      <c r="B9" s="3" t="s">
        <v>1043</v>
      </c>
      <c r="C9" s="204" t="s">
        <v>1044</v>
      </c>
      <c r="D9" s="201"/>
      <c r="E9" s="201"/>
      <c r="F9" s="4" t="s">
        <v>1045</v>
      </c>
      <c r="G9" s="4" t="s">
        <v>1046</v>
      </c>
      <c r="H9" s="1"/>
    </row>
    <row r="10" spans="2:8" ht="15" customHeight="1">
      <c r="B10" s="5" t="s">
        <v>1047</v>
      </c>
      <c r="C10" s="237" t="s">
        <v>1048</v>
      </c>
      <c r="D10" s="203"/>
      <c r="E10" s="203"/>
      <c r="F10" s="2" t="s">
        <v>1049</v>
      </c>
      <c r="G10" s="2" t="s">
        <v>1050</v>
      </c>
      <c r="H10" s="1"/>
    </row>
    <row r="11" spans="2:8" ht="15" customHeight="1">
      <c r="B11" s="5" t="s">
        <v>1051</v>
      </c>
      <c r="C11" s="237" t="s">
        <v>1052</v>
      </c>
      <c r="D11" s="203"/>
      <c r="E11" s="203"/>
      <c r="F11" s="2" t="s">
        <v>1049</v>
      </c>
      <c r="G11" s="2" t="s">
        <v>1053</v>
      </c>
      <c r="H11" s="1"/>
    </row>
    <row r="12" spans="2:8" ht="15" customHeight="1">
      <c r="B12" s="5" t="s">
        <v>1054</v>
      </c>
      <c r="C12" s="237" t="s">
        <v>1048</v>
      </c>
      <c r="D12" s="203"/>
      <c r="E12" s="203"/>
      <c r="F12" s="2" t="s">
        <v>1049</v>
      </c>
      <c r="G12" s="2" t="s">
        <v>1055</v>
      </c>
      <c r="H12" s="1"/>
    </row>
    <row r="13" spans="2:8" ht="28.5" customHeight="1">
      <c r="B13" s="1"/>
      <c r="C13" s="1"/>
      <c r="D13" s="1"/>
      <c r="E13" s="1"/>
      <c r="F13" s="1"/>
      <c r="G13" s="1"/>
      <c r="H13" s="1"/>
    </row>
    <row r="14" spans="2:8" ht="18.75" customHeight="1">
      <c r="B14" s="238" t="s">
        <v>1042</v>
      </c>
      <c r="C14" s="239"/>
      <c r="D14" s="239"/>
      <c r="E14" s="239"/>
      <c r="F14" s="239"/>
      <c r="G14" s="239"/>
      <c r="H14" s="240"/>
    </row>
    <row r="15" spans="2:8" ht="15.75" customHeight="1">
      <c r="B15" s="1"/>
      <c r="C15" s="1"/>
      <c r="D15" s="1"/>
      <c r="E15" s="1"/>
      <c r="F15" s="1"/>
      <c r="G15" s="1"/>
      <c r="H15" s="1"/>
    </row>
    <row r="16" spans="2:8" ht="15.75" customHeight="1">
      <c r="B16" s="3" t="s">
        <v>1043</v>
      </c>
      <c r="C16" s="204" t="s">
        <v>1044</v>
      </c>
      <c r="D16" s="201"/>
      <c r="E16" s="201"/>
      <c r="F16" s="4" t="s">
        <v>1045</v>
      </c>
      <c r="G16" s="1"/>
      <c r="H16" s="1"/>
    </row>
    <row r="17" spans="2:8" ht="15" customHeight="1">
      <c r="B17" s="5" t="s">
        <v>1047</v>
      </c>
      <c r="C17" s="237" t="s">
        <v>1056</v>
      </c>
      <c r="D17" s="203"/>
      <c r="E17" s="203"/>
      <c r="F17" s="2"/>
      <c r="G17" s="1"/>
      <c r="H17" s="1"/>
    </row>
    <row r="18" spans="2:8" ht="15" customHeight="1">
      <c r="B18" s="5" t="s">
        <v>1051</v>
      </c>
      <c r="C18" s="237" t="s">
        <v>1057</v>
      </c>
      <c r="D18" s="203"/>
      <c r="E18" s="203"/>
      <c r="F18" s="2" t="s">
        <v>1049</v>
      </c>
      <c r="G18" s="1"/>
      <c r="H18" s="1"/>
    </row>
    <row r="19" spans="2:6" ht="15" customHeight="1">
      <c r="B19" s="5" t="s">
        <v>1054</v>
      </c>
      <c r="C19" s="237" t="s">
        <v>1058</v>
      </c>
      <c r="D19" s="203"/>
      <c r="E19" s="203"/>
      <c r="F19" s="2" t="s">
        <v>1049</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9">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09" t="s">
        <v>985</v>
      </c>
      <c r="G2" s="210"/>
      <c r="H2" s="210"/>
      <c r="I2" s="210"/>
      <c r="J2" s="210"/>
      <c r="K2" s="210"/>
      <c r="L2" s="210"/>
      <c r="M2" s="210"/>
      <c r="N2" s="210"/>
      <c r="O2" s="210"/>
      <c r="P2" s="210"/>
      <c r="Q2" s="210"/>
      <c r="R2" s="210"/>
      <c r="S2" s="210"/>
      <c r="T2" s="210"/>
      <c r="U2" s="210"/>
      <c r="V2" s="1"/>
      <c r="W2" s="1"/>
      <c r="X2" s="1"/>
    </row>
    <row r="3" spans="2:24" ht="6" customHeight="1">
      <c r="B3" s="1"/>
      <c r="C3" s="1"/>
      <c r="D3" s="1"/>
      <c r="E3" s="1"/>
      <c r="F3" s="1"/>
      <c r="G3" s="283"/>
      <c r="H3" s="284"/>
      <c r="I3" s="284"/>
      <c r="J3" s="284"/>
      <c r="K3" s="284"/>
      <c r="L3" s="284"/>
      <c r="M3" s="284"/>
      <c r="N3" s="284"/>
      <c r="O3" s="284"/>
      <c r="P3" s="284"/>
      <c r="Q3" s="284"/>
      <c r="R3" s="284"/>
      <c r="S3" s="284"/>
      <c r="T3" s="1"/>
      <c r="U3" s="1"/>
      <c r="V3" s="1"/>
      <c r="W3" s="1"/>
      <c r="X3" s="1"/>
    </row>
    <row r="4" spans="2:24" ht="10.5" customHeight="1">
      <c r="B4" s="1"/>
      <c r="C4" s="1"/>
      <c r="D4" s="1"/>
      <c r="E4" s="1"/>
      <c r="F4" s="1"/>
      <c r="G4" s="284"/>
      <c r="H4" s="284"/>
      <c r="I4" s="284"/>
      <c r="J4" s="284"/>
      <c r="K4" s="284"/>
      <c r="L4" s="284"/>
      <c r="M4" s="284"/>
      <c r="N4" s="284"/>
      <c r="O4" s="284"/>
      <c r="P4" s="284"/>
      <c r="Q4" s="284"/>
      <c r="R4" s="284"/>
      <c r="S4" s="284"/>
      <c r="T4" s="1"/>
      <c r="U4" s="1"/>
      <c r="V4" s="1"/>
      <c r="W4" s="1"/>
      <c r="X4" s="1"/>
    </row>
    <row r="5" spans="2:24" ht="32.25" customHeight="1">
      <c r="B5" s="211" t="s">
        <v>1059</v>
      </c>
      <c r="C5" s="212"/>
      <c r="D5" s="212"/>
      <c r="E5" s="212"/>
      <c r="F5" s="212"/>
      <c r="G5" s="212"/>
      <c r="H5" s="212"/>
      <c r="I5" s="212"/>
      <c r="J5" s="212"/>
      <c r="K5" s="212"/>
      <c r="L5" s="212"/>
      <c r="M5" s="212"/>
      <c r="N5" s="212"/>
      <c r="O5" s="212"/>
      <c r="P5" s="212"/>
      <c r="Q5" s="212"/>
      <c r="R5" s="212"/>
      <c r="S5" s="212"/>
      <c r="T5" s="212"/>
      <c r="U5" s="212"/>
      <c r="V5" s="1"/>
      <c r="W5" s="1"/>
      <c r="X5" s="1"/>
    </row>
    <row r="6" spans="2:24" ht="14.25" customHeight="1">
      <c r="B6" s="229" t="s">
        <v>1060</v>
      </c>
      <c r="C6" s="230"/>
      <c r="D6" s="230"/>
      <c r="E6" s="230"/>
      <c r="F6" s="230"/>
      <c r="G6" s="230"/>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3" t="s">
        <v>1061</v>
      </c>
      <c r="C8" s="214"/>
      <c r="D8" s="214"/>
      <c r="E8" s="214"/>
      <c r="F8" s="214"/>
      <c r="G8" s="214"/>
      <c r="H8" s="214"/>
      <c r="I8" s="214"/>
      <c r="J8" s="214"/>
      <c r="K8" s="214"/>
      <c r="L8" s="214"/>
      <c r="M8" s="214"/>
      <c r="N8" s="214"/>
      <c r="O8" s="214"/>
      <c r="P8" s="214"/>
      <c r="Q8" s="214"/>
      <c r="R8" s="214"/>
      <c r="S8" s="214"/>
      <c r="T8" s="214"/>
      <c r="U8" s="215"/>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82" t="s">
        <v>1062</v>
      </c>
      <c r="C10" s="281"/>
      <c r="D10" s="281"/>
      <c r="E10" s="281"/>
      <c r="F10" s="281"/>
      <c r="G10" s="281"/>
      <c r="H10" s="281"/>
      <c r="I10" s="281"/>
      <c r="J10" s="1"/>
      <c r="K10" s="285">
        <v>2250000000</v>
      </c>
      <c r="L10" s="281"/>
      <c r="M10" s="281"/>
      <c r="N10" s="281"/>
      <c r="O10" s="281"/>
      <c r="P10" s="281"/>
      <c r="Q10" s="281"/>
      <c r="R10" s="281"/>
      <c r="S10" s="281"/>
      <c r="T10" s="281"/>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82" t="s">
        <v>1065</v>
      </c>
      <c r="C12" s="281"/>
      <c r="D12" s="281"/>
      <c r="E12" s="281"/>
      <c r="F12" s="281"/>
      <c r="G12" s="281"/>
      <c r="H12" s="281"/>
      <c r="I12" s="281"/>
      <c r="J12" s="1"/>
      <c r="K12" s="236">
        <v>3091382145.909992</v>
      </c>
      <c r="L12" s="230"/>
      <c r="M12" s="230"/>
      <c r="N12" s="230"/>
      <c r="O12" s="230"/>
      <c r="P12" s="230"/>
      <c r="Q12" s="230"/>
      <c r="R12" s="230"/>
      <c r="S12" s="230"/>
      <c r="T12" s="230"/>
      <c r="U12" s="230"/>
      <c r="V12" s="254" t="s">
        <v>1064</v>
      </c>
      <c r="W12" s="255"/>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9" t="s">
        <v>1066</v>
      </c>
      <c r="C14" s="230"/>
      <c r="D14" s="230"/>
      <c r="E14" s="230"/>
      <c r="F14" s="230"/>
      <c r="G14" s="230"/>
      <c r="H14" s="230"/>
      <c r="I14" s="230"/>
      <c r="J14" s="1"/>
      <c r="K14" s="1"/>
      <c r="L14" s="1"/>
      <c r="M14" s="236">
        <v>13000000</v>
      </c>
      <c r="N14" s="230"/>
      <c r="O14" s="230"/>
      <c r="P14" s="230"/>
      <c r="Q14" s="230"/>
      <c r="R14" s="230"/>
      <c r="S14" s="230"/>
      <c r="T14" s="230"/>
      <c r="U14" s="230"/>
      <c r="V14" s="254" t="s">
        <v>1067</v>
      </c>
      <c r="W14" s="255"/>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9" t="s">
        <v>1068</v>
      </c>
      <c r="C16" s="230"/>
      <c r="D16" s="230"/>
      <c r="E16" s="230"/>
      <c r="F16" s="230"/>
      <c r="G16" s="230"/>
      <c r="H16" s="230"/>
      <c r="I16" s="230"/>
      <c r="J16" s="1"/>
      <c r="K16" s="1"/>
      <c r="L16" s="1"/>
      <c r="M16" s="236">
        <v>133485614.16</v>
      </c>
      <c r="N16" s="230"/>
      <c r="O16" s="230"/>
      <c r="P16" s="230"/>
      <c r="Q16" s="230"/>
      <c r="R16" s="230"/>
      <c r="S16" s="230"/>
      <c r="T16" s="230"/>
      <c r="U16" s="230"/>
      <c r="V16" s="254" t="s">
        <v>1069</v>
      </c>
      <c r="W16" s="255"/>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9" t="s">
        <v>1070</v>
      </c>
      <c r="C18" s="230"/>
      <c r="D18" s="230"/>
      <c r="E18" s="230"/>
      <c r="F18" s="230"/>
      <c r="G18" s="230"/>
      <c r="H18" s="230"/>
      <c r="I18" s="230"/>
      <c r="J18" s="1"/>
      <c r="K18" s="280">
        <v>0.4390523378088853</v>
      </c>
      <c r="L18" s="281"/>
      <c r="M18" s="281"/>
      <c r="N18" s="281"/>
      <c r="O18" s="281"/>
      <c r="P18" s="281"/>
      <c r="Q18" s="281"/>
      <c r="R18" s="281"/>
      <c r="S18" s="281"/>
      <c r="T18" s="281"/>
      <c r="U18" s="281"/>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3" t="s">
        <v>1071</v>
      </c>
      <c r="C20" s="214"/>
      <c r="D20" s="214"/>
      <c r="E20" s="214"/>
      <c r="F20" s="214"/>
      <c r="G20" s="214"/>
      <c r="H20" s="214"/>
      <c r="I20" s="214"/>
      <c r="J20" s="214"/>
      <c r="K20" s="214"/>
      <c r="L20" s="214"/>
      <c r="M20" s="214"/>
      <c r="N20" s="214"/>
      <c r="O20" s="214"/>
      <c r="P20" s="214"/>
      <c r="Q20" s="214"/>
      <c r="R20" s="214"/>
      <c r="S20" s="214"/>
      <c r="T20" s="215"/>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202" t="s">
        <v>1114</v>
      </c>
      <c r="C22" s="203"/>
      <c r="D22" s="203"/>
      <c r="E22" s="203"/>
      <c r="F22" s="203"/>
      <c r="G22" s="203"/>
      <c r="H22" s="203"/>
      <c r="I22" s="244"/>
      <c r="J22" s="245"/>
      <c r="K22" s="250">
        <v>2519039052.269134</v>
      </c>
      <c r="L22" s="203"/>
      <c r="M22" s="203"/>
      <c r="N22" s="203"/>
      <c r="O22" s="203"/>
      <c r="P22" s="203"/>
      <c r="Q22" s="203"/>
      <c r="R22" s="203"/>
      <c r="S22" s="203"/>
      <c r="T22" s="203"/>
      <c r="U22" s="203"/>
      <c r="V22" s="254" t="s">
        <v>1072</v>
      </c>
      <c r="W22" s="255"/>
      <c r="X22" s="1"/>
    </row>
    <row r="23" spans="2:24" ht="9.75" customHeight="1">
      <c r="B23" s="237"/>
      <c r="C23" s="203"/>
      <c r="D23" s="203"/>
      <c r="E23" s="203"/>
      <c r="F23" s="203"/>
      <c r="G23" s="203"/>
      <c r="H23" s="203"/>
      <c r="I23" s="244"/>
      <c r="J23" s="245"/>
      <c r="K23" s="252"/>
      <c r="L23" s="203"/>
      <c r="M23" s="203"/>
      <c r="N23" s="203"/>
      <c r="O23" s="203"/>
      <c r="P23" s="203"/>
      <c r="Q23" s="203"/>
      <c r="R23" s="203"/>
      <c r="S23" s="203"/>
      <c r="T23" s="203"/>
      <c r="U23" s="203"/>
      <c r="V23" s="1"/>
      <c r="W23" s="1"/>
      <c r="X23" s="1"/>
    </row>
    <row r="24" spans="2:24" ht="14.25" customHeight="1">
      <c r="B24" s="202" t="s">
        <v>1115</v>
      </c>
      <c r="C24" s="203"/>
      <c r="D24" s="203"/>
      <c r="E24" s="203"/>
      <c r="F24" s="203"/>
      <c r="G24" s="203"/>
      <c r="H24" s="203"/>
      <c r="I24" s="203"/>
      <c r="J24" s="203"/>
      <c r="K24" s="203"/>
      <c r="L24" s="244"/>
      <c r="M24" s="245"/>
      <c r="N24" s="253">
        <v>1.1195729121196152</v>
      </c>
      <c r="O24" s="203"/>
      <c r="P24" s="203"/>
      <c r="Q24" s="203"/>
      <c r="R24" s="203"/>
      <c r="S24" s="203"/>
      <c r="T24" s="203"/>
      <c r="U24" s="203"/>
      <c r="V24" s="271" t="s">
        <v>1073</v>
      </c>
      <c r="W24" s="272"/>
      <c r="X24" s="273"/>
    </row>
    <row r="25" spans="2:24" ht="9" customHeight="1">
      <c r="B25" s="237"/>
      <c r="C25" s="203"/>
      <c r="D25" s="203"/>
      <c r="E25" s="203"/>
      <c r="F25" s="203"/>
      <c r="G25" s="203"/>
      <c r="H25" s="203"/>
      <c r="I25" s="244"/>
      <c r="J25" s="245"/>
      <c r="K25" s="252"/>
      <c r="L25" s="203"/>
      <c r="M25" s="203"/>
      <c r="N25" s="203"/>
      <c r="O25" s="203"/>
      <c r="P25" s="203"/>
      <c r="Q25" s="203"/>
      <c r="R25" s="203"/>
      <c r="S25" s="203"/>
      <c r="T25" s="203"/>
      <c r="U25" s="203"/>
      <c r="V25" s="274"/>
      <c r="W25" s="275"/>
      <c r="X25" s="276"/>
    </row>
    <row r="26" spans="2:24" ht="15" customHeight="1">
      <c r="B26" s="241" t="s">
        <v>1116</v>
      </c>
      <c r="C26" s="242"/>
      <c r="D26" s="242"/>
      <c r="E26" s="242"/>
      <c r="F26" s="242"/>
      <c r="G26" s="242"/>
      <c r="H26" s="243"/>
      <c r="I26" s="244"/>
      <c r="J26" s="245"/>
      <c r="K26" s="246" t="s">
        <v>1099</v>
      </c>
      <c r="L26" s="247"/>
      <c r="M26" s="247"/>
      <c r="N26" s="247"/>
      <c r="O26" s="247"/>
      <c r="P26" s="247"/>
      <c r="Q26" s="247"/>
      <c r="R26" s="247"/>
      <c r="S26" s="247"/>
      <c r="T26" s="247"/>
      <c r="U26" s="248"/>
      <c r="V26" s="277"/>
      <c r="W26" s="278"/>
      <c r="X26" s="279"/>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3" t="s">
        <v>1074</v>
      </c>
      <c r="C28" s="214"/>
      <c r="D28" s="214"/>
      <c r="E28" s="214"/>
      <c r="F28" s="214"/>
      <c r="G28" s="214"/>
      <c r="H28" s="214"/>
      <c r="I28" s="214"/>
      <c r="J28" s="214"/>
      <c r="K28" s="214"/>
      <c r="L28" s="214"/>
      <c r="M28" s="214"/>
      <c r="N28" s="214"/>
      <c r="O28" s="214"/>
      <c r="P28" s="214"/>
      <c r="Q28" s="214"/>
      <c r="R28" s="214"/>
      <c r="S28" s="214"/>
      <c r="T28" s="214"/>
      <c r="U28" s="215"/>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9" t="s">
        <v>1075</v>
      </c>
      <c r="C30" s="230"/>
      <c r="D30" s="230"/>
      <c r="E30" s="230"/>
      <c r="F30" s="230"/>
      <c r="G30" s="230"/>
      <c r="H30" s="230"/>
      <c r="I30" s="230"/>
      <c r="J30" s="1"/>
      <c r="K30" s="1"/>
      <c r="L30" s="1"/>
      <c r="M30" s="236">
        <v>13405046.59</v>
      </c>
      <c r="N30" s="230"/>
      <c r="O30" s="230"/>
      <c r="P30" s="230"/>
      <c r="Q30" s="230"/>
      <c r="R30" s="230"/>
      <c r="S30" s="230"/>
      <c r="T30" s="230"/>
      <c r="U30" s="1"/>
      <c r="V30" s="254" t="s">
        <v>1076</v>
      </c>
      <c r="W30" s="255"/>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9" t="s">
        <v>1078</v>
      </c>
      <c r="C32" s="230"/>
      <c r="D32" s="230"/>
      <c r="E32" s="230"/>
      <c r="F32" s="230"/>
      <c r="G32" s="230"/>
      <c r="H32" s="230"/>
      <c r="I32" s="230"/>
      <c r="J32" s="1"/>
      <c r="K32" s="1"/>
      <c r="L32" s="1"/>
      <c r="M32" s="236">
        <v>133485614.16</v>
      </c>
      <c r="N32" s="230"/>
      <c r="O32" s="230"/>
      <c r="P32" s="230"/>
      <c r="Q32" s="230"/>
      <c r="R32" s="230"/>
      <c r="S32" s="230"/>
      <c r="T32" s="230"/>
      <c r="U32" s="230"/>
      <c r="V32" s="254" t="s">
        <v>1077</v>
      </c>
      <c r="W32" s="255"/>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202" t="s">
        <v>1114</v>
      </c>
      <c r="C34" s="203"/>
      <c r="D34" s="203"/>
      <c r="E34" s="203"/>
      <c r="F34" s="203"/>
      <c r="G34" s="203"/>
      <c r="H34" s="203"/>
      <c r="I34" s="244"/>
      <c r="J34" s="245"/>
      <c r="K34" s="250">
        <v>2519039052.269134</v>
      </c>
      <c r="L34" s="203"/>
      <c r="M34" s="203"/>
      <c r="N34" s="203"/>
      <c r="O34" s="203"/>
      <c r="P34" s="203"/>
      <c r="Q34" s="203"/>
      <c r="R34" s="203"/>
      <c r="S34" s="203"/>
      <c r="T34" s="203"/>
      <c r="U34" s="203"/>
      <c r="V34" s="1"/>
      <c r="W34" s="1"/>
      <c r="X34" s="1"/>
    </row>
    <row r="35" spans="2:24" ht="6.75" customHeight="1">
      <c r="B35" s="237"/>
      <c r="C35" s="203"/>
      <c r="D35" s="203"/>
      <c r="E35" s="203"/>
      <c r="F35" s="203"/>
      <c r="G35" s="203"/>
      <c r="H35" s="203"/>
      <c r="I35" s="244"/>
      <c r="J35" s="245"/>
      <c r="K35" s="252"/>
      <c r="L35" s="203"/>
      <c r="M35" s="203"/>
      <c r="N35" s="203"/>
      <c r="O35" s="203"/>
      <c r="P35" s="203"/>
      <c r="Q35" s="203"/>
      <c r="R35" s="203"/>
      <c r="S35" s="203"/>
      <c r="T35" s="203"/>
      <c r="U35" s="203"/>
      <c r="V35" s="1"/>
      <c r="W35" s="1"/>
      <c r="X35" s="1"/>
    </row>
    <row r="36" spans="2:24" ht="13.5" customHeight="1">
      <c r="B36" s="202" t="s">
        <v>1117</v>
      </c>
      <c r="C36" s="203"/>
      <c r="D36" s="203"/>
      <c r="E36" s="203"/>
      <c r="F36" s="203"/>
      <c r="G36" s="203"/>
      <c r="H36" s="203"/>
      <c r="I36" s="244"/>
      <c r="J36" s="245"/>
      <c r="K36" s="253">
        <v>1.1848576502307262</v>
      </c>
      <c r="L36" s="203"/>
      <c r="M36" s="203"/>
      <c r="N36" s="203"/>
      <c r="O36" s="203"/>
      <c r="P36" s="203"/>
      <c r="Q36" s="203"/>
      <c r="R36" s="203"/>
      <c r="S36" s="203"/>
      <c r="T36" s="203"/>
      <c r="U36" s="203"/>
      <c r="V36" s="271" t="s">
        <v>1079</v>
      </c>
      <c r="W36" s="272"/>
      <c r="X36" s="273"/>
    </row>
    <row r="37" spans="2:24" ht="6" customHeight="1">
      <c r="B37" s="237"/>
      <c r="C37" s="203"/>
      <c r="D37" s="203"/>
      <c r="E37" s="203"/>
      <c r="F37" s="203"/>
      <c r="G37" s="203"/>
      <c r="H37" s="203"/>
      <c r="I37" s="244"/>
      <c r="J37" s="245"/>
      <c r="K37" s="252"/>
      <c r="L37" s="203"/>
      <c r="M37" s="203"/>
      <c r="N37" s="203"/>
      <c r="O37" s="203"/>
      <c r="P37" s="203"/>
      <c r="Q37" s="203"/>
      <c r="R37" s="203"/>
      <c r="S37" s="203"/>
      <c r="T37" s="203"/>
      <c r="U37" s="203"/>
      <c r="V37" s="274"/>
      <c r="W37" s="275"/>
      <c r="X37" s="276"/>
    </row>
    <row r="38" spans="2:24" ht="15" customHeight="1">
      <c r="B38" s="241" t="s">
        <v>1118</v>
      </c>
      <c r="C38" s="242"/>
      <c r="D38" s="242"/>
      <c r="E38" s="242"/>
      <c r="F38" s="242"/>
      <c r="G38" s="242"/>
      <c r="H38" s="243"/>
      <c r="I38" s="244"/>
      <c r="J38" s="245"/>
      <c r="K38" s="246" t="s">
        <v>1099</v>
      </c>
      <c r="L38" s="247"/>
      <c r="M38" s="247"/>
      <c r="N38" s="247"/>
      <c r="O38" s="247"/>
      <c r="P38" s="247"/>
      <c r="Q38" s="247"/>
      <c r="R38" s="247"/>
      <c r="S38" s="247"/>
      <c r="T38" s="247"/>
      <c r="U38" s="248"/>
      <c r="V38" s="277"/>
      <c r="W38" s="278"/>
      <c r="X38" s="279"/>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3" t="s">
        <v>1080</v>
      </c>
      <c r="C40" s="214"/>
      <c r="D40" s="214"/>
      <c r="E40" s="214"/>
      <c r="F40" s="214"/>
      <c r="G40" s="214"/>
      <c r="H40" s="214"/>
      <c r="I40" s="214"/>
      <c r="J40" s="214"/>
      <c r="K40" s="214"/>
      <c r="L40" s="214"/>
      <c r="M40" s="214"/>
      <c r="N40" s="214"/>
      <c r="O40" s="214"/>
      <c r="P40" s="214"/>
      <c r="Q40" s="214"/>
      <c r="R40" s="214"/>
      <c r="S40" s="214"/>
      <c r="T40" s="214"/>
      <c r="U40" s="215"/>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9" t="s">
        <v>1082</v>
      </c>
      <c r="C42" s="230"/>
      <c r="D42" s="230"/>
      <c r="E42" s="230"/>
      <c r="F42" s="230"/>
      <c r="G42" s="230"/>
      <c r="H42" s="230"/>
      <c r="I42" s="230"/>
      <c r="J42" s="230"/>
      <c r="K42" s="230"/>
      <c r="L42" s="230"/>
      <c r="M42" s="230"/>
      <c r="N42" s="230"/>
      <c r="O42" s="1"/>
      <c r="P42" s="267">
        <v>434230161.1600018</v>
      </c>
      <c r="Q42" s="265"/>
      <c r="R42" s="265"/>
      <c r="S42" s="265"/>
      <c r="T42" s="265"/>
      <c r="U42" s="265"/>
      <c r="V42" s="254" t="s">
        <v>1081</v>
      </c>
      <c r="W42" s="255"/>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8"/>
      <c r="D44" s="264" t="s">
        <v>1083</v>
      </c>
      <c r="E44" s="265"/>
      <c r="F44" s="265"/>
      <c r="G44" s="265"/>
      <c r="H44" s="265"/>
      <c r="I44" s="265"/>
      <c r="J44" s="265"/>
      <c r="K44" s="265"/>
      <c r="L44" s="265"/>
      <c r="M44" s="265"/>
      <c r="N44" s="265"/>
      <c r="O44" s="265"/>
      <c r="P44" s="236">
        <v>433058161.1600018</v>
      </c>
      <c r="Q44" s="230"/>
      <c r="R44" s="230"/>
      <c r="S44" s="230"/>
      <c r="T44" s="230"/>
      <c r="U44" s="1"/>
      <c r="V44" s="1"/>
      <c r="W44" s="1"/>
      <c r="X44" s="1"/>
    </row>
    <row r="45" spans="2:24" ht="7.5" customHeight="1">
      <c r="B45" s="1"/>
      <c r="C45" s="269"/>
      <c r="D45" s="1"/>
      <c r="E45" s="1"/>
      <c r="F45" s="1"/>
      <c r="G45" s="1"/>
      <c r="H45" s="1"/>
      <c r="I45" s="1"/>
      <c r="J45" s="1"/>
      <c r="K45" s="1"/>
      <c r="L45" s="1"/>
      <c r="M45" s="1"/>
      <c r="N45" s="1"/>
      <c r="O45" s="1"/>
      <c r="P45" s="1"/>
      <c r="Q45" s="1"/>
      <c r="R45" s="1"/>
      <c r="S45" s="1"/>
      <c r="T45" s="1"/>
      <c r="U45" s="1"/>
      <c r="V45" s="1"/>
      <c r="W45" s="1"/>
      <c r="X45" s="1"/>
    </row>
    <row r="46" spans="2:24" ht="13.5" customHeight="1">
      <c r="B46" s="1"/>
      <c r="C46" s="269"/>
      <c r="D46" s="264" t="s">
        <v>1084</v>
      </c>
      <c r="E46" s="265"/>
      <c r="F46" s="265"/>
      <c r="G46" s="265"/>
      <c r="H46" s="265"/>
      <c r="I46" s="265"/>
      <c r="J46" s="265"/>
      <c r="K46" s="265"/>
      <c r="L46" s="265"/>
      <c r="M46" s="265"/>
      <c r="N46" s="1"/>
      <c r="O46" s="1"/>
      <c r="P46" s="236">
        <v>1172000</v>
      </c>
      <c r="Q46" s="230"/>
      <c r="R46" s="230"/>
      <c r="S46" s="230"/>
      <c r="T46" s="230"/>
      <c r="U46" s="230"/>
      <c r="V46" s="1"/>
      <c r="W46" s="1"/>
      <c r="X46" s="1"/>
    </row>
    <row r="47" spans="2:24" ht="9" customHeight="1">
      <c r="B47" s="1"/>
      <c r="C47" s="269"/>
      <c r="D47" s="1"/>
      <c r="E47" s="1"/>
      <c r="F47" s="1"/>
      <c r="G47" s="1"/>
      <c r="H47" s="1"/>
      <c r="I47" s="1"/>
      <c r="J47" s="1"/>
      <c r="K47" s="1"/>
      <c r="L47" s="1"/>
      <c r="M47" s="1"/>
      <c r="N47" s="1"/>
      <c r="O47" s="1"/>
      <c r="P47" s="1"/>
      <c r="Q47" s="1"/>
      <c r="R47" s="1"/>
      <c r="S47" s="1"/>
      <c r="T47" s="1"/>
      <c r="U47" s="1"/>
      <c r="V47" s="1"/>
      <c r="W47" s="1"/>
      <c r="X47" s="1"/>
    </row>
    <row r="48" spans="2:24" ht="13.5" customHeight="1">
      <c r="B48" s="1"/>
      <c r="C48" s="269"/>
      <c r="D48" s="264" t="s">
        <v>1085</v>
      </c>
      <c r="E48" s="265"/>
      <c r="F48" s="265"/>
      <c r="G48" s="265"/>
      <c r="H48" s="265"/>
      <c r="I48" s="265"/>
      <c r="J48" s="265"/>
      <c r="K48" s="265"/>
      <c r="L48" s="265"/>
      <c r="M48" s="265"/>
      <c r="N48" s="265"/>
      <c r="O48" s="265"/>
      <c r="P48" s="266" t="s">
        <v>86</v>
      </c>
      <c r="Q48" s="230"/>
      <c r="R48" s="230"/>
      <c r="S48" s="230"/>
      <c r="T48" s="230"/>
      <c r="U48" s="230"/>
      <c r="V48" s="1"/>
      <c r="W48" s="1"/>
      <c r="X48" s="1"/>
    </row>
    <row r="49" spans="2:24" ht="8.25" customHeight="1">
      <c r="B49" s="1"/>
      <c r="C49" s="269"/>
      <c r="D49" s="1"/>
      <c r="E49" s="1"/>
      <c r="F49" s="1"/>
      <c r="G49" s="1"/>
      <c r="H49" s="1"/>
      <c r="I49" s="1"/>
      <c r="J49" s="1"/>
      <c r="K49" s="1"/>
      <c r="L49" s="1"/>
      <c r="M49" s="1"/>
      <c r="N49" s="1"/>
      <c r="O49" s="1"/>
      <c r="P49" s="1"/>
      <c r="Q49" s="1"/>
      <c r="R49" s="1"/>
      <c r="S49" s="1"/>
      <c r="T49" s="1"/>
      <c r="U49" s="1"/>
      <c r="V49" s="1"/>
      <c r="W49" s="1"/>
      <c r="X49" s="1"/>
    </row>
    <row r="50" spans="2:24" ht="15" customHeight="1">
      <c r="B50" s="1"/>
      <c r="C50" s="270"/>
      <c r="D50" s="264" t="s">
        <v>1086</v>
      </c>
      <c r="E50" s="265"/>
      <c r="F50" s="265"/>
      <c r="G50" s="265"/>
      <c r="H50" s="265"/>
      <c r="I50" s="265"/>
      <c r="J50" s="265"/>
      <c r="K50" s="265"/>
      <c r="L50" s="265"/>
      <c r="M50" s="265"/>
      <c r="N50" s="265"/>
      <c r="O50" s="265"/>
      <c r="P50" s="266" t="s">
        <v>86</v>
      </c>
      <c r="Q50" s="230"/>
      <c r="R50" s="230"/>
      <c r="S50" s="230"/>
      <c r="T50" s="230"/>
      <c r="U50" s="230"/>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9" t="s">
        <v>1088</v>
      </c>
      <c r="C52" s="230"/>
      <c r="D52" s="230"/>
      <c r="E52" s="230"/>
      <c r="F52" s="230"/>
      <c r="G52" s="230"/>
      <c r="H52" s="230"/>
      <c r="I52" s="230"/>
      <c r="J52" s="230"/>
      <c r="K52" s="230"/>
      <c r="L52" s="230"/>
      <c r="M52" s="230"/>
      <c r="N52" s="230"/>
      <c r="O52" s="1"/>
      <c r="P52" s="267">
        <v>3238351662.6699924</v>
      </c>
      <c r="Q52" s="265"/>
      <c r="R52" s="265"/>
      <c r="S52" s="265"/>
      <c r="T52" s="265"/>
      <c r="U52" s="265"/>
      <c r="V52" s="254" t="s">
        <v>1087</v>
      </c>
      <c r="W52" s="255"/>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4" t="s">
        <v>1089</v>
      </c>
      <c r="E54" s="265"/>
      <c r="F54" s="265"/>
      <c r="G54" s="265"/>
      <c r="H54" s="265"/>
      <c r="I54" s="265"/>
      <c r="J54" s="265"/>
      <c r="K54" s="265"/>
      <c r="L54" s="265"/>
      <c r="M54" s="265"/>
      <c r="N54" s="265"/>
      <c r="O54" s="265"/>
      <c r="P54" s="236">
        <v>3091382145.909992</v>
      </c>
      <c r="Q54" s="230"/>
      <c r="R54" s="230"/>
      <c r="S54" s="230"/>
      <c r="T54" s="230"/>
      <c r="U54" s="230"/>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4" t="s">
        <v>1090</v>
      </c>
      <c r="E56" s="265"/>
      <c r="F56" s="265"/>
      <c r="G56" s="265"/>
      <c r="H56" s="265"/>
      <c r="I56" s="265"/>
      <c r="J56" s="265"/>
      <c r="K56" s="265"/>
      <c r="L56" s="265"/>
      <c r="M56" s="265"/>
      <c r="N56" s="265"/>
      <c r="O56" s="265"/>
      <c r="P56" s="236">
        <v>13483902.600000001</v>
      </c>
      <c r="Q56" s="230"/>
      <c r="R56" s="230"/>
      <c r="S56" s="230"/>
      <c r="T56" s="230"/>
      <c r="U56" s="230"/>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4" t="s">
        <v>1091</v>
      </c>
      <c r="E58" s="265"/>
      <c r="F58" s="265"/>
      <c r="G58" s="265"/>
      <c r="H58" s="265"/>
      <c r="I58" s="265"/>
      <c r="J58" s="265"/>
      <c r="K58" s="265"/>
      <c r="L58" s="265"/>
      <c r="M58" s="265"/>
      <c r="N58" s="265"/>
      <c r="O58" s="265"/>
      <c r="P58" s="236">
        <v>133485614.16</v>
      </c>
      <c r="Q58" s="230"/>
      <c r="R58" s="230"/>
      <c r="S58" s="230"/>
      <c r="T58" s="230"/>
      <c r="U58" s="230"/>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4" t="s">
        <v>1086</v>
      </c>
      <c r="E60" s="265"/>
      <c r="F60" s="265"/>
      <c r="G60" s="265"/>
      <c r="H60" s="265"/>
      <c r="I60" s="265"/>
      <c r="J60" s="265"/>
      <c r="K60" s="265"/>
      <c r="L60" s="265"/>
      <c r="M60" s="265"/>
      <c r="N60" s="265"/>
      <c r="O60" s="265"/>
      <c r="P60" s="266" t="s">
        <v>86</v>
      </c>
      <c r="Q60" s="230"/>
      <c r="R60" s="230"/>
      <c r="S60" s="230"/>
      <c r="T60" s="230"/>
      <c r="U60" s="230"/>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9" t="s">
        <v>1092</v>
      </c>
      <c r="C62" s="230"/>
      <c r="D62" s="230"/>
      <c r="E62" s="230"/>
      <c r="F62" s="230"/>
      <c r="G62" s="230"/>
      <c r="H62" s="230"/>
      <c r="I62" s="230"/>
      <c r="J62" s="230"/>
      <c r="K62" s="230"/>
      <c r="L62" s="230"/>
      <c r="M62" s="230"/>
      <c r="N62" s="230"/>
      <c r="O62" s="230"/>
      <c r="P62" s="236">
        <v>90312500</v>
      </c>
      <c r="Q62" s="230"/>
      <c r="R62" s="230"/>
      <c r="S62" s="230"/>
      <c r="T62" s="230"/>
      <c r="U62" s="230"/>
      <c r="V62" s="254" t="s">
        <v>1093</v>
      </c>
      <c r="W62" s="255"/>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9" t="s">
        <v>1095</v>
      </c>
      <c r="C64" s="230"/>
      <c r="D64" s="230"/>
      <c r="E64" s="230"/>
      <c r="F64" s="230"/>
      <c r="G64" s="230"/>
      <c r="H64" s="230"/>
      <c r="I64" s="230"/>
      <c r="J64" s="230"/>
      <c r="K64" s="230"/>
      <c r="L64" s="230"/>
      <c r="M64" s="230"/>
      <c r="N64" s="230"/>
      <c r="O64" s="230"/>
      <c r="P64" s="236">
        <v>41237078.49648704</v>
      </c>
      <c r="Q64" s="230"/>
      <c r="R64" s="230"/>
      <c r="S64" s="230"/>
      <c r="T64" s="230"/>
      <c r="U64" s="230"/>
      <c r="V64" s="254" t="s">
        <v>1094</v>
      </c>
      <c r="W64" s="255"/>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9" t="s">
        <v>1096</v>
      </c>
      <c r="C66" s="230"/>
      <c r="D66" s="230"/>
      <c r="E66" s="230"/>
      <c r="F66" s="230"/>
      <c r="G66" s="230"/>
      <c r="H66" s="230"/>
      <c r="I66" s="230"/>
      <c r="J66" s="230"/>
      <c r="K66" s="230"/>
      <c r="L66" s="230"/>
      <c r="M66" s="230"/>
      <c r="N66" s="230"/>
      <c r="O66" s="230"/>
      <c r="P66" s="236">
        <v>2250000000</v>
      </c>
      <c r="Q66" s="230"/>
      <c r="R66" s="230"/>
      <c r="S66" s="230"/>
      <c r="T66" s="230"/>
      <c r="U66" s="230"/>
      <c r="V66" s="254" t="s">
        <v>1097</v>
      </c>
      <c r="W66" s="255"/>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9" t="s">
        <v>1098</v>
      </c>
      <c r="C68" s="230"/>
      <c r="D68" s="230"/>
      <c r="E68" s="230"/>
      <c r="F68" s="230"/>
      <c r="G68" s="230"/>
      <c r="H68" s="230"/>
      <c r="I68" s="230"/>
      <c r="J68" s="230"/>
      <c r="K68" s="230"/>
      <c r="L68" s="230"/>
      <c r="M68" s="230"/>
      <c r="N68" s="230"/>
      <c r="O68" s="230"/>
      <c r="P68" s="236">
        <v>1291032245.3335073</v>
      </c>
      <c r="Q68" s="230"/>
      <c r="R68" s="230"/>
      <c r="S68" s="230"/>
      <c r="T68" s="230"/>
      <c r="U68" s="230"/>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6" t="s">
        <v>1100</v>
      </c>
      <c r="C70" s="257"/>
      <c r="D70" s="257"/>
      <c r="E70" s="257"/>
      <c r="F70" s="257"/>
      <c r="G70" s="257"/>
      <c r="H70" s="258"/>
      <c r="I70" s="1"/>
      <c r="J70" s="1"/>
      <c r="K70" s="1"/>
      <c r="L70" s="261" t="s">
        <v>1099</v>
      </c>
      <c r="M70" s="262"/>
      <c r="N70" s="262"/>
      <c r="O70" s="262"/>
      <c r="P70" s="262"/>
      <c r="Q70" s="262"/>
      <c r="R70" s="262"/>
      <c r="S70" s="262"/>
      <c r="T70" s="262"/>
      <c r="U70" s="263"/>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3" t="s">
        <v>1101</v>
      </c>
      <c r="C72" s="214"/>
      <c r="D72" s="214"/>
      <c r="E72" s="214"/>
      <c r="F72" s="214"/>
      <c r="G72" s="214"/>
      <c r="H72" s="214"/>
      <c r="I72" s="214"/>
      <c r="J72" s="214"/>
      <c r="K72" s="214"/>
      <c r="L72" s="214"/>
      <c r="M72" s="214"/>
      <c r="N72" s="214"/>
      <c r="O72" s="214"/>
      <c r="P72" s="214"/>
      <c r="Q72" s="214"/>
      <c r="R72" s="214"/>
      <c r="S72" s="214"/>
      <c r="T72" s="214"/>
      <c r="U72" s="215"/>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9" t="s">
        <v>1102</v>
      </c>
      <c r="C74" s="230"/>
      <c r="D74" s="230"/>
      <c r="E74" s="230"/>
      <c r="F74" s="230"/>
      <c r="G74" s="230"/>
      <c r="H74" s="230"/>
      <c r="I74" s="230"/>
      <c r="J74" s="230"/>
      <c r="K74" s="230"/>
      <c r="L74" s="230"/>
      <c r="M74" s="230"/>
      <c r="N74" s="230"/>
      <c r="O74" s="249">
        <v>292047223.62</v>
      </c>
      <c r="P74" s="224"/>
      <c r="Q74" s="224"/>
      <c r="R74" s="224"/>
      <c r="S74" s="224"/>
      <c r="T74" s="224"/>
      <c r="U74" s="224"/>
      <c r="V74" s="254" t="s">
        <v>1103</v>
      </c>
      <c r="W74" s="255"/>
      <c r="X74" s="1"/>
    </row>
    <row r="75" spans="2:24" ht="7.5" customHeight="1">
      <c r="B75" s="1"/>
      <c r="C75" s="1"/>
      <c r="D75" s="1"/>
      <c r="E75" s="1"/>
      <c r="F75" s="1"/>
      <c r="G75" s="1"/>
      <c r="H75" s="1"/>
      <c r="I75" s="1"/>
      <c r="J75" s="1"/>
      <c r="K75" s="1"/>
      <c r="L75" s="1"/>
      <c r="M75" s="1"/>
      <c r="N75" s="1"/>
      <c r="O75" s="1"/>
      <c r="P75" s="1"/>
      <c r="Q75" s="1"/>
      <c r="R75" s="1"/>
      <c r="S75" s="1"/>
      <c r="T75" s="1"/>
      <c r="U75" s="1"/>
      <c r="V75" s="255"/>
      <c r="W75" s="255"/>
      <c r="X75" s="1"/>
    </row>
    <row r="76" spans="2:24" ht="15" customHeight="1">
      <c r="B76" s="229" t="s">
        <v>1104</v>
      </c>
      <c r="C76" s="230"/>
      <c r="D76" s="230"/>
      <c r="E76" s="230"/>
      <c r="F76" s="230"/>
      <c r="G76" s="230"/>
      <c r="H76" s="230"/>
      <c r="I76" s="230"/>
      <c r="J76" s="230"/>
      <c r="K76" s="230"/>
      <c r="L76" s="230"/>
      <c r="M76" s="230"/>
      <c r="N76" s="230"/>
      <c r="O76" s="230"/>
      <c r="P76" s="250">
        <v>-10144483.751068497</v>
      </c>
      <c r="Q76" s="203"/>
      <c r="R76" s="203"/>
      <c r="S76" s="203"/>
      <c r="T76" s="203"/>
      <c r="U76" s="1"/>
      <c r="V76" s="254" t="s">
        <v>1105</v>
      </c>
      <c r="W76" s="255"/>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9" t="s">
        <v>1106</v>
      </c>
      <c r="C78" s="230"/>
      <c r="D78" s="230"/>
      <c r="E78" s="230"/>
      <c r="F78" s="230"/>
      <c r="G78" s="230"/>
      <c r="H78" s="230"/>
      <c r="I78" s="230"/>
      <c r="J78" s="230"/>
      <c r="K78" s="230"/>
      <c r="L78" s="230"/>
      <c r="M78" s="230"/>
      <c r="N78" s="230"/>
      <c r="O78" s="230"/>
      <c r="P78" s="1"/>
      <c r="Q78" s="1"/>
      <c r="R78" s="251">
        <v>281902739.86893153</v>
      </c>
      <c r="S78" s="203"/>
      <c r="T78" s="203"/>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6" t="s">
        <v>1107</v>
      </c>
      <c r="C80" s="257"/>
      <c r="D80" s="257"/>
      <c r="E80" s="257"/>
      <c r="F80" s="257"/>
      <c r="G80" s="257"/>
      <c r="H80" s="258"/>
      <c r="I80" s="1"/>
      <c r="J80" s="1"/>
      <c r="K80" s="1"/>
      <c r="L80" s="261" t="s">
        <v>1099</v>
      </c>
      <c r="M80" s="262"/>
      <c r="N80" s="262"/>
      <c r="O80" s="262"/>
      <c r="P80" s="262"/>
      <c r="Q80" s="262"/>
      <c r="R80" s="262"/>
      <c r="S80" s="262"/>
      <c r="T80" s="262"/>
      <c r="U80" s="263"/>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59"/>
      <c r="C82" s="260"/>
      <c r="D82" s="260"/>
      <c r="E82" s="260"/>
      <c r="F82" s="260"/>
      <c r="G82" s="260"/>
      <c r="H82" s="260"/>
      <c r="I82" s="260"/>
      <c r="J82" s="260"/>
      <c r="K82" s="260"/>
      <c r="L82" s="260"/>
      <c r="M82" s="260"/>
      <c r="N82" s="260"/>
      <c r="O82" s="260"/>
      <c r="P82" s="260"/>
      <c r="Q82" s="260"/>
      <c r="R82" s="260"/>
      <c r="S82" s="260"/>
      <c r="T82" s="260"/>
      <c r="U82" s="260"/>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9" t="s">
        <v>1108</v>
      </c>
      <c r="C84" s="230"/>
      <c r="D84" s="230"/>
      <c r="E84" s="230"/>
      <c r="F84" s="230"/>
      <c r="G84" s="230"/>
      <c r="H84" s="230"/>
      <c r="I84" s="230"/>
      <c r="J84" s="230"/>
      <c r="K84" s="230"/>
      <c r="L84" s="230"/>
      <c r="M84" s="230"/>
      <c r="N84" s="230"/>
      <c r="O84" s="1"/>
      <c r="P84" s="236">
        <v>13483902.600000001</v>
      </c>
      <c r="Q84" s="230"/>
      <c r="R84" s="230"/>
      <c r="S84" s="230"/>
      <c r="T84" s="230"/>
      <c r="U84" s="230"/>
      <c r="V84" s="254" t="s">
        <v>1109</v>
      </c>
      <c r="W84" s="255"/>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9" t="s">
        <v>1110</v>
      </c>
      <c r="C86" s="230"/>
      <c r="D86" s="230"/>
      <c r="E86" s="230"/>
      <c r="F86" s="230"/>
      <c r="G86" s="230"/>
      <c r="H86" s="230"/>
      <c r="I86" s="230"/>
      <c r="J86" s="230"/>
      <c r="K86" s="230"/>
      <c r="L86" s="230"/>
      <c r="M86" s="230"/>
      <c r="N86" s="230"/>
      <c r="O86" s="1"/>
      <c r="P86" s="19"/>
      <c r="Q86" s="250">
        <v>6562500</v>
      </c>
      <c r="R86" s="203"/>
      <c r="S86" s="203"/>
      <c r="T86" s="203"/>
      <c r="U86" s="203"/>
      <c r="V86" s="254" t="s">
        <v>1111</v>
      </c>
      <c r="W86" s="255"/>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9" t="s">
        <v>1112</v>
      </c>
      <c r="C88" s="230"/>
      <c r="D88" s="230"/>
      <c r="E88" s="230"/>
      <c r="F88" s="230"/>
      <c r="G88" s="230"/>
      <c r="H88" s="230"/>
      <c r="I88" s="230"/>
      <c r="J88" s="230"/>
      <c r="K88" s="230"/>
      <c r="L88" s="230"/>
      <c r="M88" s="230"/>
      <c r="N88" s="230"/>
      <c r="P88" s="244"/>
      <c r="Q88" s="245"/>
      <c r="R88" s="245"/>
      <c r="S88" s="250">
        <v>6921402.6000000015</v>
      </c>
      <c r="T88" s="203"/>
      <c r="U88" s="203"/>
      <c r="V88" s="254" t="s">
        <v>1113</v>
      </c>
      <c r="W88" s="255"/>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2020-03-11T14:48:01Z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