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firstSheet="11" activeTab="29"/>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data'!$A$1:$G$90</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Amortisation'!$B$1:$P$393</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Tables'!$B$2:$AJ$290</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<sst xmlns="http://schemas.openxmlformats.org/spreadsheetml/2006/main" count="3044" uniqueCount="2084">
  <si>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</si>
  <si>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</si>
  <si>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</si>
  <si>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</si>
  <si>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</si>
  <si>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</si>
  <si>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</si>
  <si>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</si>
  <si>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</si>
  <si>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</si>
  <si>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</si>
  <si>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</si>
  <si>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</si>
  <si>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</si>
  <si>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</si>
  <si>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</si>
  <si>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</si>
  <si>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</si>
  <si>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</si>
  <si>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</si>
  <si>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</si>
  <si>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</si>
  <si>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</si>
  <si>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</si>
  <si>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</si>
  <si>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</si>
  <si>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</si>
  <si>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</si>
  <si>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</si>
  <si>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</si>
  <si>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</si>
  <si>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</si>
  <si>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</si>
  <si>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</si>
  <si>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</si>
  <si>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</si>
  <si>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</si>
  <si>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</si>
  <si>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</si>
  <si>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</si>
  <si>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</si>
  <si>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</si>
  <si>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</si>
  <si>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</si>
  <si>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</si>
  <si>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</si>
  <si>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</si>
  <si>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</si>
  <si>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</si>
  <si>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</si>
  <si>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</si>
  <si>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</si>
  <si>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</si>
  <si>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</si>
  <si>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</si>
  <si>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</si>
  <si>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</si>
  <si>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</si>
  <si>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</si>
  <si>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</si>
  <si>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</si>
  <si>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</si>
  <si>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</si>
  <si>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</si>
  <si>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</si>
  <si>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</si>
  <si>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</si>
  <si>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</si>
  <si>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</si>
  <si>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</si>
  <si>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</si>
  <si>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</si>
  <si>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</si>
  <si>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</si>
  <si>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</si>
  <si>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</si>
  <si>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</si>
  <si>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</si>
  <si>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</si>
  <si>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</si>
  <si>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</si>
  <si>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</si>
  <si>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</si>
  <si>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</si>
  <si>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</si>
  <si>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</si>
  <si>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</si>
  <si>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</si>
  <si>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</si>
  <si>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</si>
  <si>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</si>
  <si>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</si>
  <si>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</si>
  <si>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</si>
  <si>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</si>
  <si>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</si>
  <si>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</si>
  <si>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</si>
  <si>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</si>
  <si>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</si>
  <si>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</si>
  <si>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</si>
  <si>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</si>
  <si>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</si>
  <si>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</si>
  <si>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</si>
  <si>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</si>
  <si>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</si>
  <si>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</si>
  <si>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</si>
  <si>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</si>
  <si>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</si>
  <si>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</si>
  <si>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</si>
  <si>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</si>
  <si>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</si>
  <si>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</si>
  <si>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</si>
  <si>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</si>
  <si>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</si>
  <si>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</si>
  <si>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</si>
  <si>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</si>
  <si>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</si>
  <si>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</si>
  <si>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</si>
  <si>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</si>
  <si>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</si>
  <si>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</si>
  <si>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</si>
  <si>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</si>
  <si>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</si>
  <si>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</si>
  <si>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</si>
  <si>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</si>
  <si>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</si>
  <si>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</si>
  <si>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</si>
  <si>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</si>
  <si>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</si>
  <si>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</si>
  <si>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</si>
  <si>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</si>
  <si>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</si>
  <si>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</si>
  <si>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</si>
  <si>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</si>
  <si>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</si>
  <si>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</si>
  <si>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</si>
  <si>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</si>
  <si>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</si>
  <si>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</si>
  <si>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</si>
  <si>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</si>
  <si>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</si>
  <si>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</si>
  <si>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</si>
  <si>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</si>
  <si>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</si>
  <si>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</si>
  <si>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</si>
  <si>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</si>
  <si>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</si>
  <si>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</si>
  <si>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</si>
  <si>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</si>
  <si>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</si>
  <si>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</si>
  <si>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</si>
  <si>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</si>
  <si>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</si>
  <si>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</si>
  <si>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</si>
  <si>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</si>
  <si>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</si>
  <si>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</si>
  <si>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</si>
  <si>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</si>
  <si>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</si>
  <si>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</si>
  <si>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</si>
  <si>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</si>
  <si>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</si>
  <si>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</si>
  <si>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</si>
  <si>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</si>
  <si>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</si>
  <si>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</si>
  <si>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</si>
  <si>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</si>
  <si>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</si>
  <si>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</si>
  <si>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</si>
  <si>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</si>
  <si>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</si>
  <si>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</si>
  <si>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</si>
  <si>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</si>
  <si>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</si>
  <si>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</si>
  <si>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</si>
  <si>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</si>
  <si>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</si>
  <si>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</si>
  <si>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</si>
  <si>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</si>
  <si>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</si>
  <si>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</si>
  <si>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</si>
  <si>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</si>
  <si>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</si>
  <si>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</si>
  <si>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</si>
  <si>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</si>
  <si>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</si>
  <si>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</si>
  <si>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</si>
  <si>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</si>
  <si>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</si>
  <si>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</si>
  <si>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</si>
  <si>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</si>
  <si>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</si>
  <si>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</si>
  <si>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</si>
  <si>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</si>
  <si>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</si>
  <si>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</si>
  <si>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</si>
  <si>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</si>
  <si>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</si>
  <si>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</si>
  <si>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</si>
  <si>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</si>
  <si>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</si>
  <si>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</si>
  <si>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</si>
  <si>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</si>
  <si>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</si>
  <si>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</si>
  <si>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</si>
  <si>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</si>
  <si>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</si>
  <si>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</si>
  <si>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</si>
  <si>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</si>
  <si>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</si>
  <si>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</si>
  <si>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</si>
  <si>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</si>
  <si>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</si>
  <si>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</si>
  <si>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</si>
  <si>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</si>
  <si>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</si>
  <si>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</si>
  <si>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</si>
  <si>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</si>
  <si>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</si>
  <si>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</si>
  <si>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</si>
  <si>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</si>
  <si>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</si>
  <si>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</si>
  <si>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</si>
  <si>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</si>
  <si>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</si>
  <si>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</si>
  <si>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</si>
  <si>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</si>
  <si>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</si>
  <si>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</si>
  <si>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</si>
  <si>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</si>
  <si>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</si>
  <si>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</si>
  <si>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</si>
  <si>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</si>
  <si>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</si>
  <si>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</si>
  <si>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</si>
  <si>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</si>
  <si>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</si>
  <si>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</si>
  <si>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</si>
  <si>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</si>
  <si>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</si>
  <si>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</si>
  <si>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</si>
  <si>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</si>
  <si>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</si>
  <si>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</si>
  <si>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</si>
  <si>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</si>
  <si>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</si>
  <si>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</si>
  <si>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</si>
  <si>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</si>
  <si>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</si>
  <si>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</si>
  <si>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</si>
  <si>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</si>
  <si>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</si>
  <si>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</si>
  <si>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</si>
  <si>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</si>
  <si>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</si>
  <si>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</si>
  <si>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</si>
  <si>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</si>
  <si>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</si>
  <si>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</si>
  <si>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</si>
  <si>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</si>
  <si>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</si>
  <si>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</si>
  <si>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</si>
  <si>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</si>
  <si>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</si>
  <si>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</si>
  <si>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</si>
  <si>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</si>
  <si>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</si>
  <si>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</si>
  <si>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</si>
  <si>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</si>
  <si>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</si>
  <si>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</si>
  <si>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</si>
  <si>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</si>
  <si>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</si>
  <si>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</si>
  <si>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</si>
  <si>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</si>
  <si>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</si>
  <si>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</si>
  <si>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</si>
  <si>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</si>
  <si>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</si>
  <si>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</si>
  <si>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</si>
  <si>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</si>
  <si>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</si>
  <si>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</si>
  <si>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</si>
  <si>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</si>
  <si>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</si>
  <si>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</si>
  <si>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</si>
  <si>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</si>
  <si>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</si>
  <si>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</si>
  <si>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</si>
  <si>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</si>
  <si>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</si>
  <si>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</si>
  <si>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</si>
  <si>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</si>
  <si>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</si>
  <si>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</si>
  <si>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</si>
  <si>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</si>
  <si>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</si>
  <si>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</si>
  <si>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</si>
  <si>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</si>
  <si>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</si>
  <si>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</si>
  <si>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</si>
  <si>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</si>
  <si>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</si>
  <si>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</si>
  <si>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</si>
  <si>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</si>
  <si>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</si>
  <si>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</si>
  <si>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</si>
  <si>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</si>
  <si>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</si>
  <si>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</si>
  <si>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</si>
  <si>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</si>
  <si>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</si>
  <si>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</si>
  <si>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</si>
  <si>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</si>
  <si>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</si>
  <si>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</si>
  <si>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</si>
  <si>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</si>
  <si>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</si>
  <si>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</si>
  <si>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</si>
  <si>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</si>
  <si>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</si>
  <si>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</si>
  <si>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</si>
  <si>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</si>
  <si>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</si>
  <si>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</si>
  <si>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</si>
  <si>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</si>
  <si>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</si>
  <si>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</si>
  <si>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</si>
  <si>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</si>
  <si>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</si>
  <si>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</si>
  <si>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</si>
  <si>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</si>
  <si>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</si>
  <si>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</si>
  <si>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</si>
  <si>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</si>
  <si>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</si>
  <si>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</si>
  <si>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</si>
  <si>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</si>
  <si>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</si>
  <si>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</si>
  <si>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</si>
  <si>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</si>
  <si>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</si>
  <si>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</si>
  <si>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</si>
  <si>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</si>
  <si>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</si>
  <si>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</si>
  <si>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</si>
  <si>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</si>
  <si>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</si>
  <si>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</si>
  <si>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</si>
  <si>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</si>
  <si>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</si>
  <si>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</si>
  <si>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</si>
  <si>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</si>
  <si>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</si>
  <si>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</si>
  <si>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</si>
  <si>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</si>
  <si>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</si>
  <si>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</si>
  <si>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</si>
  <si>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</si>
  <si>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</si>
  <si>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</si>
  <si>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</si>
  <si>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</si>
  <si>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</si>
  <si>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</si>
  <si>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</si>
  <si>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</si>
  <si>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</si>
  <si>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</si>
  <si>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</si>
  <si>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</si>
  <si>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</si>
  <si>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</si>
  <si>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</si>
  <si>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</si>
  <si>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</si>
  <si>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</si>
  <si>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</si>
  <si>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</si>
  <si>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</si>
  <si>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</si>
  <si>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</si>
  <si>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</si>
  <si>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</si>
  <si>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</si>
  <si>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</si>
  <si>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</si>
  <si>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</si>
  <si>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</si>
  <si>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</si>
  <si>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</si>
  <si>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</si>
  <si>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</si>
  <si>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</si>
  <si>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</si>
  <si>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</si>
  <si>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</si>
  <si>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</si>
  <si>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</si>
  <si>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</si>
  <si>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</si>
  <si>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</si>
  <si>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</si>
  <si>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</si>
  <si>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</si>
  <si>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</si>
  <si>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</si>
  <si>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</si>
  <si>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</si>
  <si>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</si>
  <si>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</si>
  <si>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</si>
  <si>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</si>
  <si>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</si>
  <si>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</si>
  <si>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</si>
  <si>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</si>
  <si>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</si>
  <si>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</si>
  <si>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</si>
  <si>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</si>
  <si>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</si>
  <si>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</si>
  <si>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</si>
  <si>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</si>
  <si>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</si>
  <si>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</si>
  <si>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</si>
  <si>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</si>
  <si>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</si>
  <si>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</si>
  <si>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</si>
  <si>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</si>
  <si>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</si>
  <si>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</si>
  <si>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</si>
  <si>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</si>
  <si>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</si>
  <si>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</si>
  <si>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</si>
  <si>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</si>
  <si>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</si>
  <si>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</si>
  <si>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</si>
  <si>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</si>
  <si>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</si>
  <si>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</si>
  <si>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</si>
  <si>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</si>
  <si>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</si>
  <si>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</si>
  <si>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</si>
  <si>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</si>
  <si>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</si>
  <si>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</si>
  <si>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</si>
  <si>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</si>
  <si>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</si>
  <si>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</si>
  <si>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</si>
  <si>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</si>
  <si>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</si>
  <si>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</si>
  <si>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</si>
  <si>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</si>
  <si>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</si>
  <si>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</si>
  <si>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</si>
  <si>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</si>
  <si>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</si>
  <si>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</si>
  <si>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</si>
  <si>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</si>
  <si>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</si>
  <si>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</si>
  <si>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</si>
  <si>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</si>
  <si>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</si>
  <si>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</si>
  <si>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</si>
  <si>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</si>
  <si>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</si>
  <si>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</si>
  <si>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</si>
  <si>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</si>
  <si>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</si>
  <si>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</si>
  <si>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</si>
  <si>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</si>
  <si>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</si>
  <si>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</si>
  <si>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</si>
  <si>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</si>
  <si>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</si>
  <si>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</si>
  <si>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</si>
  <si>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</si>
  <si>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</si>
  <si>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</si>
  <si>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</si>
  <si>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</si>
  <si>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</si>
  <si>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</si>
  <si>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</si>
  <si>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</si>
  <si>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</si>
  <si>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</si>
  <si>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</si>
  <si>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</si>
  <si>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</si>
  <si>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</si>
  <si>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</si>
  <si>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</si>
  <si>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</si>
  <si>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</si>
  <si>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</si>
  <si>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</si>
  <si>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</si>
  <si>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</si>
  <si>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</si>
  <si>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</si>
  <si>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</si>
  <si>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</si>
  <si>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</si>
  <si>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</si>
  <si>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</si>
  <si>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</si>
  <si>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</si>
  <si>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</si>
  <si>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</si>
  <si>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</si>
  <si>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</si>
  <si>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</si>
  <si>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</si>
  <si>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</si>
  <si>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</si>
  <si>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</si>
  <si>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</si>
  <si>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</si>
  <si>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</si>
  <si>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</si>
  <si>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</si>
  <si>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</si>
  <si>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</si>
  <si>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</si>
  <si>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</si>
  <si>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</si>
  <si>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</si>
  <si>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</si>
  <si>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</si>
  <si>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</si>
  <si>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</si>
  <si>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</si>
  <si>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</si>
  <si>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</si>
  <si>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</si>
  <si>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</si>
  <si>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</si>
  <si>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</si>
  <si>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</si>
  <si>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</si>
  <si>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</si>
  <si>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</si>
  <si>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</si>
  <si>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</si>
  <si>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</si>
  <si>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</si>
  <si>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</si>
  <si>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</si>
  <si>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</si>
  <si>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</si>
  <si>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</si>
  <si>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</si>
  <si>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</si>
  <si>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</si>
  <si>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</si>
  <si>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</si>
  <si>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</si>
  <si>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</si>
  <si>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</si>
  <si>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</si>
  <si>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</si>
  <si>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</si>
  <si>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</si>
  <si>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</si>
  <si>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</si>
  <si>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</si>
  <si>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</si>
  <si>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</si>
  <si>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</si>
  <si>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</si>
  <si>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</si>
  <si>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</si>
  <si>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</si>
  <si>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</si>
  <si>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</si>
  <si>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</si>
  <si>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</si>
  <si>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</si>
  <si>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</si>
  <si>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</si>
  <si>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</si>
  <si>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</si>
  <si>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</si>
  <si>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</si>
  <si>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</si>
  <si>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</si>
  <si>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</si>
  <si>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</si>
  <si>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</si>
  <si>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</si>
  <si>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</si>
  <si>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</si>
  <si>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</si>
  <si>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</si>
  <si>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</si>
  <si>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</si>
  <si>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</si>
  <si>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</si>
  <si>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</si>
  <si>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</si>
  <si>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</si>
  <si>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</si>
  <si>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</si>
  <si>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</si>
  <si>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</si>
  <si>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</si>
  <si>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</si>
  <si>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</si>
  <si>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</si>
  <si>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</si>
  <si>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</si>
  <si>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</si>
  <si>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</si>
  <si>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</si>
  <si>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</si>
  <si>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</si>
  <si>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</si>
  <si>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</si>
  <si>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</si>
  <si>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</si>
  <si>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</si>
  <si>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</si>
  <si>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</si>
  <si>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</si>
  <si>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</si>
  <si>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</si>
  <si>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</si>
  <si>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</si>
  <si>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</si>
  <si>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</si>
  <si>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</si>
  <si>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</si>
  <si>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</si>
  <si>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</si>
  <si>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</si>
  <si>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</si>
  <si>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</si>
  <si>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</si>
  <si>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</si>
  <si>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</si>
  <si>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</si>
  <si>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</si>
  <si>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</si>
  <si>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</si>
  <si>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</si>
  <si>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</si>
  <si>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</si>
  <si>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</si>
  <si>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</si>
  <si>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</si>
  <si>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</si>
  <si>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</si>
  <si>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</si>
  <si>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</si>
  <si>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</si>
  <si>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</si>
  <si>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</si>
  <si>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</si>
  <si>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</si>
  <si>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</si>
  <si>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</si>
  <si>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</si>
  <si>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</si>
  <si>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</si>
  <si>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</si>
  <si>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</si>
  <si>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</si>
  <si>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</si>
  <si>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</si>
  <si>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</si>
  <si>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</si>
  <si>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</si>
  <si>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</si>
  <si>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</si>
  <si>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</si>
  <si>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</si>
  <si>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</si>
  <si>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</si>
  <si>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</si>
  <si>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</si>
  <si>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</si>
  <si>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</si>
  <si>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</si>
  <si>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</si>
  <si>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</si>
  <si>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</si>
  <si>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</si>
  <si>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</si>
  <si>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</si>
  <si>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</si>
  <si>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</si>
  <si>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</si>
  <si>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</si>
  <si>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</si>
  <si>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</si>
  <si>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</si>
  <si>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</si>
  <si>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</si>
  <si>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</si>
  <si>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</si>
  <si>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</si>
  <si>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</si>
  <si>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</si>
  <si>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</si>
  <si>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</si>
  <si>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</si>
  <si>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</si>
  <si>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</si>
  <si>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</si>
  <si>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</si>
  <si>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</si>
  <si>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</si>
  <si>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</si>
  <si>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</si>
  <si>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</si>
  <si>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</si>
  <si>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</si>
  <si>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</si>
  <si>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</si>
  <si>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</si>
  <si>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</si>
  <si>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</si>
  <si>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</si>
  <si>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</si>
  <si>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</si>
  <si>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</si>
  <si>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</si>
  <si>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</si>
  <si>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</si>
  <si>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</si>
  <si>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</si>
  <si>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</si>
  <si>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</si>
  <si>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</si>
  <si>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</si>
  <si>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</si>
  <si>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</si>
  <si>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</si>
  <si>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</si>
  <si>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</si>
  <si>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</si>
  <si>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</si>
  <si>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</si>
  <si>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</si>
  <si>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</si>
  <si>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</si>
  <si>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</si>
  <si>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</si>
  <si>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</si>
  <si>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</si>
  <si>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</si>
  <si>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</si>
  <si>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</si>
  <si>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</si>
  <si>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</si>
  <si>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</si>
  <si>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</si>
  <si>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</si>
  <si>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</si>
  <si>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</si>
  <si>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</si>
  <si>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</si>
  <si>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</si>
  <si>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</si>
  <si>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</si>
  <si>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</si>
  <si>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</si>
  <si>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</si>
  <si>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</si>
  <si>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</si>
  <si>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</si>
  <si>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</si>
  <si>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</si>
  <si>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</si>
  <si>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</si>
  <si>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</si>
  <si>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</si>
  <si>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</si>
  <si>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</si>
  <si>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</si>
  <si>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</si>
  <si>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</si>
  <si>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</si>
  <si>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</si>
  <si>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</si>
  <si>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</si>
  <si>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</si>
  <si>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</si>
  <si>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</si>
  <si>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</si>
  <si>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</si>
  <si>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</si>
  <si>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</si>
  <si>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</si>
  <si>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</si>
  <si>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</si>
  <si>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</si>
  <si>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</si>
  <si>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</si>
  <si>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</si>
  <si>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</si>
  <si>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</si>
  <si>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</si>
  <si>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</si>
  <si>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</si>
  <si>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</si>
  <si>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</si>
  <si>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</si>
  <si>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</si>
  <si>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</si>
  <si>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</si>
  <si>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</si>
  <si>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</si>
  <si>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</si>
  <si>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</si>
  <si>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</si>
  <si>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</si>
  <si>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</si>
  <si>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</si>
  <si>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</si>
  <si>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</si>
  <si>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</si>
  <si>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</si>
  <si>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</si>
  <si>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</si>
  <si>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</si>
  <si>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</si>
  <si>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</si>
  <si>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</si>
  <si>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</si>
  <si>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</si>
  <si>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</si>
  <si>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</si>
  <si>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</si>
  <si>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</si>
  <si>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</si>
  <si>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</si>
  <si>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</si>
  <si>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</si>
  <si>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</si>
  <si>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</si>
  <si>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</si>
  <si>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</si>
  <si>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</si>
  <si>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</si>
  <si>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</si>
  <si>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</si>
  <si>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</si>
  <si>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</si>
  <si>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</si>
  <si>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</si>
  <si>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</si>
  <si>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</si>
  <si>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</si>
  <si>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</si>
  <si>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</si>
  <si>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</si>
  <si>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</si>
  <si>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</si>
  <si>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</si>
  <si>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</si>
  <si>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</si>
  <si>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</si>
  <si>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</si>
  <si>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</si>
  <si>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</si>
  <si>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</si>
  <si>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</si>
  <si>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</si>
  <si>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</si>
  <si>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</si>
  <si>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</si>
  <si>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</si>
  <si>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</si>
  <si>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</si>
  <si>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</si>
  <si>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</si>
  <si>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</si>
  <si>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</si>
  <si>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</si>
  <si>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</si>
  <si>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</si>
  <si>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</si>
  <si>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</si>
  <si>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</si>
  <si>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</si>
  <si>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</si>
  <si>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</si>
  <si>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</si>
  <si>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</si>
  <si>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</si>
  <si>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</si>
  <si>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</si>
  <si>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</si>
  <si>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</si>
  <si>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</si>
  <si>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</si>
  <si>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</si>
  <si>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</si>
  <si>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</si>
  <si>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</si>
  <si>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</si>
  <si>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</si>
  <si>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</si>
  <si>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</si>
  <si>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</si>
  <si>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</si>
  <si>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</si>
  <si>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</si>
  <si>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</si>
  <si>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</si>
  <si>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</si>
  <si>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</si>
  <si>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</si>
  <si>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</si>
  <si>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</si>
  <si>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</si>
  <si>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</si>
  <si>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</si>
  <si>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</si>
  <si>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</si>
  <si>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</si>
  <si>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</si>
  <si>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</si>
  <si>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</si>
  <si>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</si>
  <si>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</si>
  <si>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</si>
  <si>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</si>
  <si>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</si>
  <si>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</si>
  <si>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</si>
  <si>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</si>
  <si>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</si>
  <si>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</si>
  <si>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</si>
  <si>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</si>
  <si>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</si>
  <si>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</si>
  <si>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</si>
  <si>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</si>
  <si>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</si>
  <si>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</si>
  <si>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</si>
  <si>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</si>
  <si>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</si>
  <si>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</si>
  <si>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</si>
  <si>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</si>
  <si>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</si>
  <si>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</si>
  <si>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</si>
  <si>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</si>
  <si>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</si>
  <si>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</si>
  <si>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</si>
  <si>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</si>
  <si>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</si>
  <si>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</si>
  <si>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</si>
  <si>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</si>
  <si>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</si>
  <si>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</si>
  <si>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</si>
  <si>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</si>
  <si>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</si>
  <si>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</si>
  <si>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</si>
  <si>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</si>
  <si>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</si>
  <si>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</si>
  <si>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</si>
  <si>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</si>
  <si>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</si>
  <si>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</si>
  <si>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</si>
  <si>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</si>
  <si>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</si>
  <si>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</si>
  <si>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</si>
  <si>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</si>
  <si>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</si>
  <si>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</si>
  <si>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</si>
  <si>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</si>
  <si>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</si>
  <si>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</si>
  <si>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</si>
  <si>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</si>
  <si>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</si>
  <si>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</si>
  <si>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</si>
  <si>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</si>
  <si>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</si>
  <si>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</si>
  <si>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</si>
  <si>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</si>
  <si>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</si>
  <si>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</si>
  <si>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</si>
  <si>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</si>
  <si>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</si>
  <si>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</si>
  <si>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</si>
  <si>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</si>
  <si>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</si>
  <si>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</si>
  <si>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</si>
  <si>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</si>
  <si>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</si>
  <si>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</si>
  <si>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</si>
  <si>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</si>
  <si>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</si>
  <si>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</si>
  <si>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</si>
  <si>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</si>
  <si>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</si>
  <si>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</si>
  <si>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</si>
  <si>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</si>
  <si>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</si>
  <si>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</si>
  <si>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</si>
  <si>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</si>
  <si>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</si>
  <si>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</si>
  <si>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</si>
  <si>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</si>
  <si>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</si>
  <si>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</si>
  <si>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</si>
  <si>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</si>
  <si>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</si>
  <si>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</si>
  <si>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</si>
  <si>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</si>
  <si>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</si>
  <si>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</si>
  <si>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</si>
  <si>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</si>
  <si>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</si>
  <si>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</si>
  <si>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</si>
  <si>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</si>
  <si>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</si>
  <si>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</si>
  <si>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</si>
  <si>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</si>
  <si>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</si>
  <si>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</si>
  <si>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</si>
  <si>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</si>
  <si>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</si>
  <si>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</si>
  <si>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</si>
  <si>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</si>
  <si>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</si>
  <si>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</si>
  <si>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</si>
  <si>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</si>
  <si>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</si>
  <si>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</si>
  <si>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</si>
  <si>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</si>
  <si>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</si>
  <si>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</si>
  <si>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</si>
  <si>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</si>
  <si>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</si>
  <si>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</si>
  <si>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</si>
  <si>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</si>
  <si>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</si>
  <si>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</si>
  <si>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</si>
  <si>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</si>
  <si>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</si>
  <si>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</si>
  <si>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</si>
  <si>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</si>
  <si>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</si>
  <si>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</si>
  <si>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</si>
  <si>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</si>
  <si>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</si>
  <si>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</si>
  <si>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</si>
  <si>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</si>
  <si>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</si>
  <si>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</si>
  <si>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</si>
  <si>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</si>
  <si>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</si>
  <si>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</si>
  <si>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</si>
  <si>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</si>
  <si>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</si>
  <si>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</si>
  <si>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</si>
  <si>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</si>
  <si>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</si>
  <si>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</si>
  <si>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</si>
  <si>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</si>
  <si>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</si>
  <si>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</si>
  <si>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</si>
  <si>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</si>
  <si>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</si>
  <si>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</si>
  <si>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</si>
  <si>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</si>
  <si>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</si>
  <si>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</si>
  <si>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</si>
  <si>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</si>
  <si>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</si>
  <si>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</si>
  <si>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</si>
  <si>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</si>
  <si>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</si>
  <si>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</si>
  <si>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</si>
  <si>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</si>
  <si>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</si>
  <si>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</si>
  <si>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</si>
  <si>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</si>
  <si>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</si>
  <si>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</si>
  <si>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</si>
  <si>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</si>
  <si>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</si>
  <si>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</si>
  <si>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</si>
  <si>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</si>
  <si>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</si>
  <si>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</si>
  <si>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</si>
  <si>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</si>
  <si>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</si>
  <si>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</si>
  <si>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</si>
  <si>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</si>
  <si>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</si>
  <si>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</si>
  <si>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</si>
  <si>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</si>
  <si>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</si>
  <si>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</si>
  <si>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</si>
  <si>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</si>
  <si>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</si>
  <si>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</si>
  <si>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</si>
  <si>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</si>
  <si>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</si>
  <si>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</si>
  <si>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</si>
  <si>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</si>
  <si>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</si>
  <si>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</si>
  <si>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</si>
  <si>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</si>
  <si>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</si>
  <si>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</si>
  <si>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</si>
  <si>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</si>
  <si>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</si>
  <si>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</si>
  <si>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</si>
  <si>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</si>
  <si>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</si>
  <si>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</si>
  <si>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</si>
  <si>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</si>
  <si>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</si>
  <si>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</si>
  <si>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</si>
  <si>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</si>
  <si>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</si>
  <si>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</si>
  <si>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</si>
  <si>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</si>
  <si>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</si>
  <si>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</si>
  <si>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</si>
  <si>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</si>
  <si>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</si>
  <si>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</si>
  <si>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</si>
  <si>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</si>
  <si>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</si>
  <si>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</si>
  <si>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</si>
  <si>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</si>
  <si>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</si>
  <si>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</si>
  <si>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</si>
  <si>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</si>
  <si>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</si>
  <si>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</si>
  <si>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</si>
  <si>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</si>
  <si>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</si>
  <si>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</si>
  <si>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</si>
  <si>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</si>
  <si>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</si>
  <si>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</si>
  <si>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</si>
  <si>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</si>
  <si>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</si>
  <si>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</si>
  <si>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</si>
  <si>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</si>
  <si>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</si>
  <si>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</si>
  <si>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</si>
  <si>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</si>
  <si>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</si>
  <si>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</si>
  <si>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</si>
  <si>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</si>
  <si>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</si>
  <si>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</si>
  <si>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</si>
  <si>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</si>
  <si>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</si>
  <si>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</si>
  <si>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</si>
  <si>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</si>
  <si>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</si>
  <si>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</si>
  <si>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</si>
  <si>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</si>
  <si>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</si>
  <si>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</si>
  <si>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</si>
  <si>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</si>
  <si>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</si>
  <si>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</si>
  <si>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</si>
  <si>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</si>
  <si>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</si>
  <si>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</si>
  <si>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</si>
  <si>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</si>
  <si>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</si>
  <si>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</si>
  <si>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</si>
  <si>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</si>
  <si>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</si>
  <si>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</si>
  <si>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</si>
  <si>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</si>
  <si>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</si>
  <si>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</si>
  <si>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</si>
  <si>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</si>
  <si>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</si>
  <si>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</si>
  <si>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</si>
  <si>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</si>
  <si>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</si>
  <si>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</si>
  <si>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</si>
  <si>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</si>
  <si>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</si>
  <si>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</si>
  <si>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</si>
  <si>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</si>
  <si>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</si>
  <si>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</si>
  <si>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</si>
  <si>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</si>
  <si>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</si>
  <si>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</si>
  <si>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</si>
  <si>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</si>
  <si>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</si>
  <si>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</si>
  <si>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</si>
  <si>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</si>
  <si>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</si>
  <si>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</si>
  <si>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</si>
  <si>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</si>
  <si>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</si>
  <si>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</si>
  <si>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</si>
  <si>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</si>
  <si>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</si>
  <si>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</si>
  <si>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</si>
  <si>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</si>
  <si>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</si>
  <si>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</si>
  <si>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</si>
  <si>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</si>
  <si>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</si>
  <si>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</si>
  <si>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</si>
  <si>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</si>
  <si>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</si>
  <si>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</si>
  <si>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</si>
  <si>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</si>
  <si>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</si>
  <si>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</si>
  <si>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</si>
  <si>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</si>
  <si>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</si>
  <si>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</si>
  <si>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</si>
  <si>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</si>
  <si>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</si>
  <si>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</si>
  <si>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</si>
  <si>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</si>
  <si>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</si>
  <si>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</si>
  <si>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</si>
  <si>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</si>
  <si>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</si>
  <si>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</si>
  <si>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</si>
  <si>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</si>
  <si>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</si>
  <si>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</si>
  <si>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</si>
  <si>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</si>
  <si>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</si>
  <si>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</si>
  <si>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</si>
  <si>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</si>
  <si>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</si>
  <si>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</si>
  <si>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</si>
  <si>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</si>
  <si>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</si>
  <si>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</si>
  <si>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</si>
  <si>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</si>
  <si>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</si>
  <si>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</si>
  <si>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</si>
  <si>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</si>
  <si>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</si>
  <si>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</si>
  <si>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</si>
  <si>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</si>
  <si>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</si>
  <si>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</si>
  <si>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</si>
  <si>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</si>
  <si>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</si>
  <si>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</si>
  <si>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</si>
  <si>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</si>
  <si>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</si>
  <si>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</si>
  <si>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</si>
  <si>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</si>
  <si>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</si>
  <si>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</si>
  <si>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</si>
  <si>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</si>
  <si>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</si>
  <si>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</si>
  <si>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</si>
  <si>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</si>
  <si>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</si>
  <si>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</si>
  <si>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</si>
  <si>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</si>
  <si>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</si>
  <si>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</si>
  <si>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</si>
  <si>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</si>
  <si>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</si>
  <si>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</si>
  <si>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</si>
  <si>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</si>
  <si>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</si>
  <si>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</si>
  <si>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</si>
  <si>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</si>
  <si>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</si>
  <si>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</si>
  <si>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</si>
  <si>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</si>
  <si>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</si>
  <si>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</si>
  <si>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</si>
  <si>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</si>
  <si>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</si>
  <si>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</si>
  <si>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</si>
  <si>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</si>
  <si>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</si>
  <si>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</si>
  <si>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</si>
  <si>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</si>
  <si>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</si>
  <si>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</si>
  <si>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</si>
  <si>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</si>
  <si>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</si>
  <si>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</si>
  <si>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</si>
  <si>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</si>
  <si>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</si>
  <si>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</si>
  <si>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</si>
  <si>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</si>
  <si>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</si>
  <si>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</si>
  <si>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</si>
  <si>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</si>
  <si>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</si>
  <si>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</si>
  <si>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</si>
  <si>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</si>
  <si>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</si>
  <si>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</si>
  <si>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</si>
  <si>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</si>
  <si>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</si>
  <si>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</si>
  <si>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</si>
  <si>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</si>
  <si>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</si>
  <si>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</si>
  <si>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</si>
  <si>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</si>
  <si>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</si>
  <si>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</si>
  <si>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</si>
  <si>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</si>
  <si>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</si>
  <si>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</si>
  <si>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</si>
  <si>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</si>
  <si>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</si>
  <si>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</si>
  <si>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</si>
  <si>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</si>
  <si>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</si>
  <si>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</si>
  <si>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</si>
  <si>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</si>
  <si>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</si>
  <si>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</si>
  <si>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</si>
  <si>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</si>
  <si>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</si>
  <si>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</si>
  <si>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</si>
  <si>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</si>
  <si>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</si>
  <si>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</si>
  <si>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</si>
  <si>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</si>
  <si>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</si>
  <si>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</si>
  <si>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</si>
  <si>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</si>
  <si>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</si>
  <si>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</si>
  <si>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</si>
  <si>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</si>
  <si>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</si>
  <si>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</si>
  <si>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</si>
  <si>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</si>
  <si>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</si>
  <si>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</si>
  <si>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</si>
  <si>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</si>
  <si>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</si>
  <si>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</si>
  <si>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</si>
  <si>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</si>
  <si>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</si>
  <si>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</si>
  <si>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</si>
  <si>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</si>
  <si>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</si>
  <si>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</si>
  <si>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</si>
  <si>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</si>
  <si>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</si>
  <si>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</si>
  <si>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</si>
  <si>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</si>
  <si>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</si>
  <si>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</si>
  <si>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</si>
  <si>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</si>
  <si>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</si>
  <si>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</si>
  <si>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</si>
  <si>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</si>
  <si>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</si>
  <si>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</si>
  <si>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</si>
  <si>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</si>
  <si>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</si>
  <si>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</si>
  <si>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</si>
  <si>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</si>
  <si>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</si>
  <si>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</si>
  <si>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</si>
  <si>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</si>
  <si>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</si>
  <si>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</si>
  <si>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</si>
  <si>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</si>
  <si>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</si>
  <si>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</si>
  <si>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</si>
  <si>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</si>
  <si>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</si>
  <si>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</si>
  <si>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</si>
  <si>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</si>
  <si>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</si>
  <si>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</si>
  <si>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</si>
  <si>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</si>
  <si>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</si>
  <si>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</si>
  <si>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</si>
  <si>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</si>
  <si>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</si>
  <si>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</si>
  <si>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</si>
  <si>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</si>
  <si>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</si>
  <si>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</si>
  <si>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</si>
  <si>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</si>
  <si>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</si>
  <si>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</si>
  <si>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</si>
  <si>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</si>
  <si>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</si>
  <si>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</si>
  <si>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</si>
  <si>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</si>
  <si>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</si>
  <si>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</si>
  <si>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</si>
  <si>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</si>
  <si>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</si>
  <si>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</si>
  <si>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</si>
  <si>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</si>
  <si>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</si>
  <si>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</si>
  <si>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</si>
  <si>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</si>
  <si>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</si>
  <si>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</si>
  <si>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</si>
  <si>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</si>
  <si>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</si>
  <si>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</si>
  <si>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</si>
  <si>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</si>
  <si>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</si>
  <si>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</si>
  <si>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</si>
  <si>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</si>
  <si>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</si>
  <si>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</si>
  <si>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</si>
  <si>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</si>
  <si>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</si>
  <si>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</si>
  <si>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</si>
  <si>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</si>
  <si>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</si>
  <si>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</si>
  <si>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</si>
  <si>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</si>
  <si>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</si>
  <si>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</si>
  <si>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</si>
  <si>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</si>
  <si>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</si>
  <si>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</si>
  <si>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</si>
  <si>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</si>
  <si>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</si>
  <si>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</si>
  <si>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</si>
  <si>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</si>
  <si>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</si>
  <si>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</si>
  <si>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</si>
  <si>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</si>
  <si>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</si>
  <si>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</si>
  <si>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</si>
  <si>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</si>
  <si>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</si>
  <si>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</si>
  <si>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</si>
  <si>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</si>
  <si>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</si>
  <si>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</si>
  <si>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</si>
  <si>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</si>
  <si>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</si>
  <si>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</si>
  <si>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</si>
  <si>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</si>
  <si>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</si>
  <si>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</si>
  <si>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</si>
  <si>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</si>
  <si>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</si>
  <si>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</si>
  <si>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</si>
  <si>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</si>
  <si>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</si>
  <si>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</si>
  <si>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</si>
  <si>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</si>
  <si>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</si>
  <si>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</si>
  <si>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</si>
  <si>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</si>
  <si>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</si>
  <si>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</si>
  <si>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</si>
  <si>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</si>
  <si>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</si>
  <si>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</si>
  <si>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</si>
  <si>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</si>
  <si>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</si>
  <si>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</si>
  <si>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</si>
  <si>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</si>
  <si>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</si>
  <si>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</si>
  <si>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</si>
  <si>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</si>
  <si>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</si>
  <si>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</si>
  <si>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</si>
  <si>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</si>
  <si>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</si>
  <si>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</si>
  <si>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</si>
  <si>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</si>
  <si>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</si>
  <si>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</si>
  <si>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</si>
  <si>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</si>
  <si>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</si>
  <si>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</si>
  <si>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</si>
  <si>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</si>
  <si>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</si>
  <si>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</si>
  <si>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</si>
  <si>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</si>
  <si>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</si>
  <si>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</si>
  <si>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</si>
  <si>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</si>
  <si>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</si>
  <si>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</si>
  <si>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</si>
  <si>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</si>
  <si>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</si>
  <si>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</si>
  <si>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</si>
  <si>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</si>
  <si>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</si>
  <si>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</si>
  <si>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</si>
  <si>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</si>
  <si>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</si>
  <si>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</si>
  <si>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</si>
  <si>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</si>
  <si>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</si>
  <si>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</si>
  <si>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</si>
  <si>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</si>
  <si>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</si>
  <si>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</si>
  <si>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</si>
  <si>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</si>
  <si>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</si>
  <si>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</si>
  <si>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</si>
  <si>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</si>
  <si>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</si>
  <si>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</si>
  <si>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</si>
  <si>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</si>
  <si>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</si>
  <si>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</si>
  <si>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</si>
  <si>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</si>
  <si>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</si>
  <si>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</si>
  <si>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</si>
  <si>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</si>
  <si>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</si>
  <si>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</si>
  <si>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</si>
  <si>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</si>
  <si>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</si>
  <si>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</si>
  <si>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</si>
  <si>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</si>
  <si>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</si>
  <si>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</si>
  <si>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</si>
  <si>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</si>
  <si>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</si>
  <si>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</si>
  <si>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</si>
  <si>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</si>
  <si>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</si>
  <si>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</si>
  <si>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</si>
  <si>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</si>
  <si>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</si>
  <si>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</si>
  <si>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</si>
  <si>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</si>
  <si>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</si>
  <si>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</si>
  <si>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</si>
  <si>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</si>
  <si>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</si>
  <si>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</si>
  <si>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</si>
  <si>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</si>
  <si>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Harmonised Transparency Template</t>
  </si>
  <si>
    <t>2019 Version</t>
  </si>
  <si>
    <t>BNP PARIBAS FORTIS</t>
  </si>
  <si>
    <t>Reporting Date: 30/6/2019</t>
  </si>
  <si>
    <t>Cut-off Date: 30/6/2019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</si>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</sst>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0">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sz val="9"/>
      <color indexed="9"/>
      <name val="Calibri"/>
      <family val="2"/>
    </font>
    <font>
      <b/>
      <sz val="14"/>
      <color indexed="9"/>
      <name val="Calibri"/>
      <family val="2"/>
    </font>
    <font>
      <b/>
      <sz val="20"/>
      <color indexed="9"/>
      <name val="Calibri"/>
      <family val="2"/>
    </font>
    <font>
      <b/>
      <sz val="16"/>
      <color indexed="9"/>
      <name val="Calibri"/>
      <family val="2"/>
    </font>
    <font>
      <b/>
      <sz val="10"/>
      <name val="Calibri"/>
      <family val="2"/>
    </font>
    <font>
      <sz val="10"/>
      <name val="Calibri"/>
      <family val="2"/>
    </font>
    <font>
      <b/>
      <sz val="24"/>
      <color indexed="11"/>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i/>
      <sz val="11"/>
      <color indexed="29"/>
      <name val="Calibri"/>
      <family val="2"/>
    </font>
    <font>
      <b/>
      <sz val="11"/>
      <color indexed="16"/>
      <name val="Calibri"/>
      <family val="2"/>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3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93" fillId="0" borderId="0" xfId="57" applyFont="1">
      <alignment/>
      <protection/>
    </xf>
    <xf numFmtId="0" fontId="40" fillId="0" borderId="0" xfId="57" applyFont="1" applyAlignment="1">
      <alignment wrapText="1"/>
      <protection/>
    </xf>
    <xf numFmtId="0" fontId="39" fillId="0" borderId="0" xfId="57" applyFont="1" applyAlignment="1">
      <alignment vertical="center" wrapText="1"/>
      <protection/>
    </xf>
    <xf numFmtId="0" fontId="40" fillId="0" borderId="0" xfId="57" applyFont="1" applyAlignment="1">
      <alignment horizontal="left" vertical="center" wrapText="1"/>
      <protection/>
    </xf>
    <xf numFmtId="0" fontId="40" fillId="0" borderId="0" xfId="57" applyFont="1" applyFill="1" applyAlignment="1">
      <alignment wrapText="1"/>
      <protection/>
    </xf>
    <xf numFmtId="0" fontId="40" fillId="0" borderId="0" xfId="57" applyFont="1" applyAlignment="1">
      <alignment vertical="center" wrapText="1"/>
      <protection/>
    </xf>
    <xf numFmtId="0" fontId="111" fillId="0" borderId="0" xfId="57" applyFont="1" applyAlignment="1">
      <alignment horizontal="left" vertical="center" wrapText="1"/>
      <protection/>
    </xf>
    <xf numFmtId="0" fontId="64" fillId="0" borderId="0" xfId="57" applyFont="1" applyAlignment="1">
      <alignment horizontal="left" vertical="center" wrapText="1"/>
      <protection/>
    </xf>
    <xf numFmtId="0" fontId="111" fillId="0" borderId="0" xfId="57" applyFont="1" applyAlignment="1">
      <alignment vertical="center" wrapText="1"/>
      <protection/>
    </xf>
    <xf numFmtId="0" fontId="112" fillId="0" borderId="0" xfId="57" applyFont="1" applyAlignment="1">
      <alignment vertical="center" wrapText="1"/>
      <protection/>
    </xf>
    <xf numFmtId="0" fontId="113" fillId="0" borderId="0" xfId="57" applyFont="1" applyAlignment="1">
      <alignment wrapText="1"/>
      <protection/>
    </xf>
    <xf numFmtId="0" fontId="113" fillId="0" borderId="0" xfId="57" applyFont="1" applyAlignment="1">
      <alignment vertical="center" wrapText="1"/>
      <protection/>
    </xf>
    <xf numFmtId="0" fontId="113" fillId="0" borderId="0" xfId="57" applyFont="1" applyFill="1" applyAlignment="1">
      <alignment wrapText="1"/>
      <protection/>
    </xf>
    <xf numFmtId="0" fontId="114" fillId="0" borderId="0" xfId="57" applyFont="1" applyAlignment="1">
      <alignment horizontal="center" vertical="center"/>
      <protection/>
    </xf>
    <xf numFmtId="0" fontId="115" fillId="0" borderId="0" xfId="57" applyFont="1" applyBorder="1" applyAlignment="1">
      <alignment horizontal="left" vertical="center"/>
      <protection/>
    </xf>
    <xf numFmtId="0" fontId="116" fillId="0" borderId="11" xfId="57" applyFont="1" applyBorder="1">
      <alignment/>
      <protection/>
    </xf>
    <xf numFmtId="0" fontId="116" fillId="0" borderId="12" xfId="57" applyFont="1" applyBorder="1">
      <alignment/>
      <protection/>
    </xf>
    <xf numFmtId="0" fontId="116" fillId="0" borderId="13" xfId="57" applyFont="1" applyBorder="1">
      <alignment/>
      <protection/>
    </xf>
    <xf numFmtId="0" fontId="116" fillId="0" borderId="14" xfId="57" applyFont="1" applyBorder="1">
      <alignment/>
      <protection/>
    </xf>
    <xf numFmtId="0" fontId="116" fillId="0" borderId="0" xfId="57" applyFont="1" applyBorder="1">
      <alignment/>
      <protection/>
    </xf>
    <xf numFmtId="0" fontId="116" fillId="0" borderId="15" xfId="57" applyFont="1" applyBorder="1">
      <alignment/>
      <protection/>
    </xf>
    <xf numFmtId="0" fontId="117" fillId="0" borderId="0" xfId="57" applyFont="1" applyBorder="1" applyAlignment="1">
      <alignment horizontal="center"/>
      <protection/>
    </xf>
    <xf numFmtId="0" fontId="115" fillId="0" borderId="0" xfId="57" applyFont="1" applyBorder="1" applyAlignment="1">
      <alignment horizontal="center" vertical="center"/>
      <protection/>
    </xf>
    <xf numFmtId="0" fontId="118" fillId="0" borderId="0" xfId="57" applyFont="1" applyBorder="1" applyAlignment="1">
      <alignment horizontal="center" vertical="center"/>
      <protection/>
    </xf>
    <xf numFmtId="0" fontId="119" fillId="0" borderId="0" xfId="57" applyFont="1" applyBorder="1" applyAlignment="1">
      <alignment horizontal="center" vertical="center"/>
      <protection/>
    </xf>
    <xf numFmtId="0" fontId="72" fillId="0" borderId="0" xfId="57" applyFont="1" applyBorder="1" applyAlignment="1">
      <alignment horizontal="center"/>
      <protection/>
    </xf>
    <xf numFmtId="0" fontId="94" fillId="0" borderId="0" xfId="53" applyFont="1" applyBorder="1" applyAlignment="1">
      <alignment/>
    </xf>
    <xf numFmtId="0" fontId="93" fillId="0" borderId="0" xfId="58" applyFont="1" applyBorder="1" applyAlignment="1">
      <alignment/>
      <protection/>
    </xf>
    <xf numFmtId="0" fontId="116" fillId="0" borderId="0" xfId="58" applyFont="1" applyBorder="1">
      <alignment/>
      <protection/>
    </xf>
    <xf numFmtId="0" fontId="73" fillId="0" borderId="0" xfId="58" applyFont="1" applyBorder="1">
      <alignment/>
      <protection/>
    </xf>
    <xf numFmtId="0" fontId="93" fillId="0" borderId="0" xfId="58" applyFont="1" applyBorder="1">
      <alignment/>
      <protection/>
    </xf>
    <xf numFmtId="0" fontId="93" fillId="0" borderId="14" xfId="57" applyFont="1" applyBorder="1">
      <alignment/>
      <protection/>
    </xf>
    <xf numFmtId="0" fontId="93" fillId="0" borderId="0" xfId="57" applyFont="1" applyBorder="1">
      <alignment/>
      <protection/>
    </xf>
    <xf numFmtId="0" fontId="93" fillId="0" borderId="15" xfId="57" applyFont="1" applyBorder="1">
      <alignment/>
      <protection/>
    </xf>
    <xf numFmtId="0" fontId="93" fillId="0" borderId="16" xfId="57" applyFont="1" applyBorder="1">
      <alignment/>
      <protection/>
    </xf>
    <xf numFmtId="0" fontId="93" fillId="0" borderId="17" xfId="57" applyFont="1" applyBorder="1">
      <alignment/>
      <protection/>
    </xf>
    <xf numFmtId="0" fontId="93" fillId="0" borderId="18" xfId="57" applyFont="1" applyBorder="1">
      <alignment/>
      <protection/>
    </xf>
    <xf numFmtId="0" fontId="93" fillId="0" borderId="0" xfId="57">
      <alignment/>
      <protection/>
    </xf>
    <xf numFmtId="0" fontId="115" fillId="0" borderId="0" xfId="57" applyFont="1" applyFill="1" applyBorder="1" applyAlignment="1">
      <alignment horizontal="left" vertical="center"/>
      <protection/>
    </xf>
    <xf numFmtId="0" fontId="93" fillId="0" borderId="0" xfId="57" applyFont="1" applyFill="1" applyBorder="1" applyAlignment="1">
      <alignment horizontal="center" vertical="center" wrapText="1"/>
      <protection/>
    </xf>
    <xf numFmtId="0" fontId="120" fillId="0" borderId="0" xfId="57" applyFont="1" applyFill="1" applyBorder="1" applyAlignment="1">
      <alignment horizontal="center" vertical="center"/>
      <protection/>
    </xf>
    <xf numFmtId="0" fontId="93" fillId="0" borderId="19"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21" fillId="0" borderId="0" xfId="57" applyFont="1" applyFill="1" applyBorder="1" applyAlignment="1">
      <alignment vertical="center" wrapText="1"/>
      <protection/>
    </xf>
    <xf numFmtId="0" fontId="121" fillId="38" borderId="0" xfId="57" applyFont="1" applyFill="1" applyBorder="1" applyAlignment="1">
      <alignment horizontal="center" vertical="center" wrapText="1"/>
      <protection/>
    </xf>
    <xf numFmtId="0" fontId="75" fillId="0" borderId="20" xfId="57" applyFont="1" applyFill="1" applyBorder="1" applyAlignment="1">
      <alignment horizontal="center" vertical="center" wrapText="1"/>
      <protection/>
    </xf>
    <xf numFmtId="0" fontId="121" fillId="0" borderId="0" xfId="57" applyFont="1" applyFill="1" applyBorder="1" applyAlignment="1">
      <alignment horizontal="center" vertical="center" wrapText="1"/>
      <protection/>
    </xf>
    <xf numFmtId="0" fontId="121" fillId="39" borderId="21" xfId="57"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103" fillId="0" borderId="22" xfId="53" applyFill="1" applyBorder="1" applyAlignment="1" quotePrefix="1">
      <alignment horizontal="center" vertical="center" wrapText="1"/>
    </xf>
    <xf numFmtId="0" fontId="103" fillId="0" borderId="22" xfId="53" applyFill="1" applyBorder="1" applyAlignment="1">
      <alignment horizontal="center" vertical="center" wrapText="1"/>
    </xf>
    <xf numFmtId="0" fontId="103" fillId="0" borderId="23" xfId="53" applyFill="1" applyBorder="1" applyAlignment="1" quotePrefix="1">
      <alignment horizontal="center" vertical="center" wrapText="1"/>
    </xf>
    <xf numFmtId="0" fontId="103" fillId="0" borderId="0" xfId="53" applyFill="1" applyBorder="1" applyAlignment="1" quotePrefix="1">
      <alignment horizontal="center" vertical="center" wrapText="1"/>
    </xf>
    <xf numFmtId="0" fontId="121" fillId="39" borderId="0" xfId="57" applyFont="1" applyFill="1" applyBorder="1" applyAlignment="1">
      <alignment horizontal="center" vertical="center" wrapText="1"/>
      <protection/>
    </xf>
    <xf numFmtId="0" fontId="77" fillId="39" borderId="0" xfId="57" applyFont="1" applyFill="1" applyBorder="1" applyAlignment="1">
      <alignment horizontal="center" vertical="center" wrapText="1"/>
      <protection/>
    </xf>
    <xf numFmtId="0" fontId="93" fillId="39" borderId="0"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14" fontId="75" fillId="0" borderId="0" xfId="57" applyNumberFormat="1"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0" fillId="0" borderId="0" xfId="66" applyFill="1">
      <alignment horizontal="left" wrapText="1"/>
      <protection/>
    </xf>
    <xf numFmtId="0" fontId="122" fillId="0" borderId="0" xfId="53" applyFont="1" applyFill="1" applyBorder="1" applyAlignment="1" quotePrefix="1">
      <alignment horizontal="center" vertical="center" wrapText="1"/>
    </xf>
    <xf numFmtId="0" fontId="75"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81" fillId="19" borderId="0" xfId="57" applyFont="1" applyFill="1" applyBorder="1" applyAlignment="1" quotePrefix="1">
      <alignment horizontal="center" vertical="center" wrapText="1"/>
      <protection/>
    </xf>
    <xf numFmtId="0" fontId="77" fillId="19" borderId="0" xfId="57" applyFont="1" applyFill="1" applyBorder="1" applyAlignment="1">
      <alignment horizontal="center" vertical="center" wrapText="1"/>
      <protection/>
    </xf>
    <xf numFmtId="0" fontId="109" fillId="19" borderId="0" xfId="57" applyFont="1" applyFill="1" applyBorder="1" applyAlignment="1">
      <alignment horizontal="center" vertical="center" wrapText="1"/>
      <protection/>
    </xf>
    <xf numFmtId="178" fontId="75" fillId="0" borderId="0" xfId="57" applyNumberFormat="1" applyFont="1" applyFill="1" applyBorder="1" applyAlignment="1">
      <alignment horizontal="center" vertical="center" wrapText="1"/>
      <protection/>
    </xf>
    <xf numFmtId="0" fontId="79" fillId="0" borderId="0" xfId="57" applyFont="1" applyFill="1" applyBorder="1" applyAlignment="1" quotePrefix="1">
      <alignment horizontal="center" vertical="center" wrapText="1"/>
      <protection/>
    </xf>
    <xf numFmtId="178" fontId="75" fillId="0" borderId="0" xfId="57" applyNumberFormat="1" applyFont="1" applyFill="1" applyBorder="1" applyAlignment="1" applyProtection="1">
      <alignment horizontal="center" vertical="center" wrapText="1"/>
      <protection/>
    </xf>
    <xf numFmtId="0" fontId="78" fillId="19" borderId="0" xfId="57" applyFont="1" applyFill="1" applyBorder="1" applyAlignment="1" quotePrefix="1">
      <alignment horizontal="center" vertical="center" wrapText="1"/>
      <protection/>
    </xf>
    <xf numFmtId="9" fontId="75" fillId="0" borderId="0" xfId="65" applyFont="1" applyFill="1" applyBorder="1" applyAlignment="1">
      <alignment horizontal="center" vertical="center" wrapText="1"/>
    </xf>
    <xf numFmtId="3" fontId="75" fillId="0" borderId="0" xfId="57" applyNumberFormat="1" applyFont="1" applyFill="1" applyBorder="1" applyAlignment="1" quotePrefix="1">
      <alignment horizontal="center" vertical="center" wrapText="1"/>
      <protection/>
    </xf>
    <xf numFmtId="10" fontId="75" fillId="0" borderId="0" xfId="57" applyNumberFormat="1" applyFont="1" applyFill="1" applyBorder="1" applyAlignment="1" quotePrefix="1">
      <alignment horizontal="center" vertical="center" wrapText="1"/>
      <protection/>
    </xf>
    <xf numFmtId="10" fontId="75" fillId="0" borderId="0" xfId="57" applyNumberFormat="1" applyFont="1" applyFill="1" applyBorder="1" applyAlignment="1" applyProtection="1" quotePrefix="1">
      <alignment horizontal="center" vertical="center" wrapText="1"/>
      <protection/>
    </xf>
    <xf numFmtId="0" fontId="75" fillId="0" borderId="0" xfId="57" applyFont="1" applyFill="1" applyBorder="1" applyAlignment="1" quotePrefix="1">
      <alignment horizontal="right" vertical="center" wrapText="1"/>
      <protection/>
    </xf>
    <xf numFmtId="178" fontId="75" fillId="0" borderId="0" xfId="57" applyNumberFormat="1" applyFont="1" applyFill="1" applyBorder="1" applyAlignment="1" quotePrefix="1">
      <alignment horizontal="center" vertical="center" wrapText="1"/>
      <protection/>
    </xf>
    <xf numFmtId="9" fontId="75" fillId="0" borderId="0" xfId="65" applyFont="1" applyFill="1" applyBorder="1" applyAlignment="1" quotePrefix="1">
      <alignment horizontal="center" vertical="center" wrapText="1"/>
    </xf>
    <xf numFmtId="0" fontId="79" fillId="0" borderId="0" xfId="57" applyFont="1" applyFill="1" applyBorder="1" applyAlignment="1">
      <alignment horizontal="right" vertical="center" wrapText="1"/>
      <protection/>
    </xf>
    <xf numFmtId="178" fontId="123" fillId="0" borderId="0" xfId="57" applyNumberFormat="1" applyFont="1" applyFill="1" applyBorder="1" applyAlignment="1">
      <alignment horizontal="center" vertical="center" wrapText="1"/>
      <protection/>
    </xf>
    <xf numFmtId="0" fontId="123" fillId="0" borderId="0" xfId="57" applyFont="1" applyFill="1" applyBorder="1" applyAlignment="1">
      <alignment horizontal="center" vertical="center" wrapText="1"/>
      <protection/>
    </xf>
    <xf numFmtId="0" fontId="124" fillId="19" borderId="0" xfId="57" applyFont="1" applyFill="1" applyBorder="1" applyAlignment="1">
      <alignment horizontal="center" vertical="center" wrapText="1"/>
      <protection/>
    </xf>
    <xf numFmtId="179" fontId="75" fillId="0" borderId="0" xfId="57" applyNumberFormat="1" applyFont="1" applyFill="1" applyBorder="1" applyAlignment="1">
      <alignment horizontal="center" vertical="center" wrapText="1"/>
      <protection/>
    </xf>
    <xf numFmtId="0" fontId="109" fillId="0" borderId="0" xfId="57" applyFont="1" applyFill="1" applyBorder="1" applyAlignment="1" quotePrefix="1">
      <alignment horizontal="center" vertical="center" wrapText="1"/>
      <protection/>
    </xf>
    <xf numFmtId="0" fontId="109" fillId="0" borderId="0" xfId="57" applyFont="1" applyFill="1" applyBorder="1" applyAlignment="1">
      <alignment horizontal="center" vertical="center" wrapText="1"/>
      <protection/>
    </xf>
    <xf numFmtId="0" fontId="93" fillId="0" borderId="0" xfId="57" applyFont="1" applyFill="1" applyBorder="1" applyAlignment="1" quotePrefix="1">
      <alignment horizontal="center" vertical="center" wrapText="1"/>
      <protection/>
    </xf>
    <xf numFmtId="0" fontId="93" fillId="0" borderId="0" xfId="57" applyFont="1" applyFill="1" applyBorder="1" applyAlignment="1" quotePrefix="1">
      <alignment horizontal="right" vertical="center" wrapText="1"/>
      <protection/>
    </xf>
    <xf numFmtId="179" fontId="75" fillId="0" borderId="0" xfId="57" applyNumberFormat="1" applyFont="1" applyFill="1" applyBorder="1" applyAlignment="1" quotePrefix="1">
      <alignment horizontal="center" vertical="center" wrapText="1"/>
      <protection/>
    </xf>
    <xf numFmtId="0" fontId="125" fillId="0" borderId="0" xfId="57" applyFont="1" applyFill="1" applyBorder="1" applyAlignment="1" quotePrefix="1">
      <alignment horizontal="right" vertical="center" wrapText="1"/>
      <protection/>
    </xf>
    <xf numFmtId="179" fontId="75" fillId="0" borderId="0" xfId="57" applyNumberFormat="1" applyFont="1" applyFill="1" applyBorder="1" applyAlignment="1" applyProtection="1">
      <alignment horizontal="center" vertical="center" wrapText="1"/>
      <protection/>
    </xf>
    <xf numFmtId="2" fontId="75"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5" fillId="0" borderId="0" xfId="57" applyNumberFormat="1" applyFont="1" applyFill="1" applyBorder="1" applyAlignment="1" applyProtection="1">
      <alignment horizontal="center" vertical="center" wrapText="1"/>
      <protection/>
    </xf>
    <xf numFmtId="9" fontId="93" fillId="0" borderId="0" xfId="65" applyFont="1" applyFill="1" applyBorder="1" applyAlignment="1" quotePrefix="1">
      <alignment horizontal="center" vertical="center" wrapText="1"/>
    </xf>
    <xf numFmtId="0" fontId="75" fillId="0" borderId="0" xfId="57" applyFont="1" applyFill="1" applyBorder="1" applyAlignment="1" applyProtection="1">
      <alignment horizontal="center" vertical="center" wrapText="1"/>
      <protection/>
    </xf>
    <xf numFmtId="0" fontId="93" fillId="0" borderId="0" xfId="57" applyFont="1" applyFill="1" applyBorder="1" applyAlignment="1">
      <alignment horizontal="right" vertical="center" wrapText="1"/>
      <protection/>
    </xf>
    <xf numFmtId="0" fontId="79" fillId="0" borderId="0" xfId="57" applyFont="1" applyFill="1" applyBorder="1" applyAlignment="1" quotePrefix="1">
      <alignment horizontal="right" vertical="center" wrapText="1"/>
      <protection/>
    </xf>
    <xf numFmtId="0" fontId="103" fillId="0" borderId="0" xfId="53" applyFill="1" applyBorder="1" applyAlignment="1">
      <alignment horizontal="center" vertical="center" wrapText="1"/>
    </xf>
    <xf numFmtId="0" fontId="93" fillId="0" borderId="0" xfId="57" applyFill="1" applyAlignment="1">
      <alignment horizontal="center"/>
      <protection/>
    </xf>
    <xf numFmtId="0" fontId="93" fillId="0" borderId="0" xfId="57" applyFill="1">
      <alignment/>
      <protection/>
    </xf>
    <xf numFmtId="0" fontId="84" fillId="0" borderId="0" xfId="57" applyFont="1" applyFill="1" applyBorder="1" applyAlignment="1">
      <alignment horizontal="left" vertical="center"/>
      <protection/>
    </xf>
    <xf numFmtId="0" fontId="84" fillId="0" borderId="0" xfId="57" applyFont="1" applyFill="1" applyBorder="1" applyAlignment="1">
      <alignment horizontal="center" vertical="center" wrapText="1"/>
      <protection/>
    </xf>
    <xf numFmtId="0" fontId="85" fillId="0" borderId="0" xfId="57"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03" fillId="0" borderId="0" xfId="53" applyAlignment="1">
      <alignment horizontal="center"/>
    </xf>
    <xf numFmtId="0" fontId="115" fillId="0" borderId="0" xfId="57" applyFont="1" applyFill="1" applyBorder="1" applyAlignment="1" applyProtection="1">
      <alignment horizontal="left" vertical="center"/>
      <protection/>
    </xf>
    <xf numFmtId="0" fontId="93" fillId="0" borderId="0" xfId="57" applyFont="1" applyFill="1" applyBorder="1" applyAlignment="1" applyProtection="1">
      <alignment horizontal="center" vertical="center" wrapText="1"/>
      <protection/>
    </xf>
    <xf numFmtId="0" fontId="120" fillId="0" borderId="0" xfId="57" applyFont="1" applyFill="1" applyBorder="1" applyAlignment="1" applyProtection="1">
      <alignment horizontal="center" vertical="center"/>
      <protection/>
    </xf>
    <xf numFmtId="0" fontId="123"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vertical="center" wrapText="1"/>
      <protection/>
    </xf>
    <xf numFmtId="0" fontId="121" fillId="38" borderId="0" xfId="57" applyFont="1" applyFill="1" applyBorder="1" applyAlignment="1" applyProtection="1">
      <alignment horizontal="center" vertical="center" wrapText="1"/>
      <protection/>
    </xf>
    <xf numFmtId="0" fontId="75" fillId="0" borderId="2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wrapText="1"/>
      <protection/>
    </xf>
    <xf numFmtId="0" fontId="121" fillId="39" borderId="21" xfId="57" applyFont="1" applyFill="1" applyBorder="1" applyAlignment="1" applyProtection="1">
      <alignment horizontal="center" vertical="center" wrapText="1"/>
      <protection/>
    </xf>
    <xf numFmtId="0" fontId="77" fillId="0" borderId="0" xfId="57" applyFont="1" applyFill="1" applyBorder="1" applyAlignment="1" applyProtection="1">
      <alignment horizontal="center" vertical="center" wrapText="1"/>
      <protection/>
    </xf>
    <xf numFmtId="0" fontId="103" fillId="0" borderId="22" xfId="53" applyFill="1" applyBorder="1" applyAlignment="1" applyProtection="1">
      <alignment horizontal="center" vertical="center" wrapText="1"/>
      <protection/>
    </xf>
    <xf numFmtId="0" fontId="103" fillId="0" borderId="22" xfId="53" applyFill="1" applyBorder="1" applyAlignment="1" applyProtection="1" quotePrefix="1">
      <alignment horizontal="right" vertical="center" wrapText="1"/>
      <protection/>
    </xf>
    <xf numFmtId="0" fontId="103" fillId="0" borderId="23" xfId="53" applyFill="1" applyBorder="1" applyAlignment="1" applyProtection="1" quotePrefix="1">
      <alignment horizontal="right" vertical="center" wrapText="1"/>
      <protection/>
    </xf>
    <xf numFmtId="0" fontId="103" fillId="0" borderId="0" xfId="53" applyFill="1" applyBorder="1" applyAlignment="1" applyProtection="1" quotePrefix="1">
      <alignment horizontal="center" vertical="center" wrapText="1"/>
      <protection/>
    </xf>
    <xf numFmtId="0" fontId="121" fillId="39" borderId="0" xfId="57" applyFont="1" applyFill="1" applyBorder="1" applyAlignment="1" applyProtection="1">
      <alignment horizontal="center" vertical="center" wrapText="1"/>
      <protection/>
    </xf>
    <xf numFmtId="0" fontId="77" fillId="39" borderId="0" xfId="57" applyFont="1" applyFill="1" applyBorder="1" applyAlignment="1" applyProtection="1">
      <alignment horizontal="center" vertical="center" wrapText="1"/>
      <protection/>
    </xf>
    <xf numFmtId="0" fontId="93" fillId="39" borderId="0" xfId="57" applyFont="1" applyFill="1" applyBorder="1" applyAlignment="1" applyProtection="1">
      <alignment horizontal="center" vertical="center" wrapText="1"/>
      <protection/>
    </xf>
    <xf numFmtId="0" fontId="78" fillId="19" borderId="0" xfId="57" applyFont="1" applyFill="1" applyBorder="1" applyAlignment="1" applyProtection="1">
      <alignment horizontal="center" vertical="center" wrapText="1"/>
      <protection/>
    </xf>
    <xf numFmtId="0" fontId="81" fillId="19" borderId="0" xfId="57" applyFont="1" applyFill="1" applyBorder="1" applyAlignment="1" applyProtection="1" quotePrefix="1">
      <alignment horizontal="center" vertical="center" wrapText="1"/>
      <protection/>
    </xf>
    <xf numFmtId="0" fontId="109" fillId="19" borderId="0" xfId="57" applyFont="1" applyFill="1" applyBorder="1" applyAlignment="1" applyProtection="1">
      <alignment horizontal="center" vertical="center" wrapText="1"/>
      <protection/>
    </xf>
    <xf numFmtId="0" fontId="75" fillId="0" borderId="0" xfId="57" applyFont="1" applyFill="1" applyBorder="1" applyAlignment="1" applyProtection="1">
      <alignment horizontal="right" vertical="center" wrapText="1"/>
      <protection/>
    </xf>
    <xf numFmtId="9" fontId="75" fillId="0" borderId="0" xfId="65"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0" fontId="77" fillId="19" borderId="0" xfId="57" applyFont="1" applyFill="1" applyBorder="1" applyAlignment="1" applyProtection="1">
      <alignment horizontal="center" vertical="center" wrapText="1"/>
      <protection/>
    </xf>
    <xf numFmtId="1" fontId="75" fillId="0" borderId="0" xfId="57" applyNumberFormat="1"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10" fontId="75" fillId="0" borderId="0" xfId="65" applyNumberFormat="1" applyFont="1" applyFill="1" applyBorder="1" applyAlignment="1" applyProtection="1">
      <alignment horizontal="center" vertical="center" wrapText="1"/>
      <protection/>
    </xf>
    <xf numFmtId="180" fontId="75" fillId="0" borderId="0" xfId="65" applyNumberFormat="1" applyFont="1" applyFill="1" applyBorder="1" applyAlignment="1" applyProtection="1">
      <alignment horizontal="center" vertical="center" wrapText="1"/>
      <protection/>
    </xf>
    <xf numFmtId="0" fontId="87" fillId="0" borderId="0" xfId="57" applyFont="1" applyFill="1" applyBorder="1" applyAlignment="1" applyProtection="1">
      <alignment horizontal="center" vertical="center" wrapText="1"/>
      <protection/>
    </xf>
    <xf numFmtId="180" fontId="87" fillId="0" borderId="0" xfId="65" applyNumberFormat="1" applyFont="1" applyFill="1" applyBorder="1" applyAlignment="1" applyProtection="1">
      <alignment horizontal="center" vertical="center" wrapText="1"/>
      <protection/>
    </xf>
    <xf numFmtId="0" fontId="75" fillId="0" borderId="0" xfId="57" applyFont="1" applyFill="1" applyBorder="1" applyAlignment="1" applyProtection="1" quotePrefix="1">
      <alignment horizontal="center" vertical="center" wrapText="1"/>
      <protection/>
    </xf>
    <xf numFmtId="0" fontId="81" fillId="19" borderId="0" xfId="57" applyFont="1" applyFill="1" applyBorder="1" applyAlignment="1" applyProtection="1">
      <alignment horizontal="center" vertical="center" wrapText="1"/>
      <protection/>
    </xf>
    <xf numFmtId="180" fontId="93" fillId="0" borderId="0" xfId="65" applyNumberFormat="1" applyFont="1" applyFill="1" applyBorder="1" applyAlignment="1" applyProtection="1">
      <alignment horizontal="center" vertical="center" wrapText="1"/>
      <protection/>
    </xf>
    <xf numFmtId="0" fontId="93" fillId="0" borderId="0" xfId="57" applyFont="1" applyFill="1" applyBorder="1" applyAlignment="1" applyProtection="1" quotePrefix="1">
      <alignment horizontal="center" vertical="center" wrapText="1"/>
      <protection/>
    </xf>
    <xf numFmtId="9" fontId="79" fillId="0" borderId="0" xfId="65" applyFont="1" applyFill="1" applyBorder="1" applyAlignment="1" applyProtection="1">
      <alignment horizontal="center" vertical="center" wrapText="1"/>
      <protection/>
    </xf>
    <xf numFmtId="0" fontId="78" fillId="40" borderId="0" xfId="57" applyFont="1" applyFill="1" applyBorder="1" applyAlignment="1" applyProtection="1">
      <alignment horizontal="center" vertical="center" wrapText="1"/>
      <protection/>
    </xf>
    <xf numFmtId="0" fontId="127" fillId="40" borderId="0" xfId="57" applyFont="1" applyFill="1" applyBorder="1" applyAlignment="1" applyProtection="1" quotePrefix="1">
      <alignment horizontal="center" vertical="center" wrapText="1"/>
      <protection/>
    </xf>
    <xf numFmtId="0" fontId="109" fillId="40" borderId="0"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9" fillId="0" borderId="0" xfId="57" applyFont="1" applyFill="1" applyBorder="1" applyAlignment="1" applyProtection="1">
      <alignment horizontal="center" vertical="center" wrapText="1"/>
      <protection/>
    </xf>
    <xf numFmtId="0" fontId="81" fillId="0" borderId="0" xfId="57" applyFont="1" applyFill="1" applyBorder="1" applyAlignment="1" applyProtection="1" quotePrefix="1">
      <alignment horizontal="center" vertical="center" wrapText="1"/>
      <protection/>
    </xf>
    <xf numFmtId="0" fontId="75" fillId="0" borderId="0" xfId="57" applyFont="1" applyFill="1" applyBorder="1" applyAlignment="1" applyProtection="1" quotePrefix="1">
      <alignment horizontal="right" vertical="center" wrapText="1"/>
      <protection/>
    </xf>
    <xf numFmtId="179" fontId="75" fillId="0" borderId="0" xfId="57" applyNumberFormat="1" applyFont="1" applyFill="1" applyBorder="1" applyAlignment="1" applyProtection="1" quotePrefix="1">
      <alignment horizontal="center" vertical="center" wrapText="1"/>
      <protection/>
    </xf>
    <xf numFmtId="9" fontId="75" fillId="0" borderId="0" xfId="65" applyFont="1" applyFill="1" applyBorder="1" applyAlignment="1" applyProtection="1" quotePrefix="1">
      <alignment horizontal="center" vertical="center" wrapText="1"/>
      <protection/>
    </xf>
    <xf numFmtId="9" fontId="123" fillId="0" borderId="0" xfId="65" applyFont="1" applyFill="1" applyBorder="1" applyAlignment="1" applyProtection="1">
      <alignment horizontal="center" vertical="center" wrapText="1"/>
      <protection/>
    </xf>
    <xf numFmtId="0" fontId="93" fillId="0" borderId="0" xfId="57" applyFont="1" applyFill="1" applyBorder="1">
      <alignment/>
      <protection/>
    </xf>
    <xf numFmtId="0" fontId="93" fillId="0" borderId="0" xfId="57" applyFill="1" applyBorder="1">
      <alignment/>
      <protection/>
    </xf>
    <xf numFmtId="0" fontId="93" fillId="0" borderId="0" xfId="57" applyFont="1" applyFill="1" applyBorder="1" applyAlignment="1">
      <alignment horizontal="left" vertical="center"/>
      <protection/>
    </xf>
    <xf numFmtId="0" fontId="93" fillId="0" borderId="0" xfId="57" applyFont="1" applyFill="1" applyBorder="1" applyAlignment="1">
      <alignment horizontal="left" vertical="center" wrapText="1"/>
      <protection/>
    </xf>
    <xf numFmtId="0" fontId="97" fillId="39" borderId="0" xfId="57" applyFont="1" applyFill="1" applyBorder="1" applyAlignment="1">
      <alignment horizontal="center" vertical="center" wrapText="1"/>
      <protection/>
    </xf>
    <xf numFmtId="0" fontId="93" fillId="0" borderId="0" xfId="57" applyAlignment="1">
      <alignment horizontal="center"/>
      <protection/>
    </xf>
    <xf numFmtId="0" fontId="81" fillId="0" borderId="0" xfId="57" applyFont="1" applyFill="1" applyBorder="1" applyAlignment="1" quotePrefix="1">
      <alignment horizontal="center" vertical="center" wrapText="1"/>
      <protection/>
    </xf>
    <xf numFmtId="0" fontId="77" fillId="0" borderId="0" xfId="57" applyFont="1" applyFill="1" applyBorder="1" applyAlignment="1" quotePrefix="1">
      <alignment horizontal="center" vertical="center" wrapText="1"/>
      <protection/>
    </xf>
    <xf numFmtId="0" fontId="75" fillId="41" borderId="0" xfId="57" applyFont="1" applyFill="1" applyBorder="1" applyAlignment="1" quotePrefix="1">
      <alignment horizontal="center" vertical="center" wrapText="1"/>
      <protection/>
    </xf>
    <xf numFmtId="0" fontId="78" fillId="0" borderId="0" xfId="57" applyFont="1" applyFill="1" applyBorder="1" applyAlignment="1" quotePrefix="1">
      <alignment horizontal="left" vertical="center" wrapText="1"/>
      <protection/>
    </xf>
    <xf numFmtId="0" fontId="78" fillId="0" borderId="0" xfId="57" applyFont="1" applyFill="1" applyBorder="1" applyAlignment="1">
      <alignment horizontal="left" vertical="center" wrapText="1"/>
      <protection/>
    </xf>
    <xf numFmtId="0" fontId="128" fillId="0" borderId="0" xfId="57" applyFont="1" applyFill="1" applyBorder="1" applyAlignment="1">
      <alignment horizontal="center" vertical="center" wrapText="1"/>
      <protection/>
    </xf>
    <xf numFmtId="14" fontId="128" fillId="0" borderId="0" xfId="57" applyNumberFormat="1" applyFont="1" applyFill="1" applyBorder="1" applyAlignment="1">
      <alignment horizontal="center" vertical="center" wrapText="1"/>
      <protection/>
    </xf>
    <xf numFmtId="10" fontId="128" fillId="0" borderId="0" xfId="57" applyNumberFormat="1" applyFont="1" applyFill="1" applyBorder="1" applyAlignment="1">
      <alignment horizontal="center" vertical="center" wrapText="1"/>
      <protection/>
    </xf>
    <xf numFmtId="10" fontId="128" fillId="0" borderId="0" xfId="57" applyNumberFormat="1" applyFont="1" applyFill="1" applyBorder="1" applyAlignment="1" applyProtection="1">
      <alignment horizontal="center" vertical="center" wrapText="1"/>
      <protection/>
    </xf>
    <xf numFmtId="0" fontId="94" fillId="38" borderId="0" xfId="53" applyFont="1" applyFill="1" applyBorder="1" applyAlignment="1">
      <alignment horizontal="center"/>
    </xf>
    <xf numFmtId="0" fontId="94" fillId="0" borderId="0" xfId="53" applyFont="1" applyBorder="1" applyAlignment="1">
      <alignment/>
    </xf>
    <xf numFmtId="0" fontId="120" fillId="0" borderId="0" xfId="57" applyFont="1" applyFill="1" applyBorder="1" applyAlignment="1">
      <alignment horizontal="center" vertical="center"/>
      <protection/>
    </xf>
    <xf numFmtId="0" fontId="94" fillId="39"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29"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1552808.5099999998</c:v>
                </c:pt>
                <c:pt idx="1">
                  <c:v>70232058.40999998</c:v>
                </c:pt>
                <c:pt idx="2">
                  <c:v>105411779.05999999</c:v>
                </c:pt>
                <c:pt idx="3">
                  <c:v>158472184.8799999</c:v>
                </c:pt>
                <c:pt idx="4">
                  <c:v>183194031.62999994</c:v>
                </c:pt>
                <c:pt idx="5">
                  <c:v>189648312.5999995</c:v>
                </c:pt>
                <c:pt idx="6">
                  <c:v>235840887.61999932</c:v>
                </c:pt>
                <c:pt idx="7">
                  <c:v>319158550.4400009</c:v>
                </c:pt>
                <c:pt idx="8">
                  <c:v>320326059.54999924</c:v>
                </c:pt>
                <c:pt idx="9">
                  <c:v>422901184.0999977</c:v>
                </c:pt>
                <c:pt idx="10">
                  <c:v>434137137.0699992</c:v>
                </c:pt>
                <c:pt idx="11">
                  <c:v>487344328.8099992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59915278.00000002</c:v>
                </c:pt>
                <c:pt idx="1">
                  <c:v>65436093.95999999</c:v>
                </c:pt>
                <c:pt idx="2">
                  <c:v>2802867950.7200003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0.01177693751724779</c:v>
                </c:pt>
                <c:pt idx="2">
                  <c:v>0.0480974328046914</c:v>
                </c:pt>
                <c:pt idx="3">
                  <c:v>0.08546509020060457</c:v>
                </c:pt>
                <c:pt idx="4">
                  <c:v>0.1044295140604869</c:v>
                </c:pt>
                <c:pt idx="5">
                  <c:v>0.11869942597806661</c:v>
                </c:pt>
                <c:pt idx="6">
                  <c:v>0.12621870968726978</c:v>
                </c:pt>
                <c:pt idx="7">
                  <c:v>0.13401604883572618</c:v>
                </c:pt>
                <c:pt idx="8">
                  <c:v>0.12804549137625323</c:v>
                </c:pt>
                <c:pt idx="9">
                  <c:v>0.14122668440406042</c:v>
                </c:pt>
                <c:pt idx="10">
                  <c:v>0.08805911488009764</c:v>
                </c:pt>
                <c:pt idx="11">
                  <c:v>0.0072774474899975836</c:v>
                </c:pt>
                <c:pt idx="12">
                  <c:v>0.0021267219302071897</c:v>
                </c:pt>
                <c:pt idx="13">
                  <c:v>0.004561380835290538</c:v>
                </c:pt>
              </c:numCache>
            </c:numRef>
          </c:val>
        </c:ser>
        <c:gapWidth val="80"/>
        <c:axId val="25570031"/>
        <c:axId val="28803688"/>
      </c:barChart>
      <c:catAx>
        <c:axId val="2557003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8803688"/>
        <c:crosses val="autoZero"/>
        <c:auto val="1"/>
        <c:lblOffset val="100"/>
        <c:tickLblSkip val="1"/>
        <c:noMultiLvlLbl val="0"/>
      </c:catAx>
      <c:valAx>
        <c:axId val="288036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5700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0.0024346755226910648</c:v>
                </c:pt>
                <c:pt idx="1">
                  <c:v>0.016684896988960703</c:v>
                </c:pt>
                <c:pt idx="2">
                  <c:v>0.04291045312992471</c:v>
                </c:pt>
                <c:pt idx="3">
                  <c:v>0.12497919405335245</c:v>
                </c:pt>
                <c:pt idx="4">
                  <c:v>0.26354069376665096</c:v>
                </c:pt>
                <c:pt idx="5">
                  <c:v>0.022266596263809085</c:v>
                </c:pt>
                <c:pt idx="6">
                  <c:v>0.03043388104496122</c:v>
                </c:pt>
                <c:pt idx="7">
                  <c:v>0.04724340807347302</c:v>
                </c:pt>
                <c:pt idx="8">
                  <c:v>0.06490806405035479</c:v>
                </c:pt>
                <c:pt idx="9">
                  <c:v>0.05730007468376245</c:v>
                </c:pt>
                <c:pt idx="10">
                  <c:v>0.15564703442461622</c:v>
                </c:pt>
                <c:pt idx="11">
                  <c:v>0.06364181024850274</c:v>
                </c:pt>
                <c:pt idx="12">
                  <c:v>0.03154263888111558</c:v>
                </c:pt>
                <c:pt idx="13">
                  <c:v>0.07646657886782522</c:v>
                </c:pt>
              </c:numCache>
            </c:numRef>
          </c:val>
        </c:ser>
        <c:gapWidth val="80"/>
        <c:axId val="57906601"/>
        <c:axId val="51397362"/>
      </c:barChart>
      <c:catAx>
        <c:axId val="5790660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1397362"/>
        <c:crosses val="autoZero"/>
        <c:auto val="1"/>
        <c:lblOffset val="100"/>
        <c:tickLblSkip val="1"/>
        <c:noMultiLvlLbl val="0"/>
      </c:catAx>
      <c:valAx>
        <c:axId val="513973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9066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strCache>
            </c:strRef>
          </c:cat>
          <c:val>
            <c:numRef>
              <c:f>_Hidden24!$B$2:$B$19</c:f>
              <c:numCache>
                <c:ptCount val="18"/>
                <c:pt idx="0">
                  <c:v>0.007820482927160368</c:v>
                </c:pt>
                <c:pt idx="1">
                  <c:v>0.011970450450384694</c:v>
                </c:pt>
                <c:pt idx="2">
                  <c:v>0.04455650675461989</c:v>
                </c:pt>
                <c:pt idx="3">
                  <c:v>0.11096858544823887</c:v>
                </c:pt>
                <c:pt idx="4">
                  <c:v>0.09105654089665956</c:v>
                </c:pt>
                <c:pt idx="5">
                  <c:v>0.09868055411079527</c:v>
                </c:pt>
                <c:pt idx="6">
                  <c:v>0.09127115609816866</c:v>
                </c:pt>
                <c:pt idx="7">
                  <c:v>0.08061208691975957</c:v>
                </c:pt>
                <c:pt idx="8">
                  <c:v>0.1330127788527552</c:v>
                </c:pt>
                <c:pt idx="9">
                  <c:v>0.1103410868091281</c:v>
                </c:pt>
                <c:pt idx="10">
                  <c:v>0.03216204055501069</c:v>
                </c:pt>
                <c:pt idx="11">
                  <c:v>0.1326402163122551</c:v>
                </c:pt>
                <c:pt idx="12">
                  <c:v>0.050035435339558246</c:v>
                </c:pt>
                <c:pt idx="13">
                  <c:v>0.002714058475212275</c:v>
                </c:pt>
                <c:pt idx="14">
                  <c:v>0.0014927578566756427</c:v>
                </c:pt>
                <c:pt idx="15">
                  <c:v>0.0005694970479443965</c:v>
                </c:pt>
                <c:pt idx="16">
                  <c:v>1.6633757458926106E-05</c:v>
                </c:pt>
                <c:pt idx="17">
                  <c:v>7.913138821443465E-05</c:v>
                </c:pt>
              </c:numCache>
            </c:numRef>
          </c:val>
        </c:ser>
        <c:gapWidth val="80"/>
        <c:axId val="59923075"/>
        <c:axId val="2436764"/>
      </c:barChart>
      <c:catAx>
        <c:axId val="5992307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436764"/>
        <c:crosses val="autoZero"/>
        <c:auto val="1"/>
        <c:lblOffset val="100"/>
        <c:tickLblSkip val="1"/>
        <c:noMultiLvlLbl val="0"/>
      </c:catAx>
      <c:valAx>
        <c:axId val="24367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230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0.9618994877651821</c:v>
                </c:pt>
                <c:pt idx="1">
                  <c:v>0.022397098957729532</c:v>
                </c:pt>
                <c:pt idx="2">
                  <c:v>0.004691671567629114</c:v>
                </c:pt>
                <c:pt idx="3">
                  <c:v>0.004803710245011974</c:v>
                </c:pt>
                <c:pt idx="4">
                  <c:v>0.004142646497154337</c:v>
                </c:pt>
                <c:pt idx="5">
                  <c:v>0.0013386397834477882</c:v>
                </c:pt>
                <c:pt idx="6">
                  <c:v>0.000726745183845148</c:v>
                </c:pt>
              </c:numCache>
            </c:numRef>
          </c:val>
        </c:ser>
        <c:gapWidth val="80"/>
        <c:axId val="21930877"/>
        <c:axId val="63160166"/>
      </c:barChart>
      <c:catAx>
        <c:axId val="2193087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3160166"/>
        <c:crosses val="autoZero"/>
        <c:auto val="1"/>
        <c:lblOffset val="100"/>
        <c:tickLblSkip val="1"/>
        <c:noMultiLvlLbl val="0"/>
      </c:catAx>
      <c:valAx>
        <c:axId val="6316016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9308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3831512.5</c:v>
                </c:pt>
                <c:pt idx="1">
                  <c:v>1190944.51</c:v>
                </c:pt>
                <c:pt idx="2">
                  <c:v>614124.75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37</c:v>
                </c:pt>
                <c:pt idx="1">
                  <c:v>8</c:v>
                </c:pt>
                <c:pt idx="2">
                  <c:v>6</c:v>
                </c:pt>
              </c:numCache>
            </c:numRef>
          </c:val>
        </c:ser>
        <c:gapWidth val="100"/>
        <c:axId val="31570583"/>
        <c:axId val="15699792"/>
      </c:barChart>
      <c:catAx>
        <c:axId val="3157058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699792"/>
        <c:crosses val="autoZero"/>
        <c:auto val="1"/>
        <c:lblOffset val="100"/>
        <c:tickLblSkip val="1"/>
        <c:noMultiLvlLbl val="0"/>
      </c:catAx>
      <c:valAx>
        <c:axId val="1569979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5705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09"/>
        </c:manualLayout>
      </c:layout>
      <c:spPr>
        <a:noFill/>
        <a:ln w="3175">
          <a:solidFill>
            <a:srgbClr val="000000"/>
          </a:solidFill>
        </a:ln>
      </c:spPr>
    </c:title>
    <c:plotArea>
      <c:layout>
        <c:manualLayout>
          <c:xMode val="edge"/>
          <c:yMode val="edge"/>
          <c:x val="0.00875"/>
          <c:y val="0.1465"/>
          <c:w val="0.9825"/>
          <c:h val="0.837"/>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_Hidden30!$B$2:$B$490</c:f>
              <c:numCache>
                <c:ptCount val="489"/>
                <c:pt idx="0">
                  <c:v>2853236090.015385</c:v>
                </c:pt>
                <c:pt idx="2">
                  <c:v>2834036129.177132</c:v>
                </c:pt>
                <c:pt idx="4">
                  <c:v>2816086645.600322</c:v>
                </c:pt>
                <c:pt idx="6">
                  <c:v>2797677325.170408</c:v>
                </c:pt>
                <c:pt idx="8">
                  <c:v>2779610574.282234</c:v>
                </c:pt>
                <c:pt idx="10">
                  <c:v>2761170021.295163</c:v>
                </c:pt>
                <c:pt idx="12">
                  <c:v>2743102479.34502</c:v>
                </c:pt>
                <c:pt idx="14">
                  <c:v>2724581527.432161</c:v>
                </c:pt>
                <c:pt idx="16">
                  <c:v>2705573778.01331</c:v>
                </c:pt>
                <c:pt idx="18">
                  <c:v>2686989837.463601</c:v>
                </c:pt>
                <c:pt idx="20">
                  <c:v>2668330697.859731</c:v>
                </c:pt>
                <c:pt idx="22">
                  <c:v>2648611514.275345</c:v>
                </c:pt>
                <c:pt idx="24">
                  <c:v>2630034840.46662</c:v>
                </c:pt>
                <c:pt idx="26">
                  <c:v>2611145762.170957</c:v>
                </c:pt>
                <c:pt idx="28">
                  <c:v>2592576439.970557</c:v>
                </c:pt>
                <c:pt idx="30">
                  <c:v>2573990602.126252</c:v>
                </c:pt>
                <c:pt idx="32">
                  <c:v>2555145440.884849</c:v>
                </c:pt>
                <c:pt idx="34">
                  <c:v>2536859869.932006</c:v>
                </c:pt>
                <c:pt idx="36">
                  <c:v>2517587357.05949</c:v>
                </c:pt>
                <c:pt idx="38">
                  <c:v>2498213179.630874</c:v>
                </c:pt>
                <c:pt idx="40">
                  <c:v>2477939832.036773</c:v>
                </c:pt>
                <c:pt idx="42">
                  <c:v>2458511735.51095</c:v>
                </c:pt>
                <c:pt idx="44">
                  <c:v>2439681454.336715</c:v>
                </c:pt>
                <c:pt idx="46">
                  <c:v>2419629897.282804</c:v>
                </c:pt>
                <c:pt idx="48">
                  <c:v>2400425217.553446</c:v>
                </c:pt>
                <c:pt idx="50">
                  <c:v>2380147987.97281</c:v>
                </c:pt>
                <c:pt idx="52">
                  <c:v>2360690398.49299</c:v>
                </c:pt>
                <c:pt idx="54">
                  <c:v>2342113008.205324</c:v>
                </c:pt>
                <c:pt idx="56">
                  <c:v>2323427356.442711</c:v>
                </c:pt>
                <c:pt idx="58">
                  <c:v>2304837990.737168</c:v>
                </c:pt>
                <c:pt idx="60">
                  <c:v>2285406948.422829</c:v>
                </c:pt>
                <c:pt idx="62">
                  <c:v>2266526861.9182</c:v>
                </c:pt>
                <c:pt idx="64">
                  <c:v>2248165823.071999</c:v>
                </c:pt>
                <c:pt idx="66">
                  <c:v>2229534210.899287</c:v>
                </c:pt>
                <c:pt idx="68">
                  <c:v>2209834366.800053</c:v>
                </c:pt>
                <c:pt idx="70">
                  <c:v>2191057719.30477</c:v>
                </c:pt>
                <c:pt idx="72">
                  <c:v>2172344881.426636</c:v>
                </c:pt>
                <c:pt idx="74">
                  <c:v>2153123321.480094</c:v>
                </c:pt>
                <c:pt idx="76">
                  <c:v>2134428833.32928</c:v>
                </c:pt>
                <c:pt idx="78">
                  <c:v>2115269931.795112</c:v>
                </c:pt>
                <c:pt idx="80">
                  <c:v>2096348363.29182</c:v>
                </c:pt>
                <c:pt idx="82">
                  <c:v>2076777482.362612</c:v>
                </c:pt>
                <c:pt idx="84">
                  <c:v>2058192256.545401</c:v>
                </c:pt>
                <c:pt idx="86">
                  <c:v>2039053417.622465</c:v>
                </c:pt>
                <c:pt idx="88">
                  <c:v>2019907185.638315</c:v>
                </c:pt>
                <c:pt idx="90">
                  <c:v>2001497065.61529</c:v>
                </c:pt>
                <c:pt idx="92">
                  <c:v>1982469858.384204</c:v>
                </c:pt>
                <c:pt idx="94">
                  <c:v>1962565148.363793</c:v>
                </c:pt>
                <c:pt idx="96">
                  <c:v>1942945702.646873</c:v>
                </c:pt>
                <c:pt idx="98">
                  <c:v>1924018391.371449</c:v>
                </c:pt>
                <c:pt idx="100">
                  <c:v>1905251528.774536</c:v>
                </c:pt>
                <c:pt idx="102">
                  <c:v>1886839440.525691</c:v>
                </c:pt>
                <c:pt idx="104">
                  <c:v>1868592658.985417</c:v>
                </c:pt>
                <c:pt idx="106">
                  <c:v>1850395004.261948</c:v>
                </c:pt>
                <c:pt idx="108">
                  <c:v>1831838499.507025</c:v>
                </c:pt>
                <c:pt idx="110">
                  <c:v>1813660396.125093</c:v>
                </c:pt>
                <c:pt idx="112">
                  <c:v>1795419509.467681</c:v>
                </c:pt>
                <c:pt idx="114">
                  <c:v>1777289628.889641</c:v>
                </c:pt>
                <c:pt idx="116">
                  <c:v>1759025695.937422</c:v>
                </c:pt>
                <c:pt idx="118">
                  <c:v>1740822386.338018</c:v>
                </c:pt>
                <c:pt idx="120">
                  <c:v>1722307884.782221</c:v>
                </c:pt>
                <c:pt idx="122">
                  <c:v>1704160942.519167</c:v>
                </c:pt>
                <c:pt idx="124">
                  <c:v>1685888903.884397</c:v>
                </c:pt>
                <c:pt idx="126">
                  <c:v>1667816912.743068</c:v>
                </c:pt>
                <c:pt idx="128">
                  <c:v>1649649886.576821</c:v>
                </c:pt>
                <c:pt idx="130">
                  <c:v>1631809106.496873</c:v>
                </c:pt>
                <c:pt idx="132">
                  <c:v>1613504592.761621</c:v>
                </c:pt>
                <c:pt idx="134">
                  <c:v>1595959559.332665</c:v>
                </c:pt>
                <c:pt idx="136">
                  <c:v>1578436238.300982</c:v>
                </c:pt>
                <c:pt idx="138">
                  <c:v>1560605057.625034</c:v>
                </c:pt>
                <c:pt idx="140">
                  <c:v>1543410021.966273</c:v>
                </c:pt>
                <c:pt idx="142">
                  <c:v>1525162485.030426</c:v>
                </c:pt>
                <c:pt idx="144">
                  <c:v>1507814008.464502</c:v>
                </c:pt>
                <c:pt idx="146">
                  <c:v>1490815695.486004</c:v>
                </c:pt>
                <c:pt idx="148">
                  <c:v>1473731520.484283</c:v>
                </c:pt>
                <c:pt idx="150">
                  <c:v>1457212043.562716</c:v>
                </c:pt>
                <c:pt idx="152">
                  <c:v>1439989326.147174</c:v>
                </c:pt>
                <c:pt idx="154">
                  <c:v>1423828339.65412</c:v>
                </c:pt>
                <c:pt idx="156">
                  <c:v>1407856826.28021</c:v>
                </c:pt>
                <c:pt idx="158">
                  <c:v>1392141570.362469</c:v>
                </c:pt>
                <c:pt idx="160">
                  <c:v>1375750241.671038</c:v>
                </c:pt>
                <c:pt idx="162">
                  <c:v>1360107788.789176</c:v>
                </c:pt>
                <c:pt idx="164">
                  <c:v>1344769767.802083</c:v>
                </c:pt>
                <c:pt idx="166">
                  <c:v>1329187040.300129</c:v>
                </c:pt>
                <c:pt idx="168">
                  <c:v>1313543440.700317</c:v>
                </c:pt>
                <c:pt idx="170">
                  <c:v>1298475628.07906</c:v>
                </c:pt>
                <c:pt idx="172">
                  <c:v>1281787611.073097</c:v>
                </c:pt>
                <c:pt idx="174">
                  <c:v>1266918085.437034</c:v>
                </c:pt>
                <c:pt idx="176">
                  <c:v>1252339889.183768</c:v>
                </c:pt>
                <c:pt idx="178">
                  <c:v>1237270877.007417</c:v>
                </c:pt>
                <c:pt idx="180">
                  <c:v>1222160388.843462</c:v>
                </c:pt>
                <c:pt idx="182">
                  <c:v>1208084113.921736</c:v>
                </c:pt>
                <c:pt idx="184">
                  <c:v>1194080871.519561</c:v>
                </c:pt>
                <c:pt idx="186">
                  <c:v>1179688635.089245</c:v>
                </c:pt>
                <c:pt idx="188">
                  <c:v>1165790339.900923</c:v>
                </c:pt>
                <c:pt idx="190">
                  <c:v>1150164556.633097</c:v>
                </c:pt>
                <c:pt idx="192">
                  <c:v>1136712452.718965</c:v>
                </c:pt>
                <c:pt idx="194">
                  <c:v>1123431874.04906</c:v>
                </c:pt>
                <c:pt idx="196">
                  <c:v>1110171174.669644</c:v>
                </c:pt>
                <c:pt idx="198">
                  <c:v>1096791591.306919</c:v>
                </c:pt>
                <c:pt idx="200">
                  <c:v>1083801710.567148</c:v>
                </c:pt>
                <c:pt idx="202">
                  <c:v>1070247555.848016</c:v>
                </c:pt>
                <c:pt idx="204">
                  <c:v>1057236587.754129</c:v>
                </c:pt>
                <c:pt idx="206">
                  <c:v>1044495215.766156</c:v>
                </c:pt>
                <c:pt idx="208">
                  <c:v>1031104560.418693</c:v>
                </c:pt>
                <c:pt idx="210">
                  <c:v>1018398147.958062</c:v>
                </c:pt>
                <c:pt idx="211">
                  <c:v>1005744456.448249</c:v>
                </c:pt>
                <c:pt idx="212">
                  <c:v>993424516.686505</c:v>
                </c:pt>
                <c:pt idx="213">
                  <c:v>980719965.831991</c:v>
                </c:pt>
                <c:pt idx="214">
                  <c:v>968710633.259643</c:v>
                </c:pt>
                <c:pt idx="215">
                  <c:v>956152322.099064</c:v>
                </c:pt>
                <c:pt idx="216">
                  <c:v>944298068.970089</c:v>
                </c:pt>
                <c:pt idx="217">
                  <c:v>932587613.432739</c:v>
                </c:pt>
                <c:pt idx="218">
                  <c:v>920778062.217125</c:v>
                </c:pt>
                <c:pt idx="219">
                  <c:v>909236866.488651</c:v>
                </c:pt>
                <c:pt idx="220">
                  <c:v>897718675.681368</c:v>
                </c:pt>
                <c:pt idx="221">
                  <c:v>886225695.405488</c:v>
                </c:pt>
                <c:pt idx="222">
                  <c:v>874794134.403368</c:v>
                </c:pt>
                <c:pt idx="223">
                  <c:v>863456872.507355</c:v>
                </c:pt>
                <c:pt idx="224">
                  <c:v>852193234.167332</c:v>
                </c:pt>
                <c:pt idx="225">
                  <c:v>841016874.432422</c:v>
                </c:pt>
                <c:pt idx="226">
                  <c:v>829913233.491364</c:v>
                </c:pt>
                <c:pt idx="227">
                  <c:v>818926053.626495</c:v>
                </c:pt>
                <c:pt idx="228">
                  <c:v>808023454.812425</c:v>
                </c:pt>
                <c:pt idx="229">
                  <c:v>797142837.477106</c:v>
                </c:pt>
                <c:pt idx="230">
                  <c:v>785928336.913794</c:v>
                </c:pt>
                <c:pt idx="231">
                  <c:v>775284447.451218</c:v>
                </c:pt>
                <c:pt idx="232">
                  <c:v>764331677.454171</c:v>
                </c:pt>
                <c:pt idx="233">
                  <c:v>753560450.667307</c:v>
                </c:pt>
                <c:pt idx="234">
                  <c:v>743136718.992134</c:v>
                </c:pt>
                <c:pt idx="235">
                  <c:v>732773554.552626</c:v>
                </c:pt>
                <c:pt idx="236">
                  <c:v>722530991.210438</c:v>
                </c:pt>
                <c:pt idx="237">
                  <c:v>712333442.424907</c:v>
                </c:pt>
                <c:pt idx="238">
                  <c:v>702363889.979478</c:v>
                </c:pt>
                <c:pt idx="239">
                  <c:v>692539191.127748</c:v>
                </c:pt>
                <c:pt idx="240">
                  <c:v>682722179.251874</c:v>
                </c:pt>
                <c:pt idx="241">
                  <c:v>673103514.46802</c:v>
                </c:pt>
                <c:pt idx="242">
                  <c:v>663527575.439243</c:v>
                </c:pt>
                <c:pt idx="243">
                  <c:v>654006654.828217</c:v>
                </c:pt>
                <c:pt idx="244">
                  <c:v>644423056.690468</c:v>
                </c:pt>
                <c:pt idx="245">
                  <c:v>634986755.049108</c:v>
                </c:pt>
                <c:pt idx="246">
                  <c:v>625539030.457669</c:v>
                </c:pt>
                <c:pt idx="247">
                  <c:v>616029629.012561</c:v>
                </c:pt>
                <c:pt idx="248">
                  <c:v>606892151.704317</c:v>
                </c:pt>
                <c:pt idx="249">
                  <c:v>597898315.616958</c:v>
                </c:pt>
                <c:pt idx="250">
                  <c:v>589027020.001877</c:v>
                </c:pt>
                <c:pt idx="251">
                  <c:v>580260556.930557</c:v>
                </c:pt>
                <c:pt idx="252">
                  <c:v>571633578.789806</c:v>
                </c:pt>
                <c:pt idx="253">
                  <c:v>563092767.965375</c:v>
                </c:pt>
                <c:pt idx="254">
                  <c:v>554623331.548019</c:v>
                </c:pt>
                <c:pt idx="255">
                  <c:v>546265049.924522</c:v>
                </c:pt>
                <c:pt idx="256">
                  <c:v>537978023.412562</c:v>
                </c:pt>
                <c:pt idx="257">
                  <c:v>529750694.481205</c:v>
                </c:pt>
                <c:pt idx="258">
                  <c:v>521596112.152823</c:v>
                </c:pt>
                <c:pt idx="259">
                  <c:v>513480289.044518</c:v>
                </c:pt>
                <c:pt idx="260">
                  <c:v>505401863.693384</c:v>
                </c:pt>
                <c:pt idx="261">
                  <c:v>497376413.387892</c:v>
                </c:pt>
                <c:pt idx="262">
                  <c:v>489388925.979823</c:v>
                </c:pt>
                <c:pt idx="263">
                  <c:v>481447023.183963</c:v>
                </c:pt>
                <c:pt idx="264">
                  <c:v>473553312.211886</c:v>
                </c:pt>
                <c:pt idx="265">
                  <c:v>465722284.181237</c:v>
                </c:pt>
                <c:pt idx="266">
                  <c:v>457809726.305883</c:v>
                </c:pt>
                <c:pt idx="267">
                  <c:v>449954035.829911</c:v>
                </c:pt>
                <c:pt idx="268">
                  <c:v>442285805.351408</c:v>
                </c:pt>
                <c:pt idx="269">
                  <c:v>434679058.750246</c:v>
                </c:pt>
                <c:pt idx="270">
                  <c:v>427153902.368725</c:v>
                </c:pt>
                <c:pt idx="271">
                  <c:v>419709779.288591</c:v>
                </c:pt>
                <c:pt idx="272">
                  <c:v>412345125.920976</c:v>
                </c:pt>
                <c:pt idx="273">
                  <c:v>405067358.421743</c:v>
                </c:pt>
                <c:pt idx="274">
                  <c:v>397888049.373767</c:v>
                </c:pt>
                <c:pt idx="275">
                  <c:v>390795215.131095</c:v>
                </c:pt>
                <c:pt idx="276">
                  <c:v>383781960.872279</c:v>
                </c:pt>
                <c:pt idx="277">
                  <c:v>376807571.922337</c:v>
                </c:pt>
                <c:pt idx="278">
                  <c:v>369847613.426051</c:v>
                </c:pt>
                <c:pt idx="279">
                  <c:v>362911511.348043</c:v>
                </c:pt>
                <c:pt idx="280">
                  <c:v>355982832.822059</c:v>
                </c:pt>
                <c:pt idx="281">
                  <c:v>349057951.556733</c:v>
                </c:pt>
                <c:pt idx="282">
                  <c:v>342154464.466327</c:v>
                </c:pt>
                <c:pt idx="283">
                  <c:v>335287683.640322</c:v>
                </c:pt>
                <c:pt idx="284">
                  <c:v>328189021.977021</c:v>
                </c:pt>
                <c:pt idx="285">
                  <c:v>321428987.046329</c:v>
                </c:pt>
                <c:pt idx="286">
                  <c:v>314733046.693889</c:v>
                </c:pt>
                <c:pt idx="287">
                  <c:v>308099432.901328</c:v>
                </c:pt>
                <c:pt idx="288">
                  <c:v>301523231.195104</c:v>
                </c:pt>
                <c:pt idx="289">
                  <c:v>295021175.281982</c:v>
                </c:pt>
                <c:pt idx="290">
                  <c:v>288591809.368391</c:v>
                </c:pt>
                <c:pt idx="291">
                  <c:v>282006655.494187</c:v>
                </c:pt>
                <c:pt idx="292">
                  <c:v>275702451.024482</c:v>
                </c:pt>
                <c:pt idx="293">
                  <c:v>268447368.296561</c:v>
                </c:pt>
                <c:pt idx="294">
                  <c:v>262264189.250479</c:v>
                </c:pt>
                <c:pt idx="295">
                  <c:v>256152051.361365</c:v>
                </c:pt>
                <c:pt idx="296">
                  <c:v>250138067.206544</c:v>
                </c:pt>
                <c:pt idx="297">
                  <c:v>244329250.779446</c:v>
                </c:pt>
                <c:pt idx="298">
                  <c:v>238663863.586406</c:v>
                </c:pt>
                <c:pt idx="299">
                  <c:v>232978547.390944</c:v>
                </c:pt>
                <c:pt idx="300">
                  <c:v>227622078.383103</c:v>
                </c:pt>
                <c:pt idx="301">
                  <c:v>222349646.169833</c:v>
                </c:pt>
                <c:pt idx="302">
                  <c:v>217106581.620455</c:v>
                </c:pt>
                <c:pt idx="303">
                  <c:v>211899248.210421</c:v>
                </c:pt>
                <c:pt idx="304">
                  <c:v>206722364.402378</c:v>
                </c:pt>
                <c:pt idx="305">
                  <c:v>201578537.772784</c:v>
                </c:pt>
                <c:pt idx="306">
                  <c:v>196494304.062194</c:v>
                </c:pt>
                <c:pt idx="307">
                  <c:v>191487404.685238</c:v>
                </c:pt>
                <c:pt idx="308">
                  <c:v>186586775.109258</c:v>
                </c:pt>
                <c:pt idx="309">
                  <c:v>181832968.336694</c:v>
                </c:pt>
                <c:pt idx="310">
                  <c:v>177234398.512399</c:v>
                </c:pt>
                <c:pt idx="311">
                  <c:v>172754363.653176</c:v>
                </c:pt>
                <c:pt idx="312">
                  <c:v>168389423.595154</c:v>
                </c:pt>
                <c:pt idx="313">
                  <c:v>164144606.834907</c:v>
                </c:pt>
                <c:pt idx="314">
                  <c:v>160015789.2203</c:v>
                </c:pt>
                <c:pt idx="315">
                  <c:v>156036046.170491</c:v>
                </c:pt>
                <c:pt idx="316">
                  <c:v>152148481.072496</c:v>
                </c:pt>
                <c:pt idx="317">
                  <c:v>148349990.172852</c:v>
                </c:pt>
                <c:pt idx="318">
                  <c:v>144610952.949626</c:v>
                </c:pt>
                <c:pt idx="319">
                  <c:v>140904284.593322</c:v>
                </c:pt>
                <c:pt idx="320">
                  <c:v>137220474.728883</c:v>
                </c:pt>
                <c:pt idx="321">
                  <c:v>133580147.647703</c:v>
                </c:pt>
                <c:pt idx="322">
                  <c:v>129975083.293704</c:v>
                </c:pt>
                <c:pt idx="323">
                  <c:v>126413105.222353</c:v>
                </c:pt>
                <c:pt idx="324">
                  <c:v>122896296.569228</c:v>
                </c:pt>
                <c:pt idx="325">
                  <c:v>119430813.259908</c:v>
                </c:pt>
                <c:pt idx="326">
                  <c:v>116014196.520901</c:v>
                </c:pt>
                <c:pt idx="327">
                  <c:v>112682734.748562</c:v>
                </c:pt>
                <c:pt idx="328">
                  <c:v>109426911.851607</c:v>
                </c:pt>
                <c:pt idx="329">
                  <c:v>106273605.207339</c:v>
                </c:pt>
                <c:pt idx="330">
                  <c:v>103226479.197716</c:v>
                </c:pt>
                <c:pt idx="331">
                  <c:v>100256506.252231</c:v>
                </c:pt>
                <c:pt idx="332">
                  <c:v>97365452.811659</c:v>
                </c:pt>
                <c:pt idx="333">
                  <c:v>94549294.351729</c:v>
                </c:pt>
                <c:pt idx="334">
                  <c:v>91282031.076807</c:v>
                </c:pt>
                <c:pt idx="335">
                  <c:v>88406574.643136</c:v>
                </c:pt>
                <c:pt idx="336">
                  <c:v>85709299.950448</c:v>
                </c:pt>
                <c:pt idx="337">
                  <c:v>83022428.714971</c:v>
                </c:pt>
                <c:pt idx="338">
                  <c:v>80346974.670755</c:v>
                </c:pt>
                <c:pt idx="339">
                  <c:v>77688283.597928</c:v>
                </c:pt>
                <c:pt idx="340">
                  <c:v>75042190.583359</c:v>
                </c:pt>
                <c:pt idx="341">
                  <c:v>72398260.208038</c:v>
                </c:pt>
                <c:pt idx="342">
                  <c:v>69762054.215134</c:v>
                </c:pt>
                <c:pt idx="343">
                  <c:v>67129798.457918</c:v>
                </c:pt>
                <c:pt idx="344">
                  <c:v>64506998.894843</c:v>
                </c:pt>
                <c:pt idx="345">
                  <c:v>61903371.69446</c:v>
                </c:pt>
                <c:pt idx="346">
                  <c:v>59318084.972256</c:v>
                </c:pt>
                <c:pt idx="347">
                  <c:v>56746505.169176</c:v>
                </c:pt>
                <c:pt idx="348">
                  <c:v>54197070.01308</c:v>
                </c:pt>
                <c:pt idx="349">
                  <c:v>51663630.46779</c:v>
                </c:pt>
                <c:pt idx="350">
                  <c:v>49157362.74815</c:v>
                </c:pt>
                <c:pt idx="351">
                  <c:v>46716705.040267</c:v>
                </c:pt>
                <c:pt idx="352">
                  <c:v>44295554.910424</c:v>
                </c:pt>
                <c:pt idx="353">
                  <c:v>41895698.506517</c:v>
                </c:pt>
                <c:pt idx="354">
                  <c:v>39543277.680391</c:v>
                </c:pt>
                <c:pt idx="355">
                  <c:v>37228456.772388</c:v>
                </c:pt>
                <c:pt idx="356">
                  <c:v>34987320.923041</c:v>
                </c:pt>
                <c:pt idx="357">
                  <c:v>32855384.793704</c:v>
                </c:pt>
                <c:pt idx="358">
                  <c:v>30839347.467444</c:v>
                </c:pt>
                <c:pt idx="359">
                  <c:v>28938179.096308</c:v>
                </c:pt>
                <c:pt idx="360">
                  <c:v>27182077.122548</c:v>
                </c:pt>
                <c:pt idx="361">
                  <c:v>25514958.138459</c:v>
                </c:pt>
                <c:pt idx="362">
                  <c:v>23893222.656181</c:v>
                </c:pt>
                <c:pt idx="363">
                  <c:v>22288210.972821</c:v>
                </c:pt>
                <c:pt idx="364">
                  <c:v>20693452.329896</c:v>
                </c:pt>
                <c:pt idx="365">
                  <c:v>19108914.269131</c:v>
                </c:pt>
                <c:pt idx="366">
                  <c:v>17545869.420603</c:v>
                </c:pt>
                <c:pt idx="367">
                  <c:v>16020106.221768</c:v>
                </c:pt>
                <c:pt idx="368">
                  <c:v>14549305.535704</c:v>
                </c:pt>
                <c:pt idx="369">
                  <c:v>13249320.197505</c:v>
                </c:pt>
                <c:pt idx="370">
                  <c:v>12062606.178933</c:v>
                </c:pt>
                <c:pt idx="371">
                  <c:v>10987781.93723</c:v>
                </c:pt>
                <c:pt idx="372">
                  <c:v>9985983.564977</c:v>
                </c:pt>
                <c:pt idx="373">
                  <c:v>9056787.656392</c:v>
                </c:pt>
                <c:pt idx="374">
                  <c:v>8191995.587222</c:v>
                </c:pt>
                <c:pt idx="375">
                  <c:v>7449374.803057</c:v>
                </c:pt>
                <c:pt idx="376">
                  <c:v>6799529.481978</c:v>
                </c:pt>
                <c:pt idx="377">
                  <c:v>6229767.525734</c:v>
                </c:pt>
                <c:pt idx="378">
                  <c:v>5718686.202605</c:v>
                </c:pt>
                <c:pt idx="379">
                  <c:v>5230820.091367</c:v>
                </c:pt>
                <c:pt idx="380">
                  <c:v>4763965.037593</c:v>
                </c:pt>
                <c:pt idx="381">
                  <c:v>4338198.039239</c:v>
                </c:pt>
                <c:pt idx="382">
                  <c:v>3929621.682</c:v>
                </c:pt>
                <c:pt idx="383">
                  <c:v>3544475.855117</c:v>
                </c:pt>
                <c:pt idx="384">
                  <c:v>3186051.548292</c:v>
                </c:pt>
                <c:pt idx="385">
                  <c:v>2858631.98201</c:v>
                </c:pt>
                <c:pt idx="386">
                  <c:v>2555102.322488</c:v>
                </c:pt>
                <c:pt idx="387">
                  <c:v>2282969.70665</c:v>
                </c:pt>
                <c:pt idx="388">
                  <c:v>2031805.662275</c:v>
                </c:pt>
                <c:pt idx="389">
                  <c:v>1813129.175489</c:v>
                </c:pt>
                <c:pt idx="390">
                  <c:v>1634614.962094</c:v>
                </c:pt>
                <c:pt idx="391">
                  <c:v>1485880.346636</c:v>
                </c:pt>
                <c:pt idx="392">
                  <c:v>1370338.643242</c:v>
                </c:pt>
                <c:pt idx="393">
                  <c:v>1281516.783613</c:v>
                </c:pt>
                <c:pt idx="394">
                  <c:v>1213744.704678</c:v>
                </c:pt>
                <c:pt idx="395">
                  <c:v>1163464.059583</c:v>
                </c:pt>
                <c:pt idx="396">
                  <c:v>1123096.127476</c:v>
                </c:pt>
                <c:pt idx="397">
                  <c:v>1086615.02</c:v>
                </c:pt>
                <c:pt idx="398">
                  <c:v>1055754.13</c:v>
                </c:pt>
                <c:pt idx="399">
                  <c:v>1025326.89</c:v>
                </c:pt>
                <c:pt idx="400">
                  <c:v>994833.24</c:v>
                </c:pt>
                <c:pt idx="401">
                  <c:v>964273.16</c:v>
                </c:pt>
                <c:pt idx="402">
                  <c:v>934084.41</c:v>
                </c:pt>
                <c:pt idx="403">
                  <c:v>903829.72</c:v>
                </c:pt>
                <c:pt idx="404">
                  <c:v>875285.68</c:v>
                </c:pt>
                <c:pt idx="405">
                  <c:v>846679.05</c:v>
                </c:pt>
                <c:pt idx="406">
                  <c:v>818009.48</c:v>
                </c:pt>
                <c:pt idx="407">
                  <c:v>790347.78</c:v>
                </c:pt>
                <c:pt idx="408">
                  <c:v>762626.02</c:v>
                </c:pt>
                <c:pt idx="409">
                  <c:v>735584.01</c:v>
                </c:pt>
                <c:pt idx="410">
                  <c:v>710534.68</c:v>
                </c:pt>
                <c:pt idx="411">
                  <c:v>685428.66</c:v>
                </c:pt>
                <c:pt idx="412">
                  <c:v>660265.76</c:v>
                </c:pt>
                <c:pt idx="413">
                  <c:v>635045.94</c:v>
                </c:pt>
                <c:pt idx="414">
                  <c:v>610791.61</c:v>
                </c:pt>
                <c:pt idx="415">
                  <c:v>587620.35</c:v>
                </c:pt>
                <c:pt idx="416">
                  <c:v>567402.21</c:v>
                </c:pt>
                <c:pt idx="417">
                  <c:v>549157.97</c:v>
                </c:pt>
                <c:pt idx="418">
                  <c:v>534225.09</c:v>
                </c:pt>
                <c:pt idx="419">
                  <c:v>520667.17</c:v>
                </c:pt>
                <c:pt idx="420">
                  <c:v>507571.26</c:v>
                </c:pt>
                <c:pt idx="421">
                  <c:v>495747.3</c:v>
                </c:pt>
                <c:pt idx="422">
                  <c:v>484589.96</c:v>
                </c:pt>
                <c:pt idx="423">
                  <c:v>473406.71</c:v>
                </c:pt>
                <c:pt idx="424">
                  <c:v>462999.67</c:v>
                </c:pt>
                <c:pt idx="425">
                  <c:v>453031.24</c:v>
                </c:pt>
                <c:pt idx="426">
                  <c:v>443491.14</c:v>
                </c:pt>
                <c:pt idx="427">
                  <c:v>433929.2</c:v>
                </c:pt>
                <c:pt idx="428">
                  <c:v>425295.48</c:v>
                </c:pt>
                <c:pt idx="429">
                  <c:v>416641.99</c:v>
                </c:pt>
                <c:pt idx="430">
                  <c:v>407968.57</c:v>
                </c:pt>
                <c:pt idx="431">
                  <c:v>399275.19</c:v>
                </c:pt>
                <c:pt idx="432">
                  <c:v>390561.79</c:v>
                </c:pt>
                <c:pt idx="433">
                  <c:v>382776.72</c:v>
                </c:pt>
                <c:pt idx="434">
                  <c:v>376845.88</c:v>
                </c:pt>
                <c:pt idx="435">
                  <c:v>121467.55</c:v>
                </c:pt>
                <c:pt idx="436">
                  <c:v>66075.66</c:v>
                </c:pt>
                <c:pt idx="437">
                  <c:v>60670.19</c:v>
                </c:pt>
                <c:pt idx="438">
                  <c:v>56000.29</c:v>
                </c:pt>
                <c:pt idx="439">
                  <c:v>52347.44</c:v>
                </c:pt>
                <c:pt idx="440">
                  <c:v>49776.23</c:v>
                </c:pt>
                <c:pt idx="441">
                  <c:v>47197.92</c:v>
                </c:pt>
                <c:pt idx="442">
                  <c:v>44612.52</c:v>
                </c:pt>
                <c:pt idx="443">
                  <c:v>42018.58</c:v>
                </c:pt>
                <c:pt idx="444">
                  <c:v>40727.6</c:v>
                </c:pt>
                <c:pt idx="445">
                  <c:v>39431.41</c:v>
                </c:pt>
                <c:pt idx="446">
                  <c:v>38128.99</c:v>
                </c:pt>
                <c:pt idx="447">
                  <c:v>37099.14</c:v>
                </c:pt>
                <c:pt idx="448">
                  <c:v>36065.25</c:v>
                </c:pt>
                <c:pt idx="449">
                  <c:v>35027.29</c:v>
                </c:pt>
                <c:pt idx="450">
                  <c:v>33985.26</c:v>
                </c:pt>
                <c:pt idx="451">
                  <c:v>32939.14</c:v>
                </c:pt>
                <c:pt idx="452">
                  <c:v>31888.9</c:v>
                </c:pt>
                <c:pt idx="453">
                  <c:v>30834.54</c:v>
                </c:pt>
                <c:pt idx="454">
                  <c:v>29776.04</c:v>
                </c:pt>
                <c:pt idx="455">
                  <c:v>28713.38</c:v>
                </c:pt>
                <c:pt idx="456">
                  <c:v>27646.54</c:v>
                </c:pt>
                <c:pt idx="457">
                  <c:v>26575.52</c:v>
                </c:pt>
                <c:pt idx="458">
                  <c:v>25500.3</c:v>
                </c:pt>
                <c:pt idx="459">
                  <c:v>24420.83</c:v>
                </c:pt>
                <c:pt idx="460">
                  <c:v>23337.13</c:v>
                </c:pt>
                <c:pt idx="461">
                  <c:v>22249.18</c:v>
                </c:pt>
                <c:pt idx="462">
                  <c:v>21156.96</c:v>
                </c:pt>
                <c:pt idx="463">
                  <c:v>20060.45</c:v>
                </c:pt>
                <c:pt idx="464">
                  <c:v>18959.62</c:v>
                </c:pt>
                <c:pt idx="465">
                  <c:v>17854.47</c:v>
                </c:pt>
                <c:pt idx="466">
                  <c:v>16744.99</c:v>
                </c:pt>
                <c:pt idx="467">
                  <c:v>15631.15</c:v>
                </c:pt>
                <c:pt idx="468">
                  <c:v>14512.92</c:v>
                </c:pt>
                <c:pt idx="469">
                  <c:v>13390.32</c:v>
                </c:pt>
                <c:pt idx="470">
                  <c:v>12263.28</c:v>
                </c:pt>
                <c:pt idx="471">
                  <c:v>11131.84</c:v>
                </c:pt>
                <c:pt idx="472">
                  <c:v>9995.94</c:v>
                </c:pt>
                <c:pt idx="473">
                  <c:v>8855.58</c:v>
                </c:pt>
                <c:pt idx="474">
                  <c:v>7710.75</c:v>
                </c:pt>
                <c:pt idx="475">
                  <c:v>6561.43</c:v>
                </c:pt>
                <c:pt idx="476">
                  <c:v>5478.52</c:v>
                </c:pt>
                <c:pt idx="477">
                  <c:v>4391.37</c:v>
                </c:pt>
                <c:pt idx="478">
                  <c:v>3299.96</c:v>
                </c:pt>
                <c:pt idx="479">
                  <c:v>2204.28</c:v>
                </c:pt>
                <c:pt idx="480">
                  <c:v>1104.29</c:v>
                </c:pt>
                <c:pt idx="481">
                  <c:v>0</c:v>
                </c:pt>
                <c:pt idx="482">
                  <c:v>0</c:v>
                </c:pt>
                <c:pt idx="483">
                  <c:v>0</c:v>
                </c:pt>
                <c:pt idx="484">
                  <c:v>0</c:v>
                </c:pt>
                <c:pt idx="485">
                  <c:v>0</c:v>
                </c:pt>
                <c:pt idx="486">
                  <c:v>0</c:v>
                </c:pt>
                <c:pt idx="487">
                  <c:v>0</c:v>
                </c:pt>
                <c:pt idx="488">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_Hidden30!$C$2:$C$490</c:f>
              <c:numCache>
                <c:ptCount val="489"/>
                <c:pt idx="0">
                  <c:v>2848552768.710578</c:v>
                </c:pt>
                <c:pt idx="2">
                  <c:v>2824585477.6284804</c:v>
                </c:pt>
                <c:pt idx="4">
                  <c:v>2801935486.276543</c:v>
                </c:pt>
                <c:pt idx="6">
                  <c:v>2779049623.997814</c:v>
                </c:pt>
                <c:pt idx="8">
                  <c:v>2756420131.1834645</c:v>
                </c:pt>
                <c:pt idx="10">
                  <c:v>2733639037.73244</c:v>
                </c:pt>
                <c:pt idx="12">
                  <c:v>2711145527.280066</c:v>
                </c:pt>
                <c:pt idx="14">
                  <c:v>2688273086.66451</c:v>
                </c:pt>
                <c:pt idx="16">
                  <c:v>2665282815.8832784</c:v>
                </c:pt>
                <c:pt idx="18">
                  <c:v>2642486157.796168</c:v>
                </c:pt>
                <c:pt idx="20">
                  <c:v>2619828788.094668</c:v>
                </c:pt>
                <c:pt idx="22">
                  <c:v>2596057451.3859797</c:v>
                </c:pt>
                <c:pt idx="24">
                  <c:v>2573618078.4703565</c:v>
                </c:pt>
                <c:pt idx="26">
                  <c:v>2550800492.295331</c:v>
                </c:pt>
                <c:pt idx="28">
                  <c:v>2528364739.8358364</c:v>
                </c:pt>
                <c:pt idx="30">
                  <c:v>2506118903.283532</c:v>
                </c:pt>
                <c:pt idx="32">
                  <c:v>2483551213.352737</c:v>
                </c:pt>
                <c:pt idx="34">
                  <c:v>2461730652.3840847</c:v>
                </c:pt>
                <c:pt idx="36">
                  <c:v>2438885338.0387917</c:v>
                </c:pt>
                <c:pt idx="38">
                  <c:v>2416012117.4101553</c:v>
                </c:pt>
                <c:pt idx="40">
                  <c:v>2392734396.689453</c:v>
                </c:pt>
                <c:pt idx="42">
                  <c:v>2369947910.6503386</c:v>
                </c:pt>
                <c:pt idx="44">
                  <c:v>2347935705.223891</c:v>
                </c:pt>
                <c:pt idx="46">
                  <c:v>2324688656.8215957</c:v>
                </c:pt>
                <c:pt idx="48">
                  <c:v>2302452054.6369505</c:v>
                </c:pt>
                <c:pt idx="50">
                  <c:v>2279130297.474552</c:v>
                </c:pt>
                <c:pt idx="52">
                  <c:v>2256664549.7324853</c:v>
                </c:pt>
                <c:pt idx="54">
                  <c:v>2235230832.7641296</c:v>
                </c:pt>
                <c:pt idx="56">
                  <c:v>2213637028.580252</c:v>
                </c:pt>
                <c:pt idx="58">
                  <c:v>2192321669.3554797</c:v>
                </c:pt>
                <c:pt idx="60">
                  <c:v>2170152208.8920627</c:v>
                </c:pt>
                <c:pt idx="62">
                  <c:v>2148573927.3103495</c:v>
                </c:pt>
                <c:pt idx="64">
                  <c:v>2127903334.6476395</c:v>
                </c:pt>
                <c:pt idx="66">
                  <c:v>2106689223.1655169</c:v>
                </c:pt>
                <c:pt idx="68">
                  <c:v>2084647439.3927062</c:v>
                </c:pt>
                <c:pt idx="70">
                  <c:v>2063428813.520424</c:v>
                </c:pt>
                <c:pt idx="72">
                  <c:v>2042447996.6793814</c:v>
                </c:pt>
                <c:pt idx="74">
                  <c:v>2020942312.211705</c:v>
                </c:pt>
                <c:pt idx="76">
                  <c:v>1999997578.3632336</c:v>
                </c:pt>
                <c:pt idx="78">
                  <c:v>1978792005.831953</c:v>
                </c:pt>
                <c:pt idx="80">
                  <c:v>1957765107.3722448</c:v>
                </c:pt>
                <c:pt idx="82">
                  <c:v>1936304509.3310583</c:v>
                </c:pt>
                <c:pt idx="84">
                  <c:v>1915721659.939861</c:v>
                </c:pt>
                <c:pt idx="86">
                  <c:v>1894688643.1626375</c:v>
                </c:pt>
                <c:pt idx="88">
                  <c:v>1874022435.3876247</c:v>
                </c:pt>
                <c:pt idx="90">
                  <c:v>1853792447.5399566</c:v>
                </c:pt>
                <c:pt idx="92">
                  <c:v>1833155491.3979464</c:v>
                </c:pt>
                <c:pt idx="94">
                  <c:v>1811672001.084024</c:v>
                </c:pt>
                <c:pt idx="96">
                  <c:v>1790617046.3517177</c:v>
                </c:pt>
                <c:pt idx="98">
                  <c:v>1770166219.235906</c:v>
                </c:pt>
                <c:pt idx="100">
                  <c:v>1749926981.5347223</c:v>
                </c:pt>
                <c:pt idx="102">
                  <c:v>1730171344.0667953</c:v>
                </c:pt>
                <c:pt idx="104">
                  <c:v>1710533509.3073802</c:v>
                </c:pt>
                <c:pt idx="106">
                  <c:v>1691094806.2068923</c:v>
                </c:pt>
                <c:pt idx="108">
                  <c:v>1671296369.6056485</c:v>
                </c:pt>
                <c:pt idx="110">
                  <c:v>1651904880.2823994</c:v>
                </c:pt>
                <c:pt idx="112">
                  <c:v>1632696073.4163907</c:v>
                </c:pt>
                <c:pt idx="114">
                  <c:v>1613468139.360778</c:v>
                </c:pt>
                <c:pt idx="116">
                  <c:v>1594266540.1536705</c:v>
                </c:pt>
                <c:pt idx="118">
                  <c:v>1575092231.993325</c:v>
                </c:pt>
                <c:pt idx="120">
                  <c:v>1555782481.520846</c:v>
                </c:pt>
                <c:pt idx="122">
                  <c:v>1536779199.6454477</c:v>
                </c:pt>
                <c:pt idx="124">
                  <c:v>1517723286.1043456</c:v>
                </c:pt>
                <c:pt idx="126">
                  <c:v>1498989459.9483383</c:v>
                </c:pt>
                <c:pt idx="128">
                  <c:v>1480146716.7728527</c:v>
                </c:pt>
                <c:pt idx="130">
                  <c:v>1461735846.664527</c:v>
                </c:pt>
                <c:pt idx="132">
                  <c:v>1442887695.873891</c:v>
                </c:pt>
                <c:pt idx="134">
                  <c:v>1424777294.491799</c:v>
                </c:pt>
                <c:pt idx="136">
                  <c:v>1406974638.760496</c:v>
                </c:pt>
                <c:pt idx="138">
                  <c:v>1388721039.5299833</c:v>
                </c:pt>
                <c:pt idx="140">
                  <c:v>1371165513.051396</c:v>
                </c:pt>
                <c:pt idx="142">
                  <c:v>1352656297.719196</c:v>
                </c:pt>
                <c:pt idx="144">
                  <c:v>1335075046.888448</c:v>
                </c:pt>
                <c:pt idx="146">
                  <c:v>1317785244.7937448</c:v>
                </c:pt>
                <c:pt idx="148">
                  <c:v>1300474483.9171472</c:v>
                </c:pt>
                <c:pt idx="150">
                  <c:v>1283786414.2131126</c:v>
                </c:pt>
                <c:pt idx="152">
                  <c:v>1266461743.5584276</c:v>
                </c:pt>
                <c:pt idx="154">
                  <c:v>1250192806.5892494</c:v>
                </c:pt>
                <c:pt idx="156">
                  <c:v>1234072381.407193</c:v>
                </c:pt>
                <c:pt idx="158">
                  <c:v>1218227287.0146353</c:v>
                </c:pt>
                <c:pt idx="160">
                  <c:v>1202039230.4661517</c:v>
                </c:pt>
                <c:pt idx="162">
                  <c:v>1186356326.906259</c:v>
                </c:pt>
                <c:pt idx="164">
                  <c:v>1171052378.402532</c:v>
                </c:pt>
                <c:pt idx="166">
                  <c:v>1155519451.8031058</c:v>
                </c:pt>
                <c:pt idx="168">
                  <c:v>1140045442.9699473</c:v>
                </c:pt>
                <c:pt idx="170">
                  <c:v>1125056425.5956695</c:v>
                </c:pt>
                <c:pt idx="172">
                  <c:v>1108713538.2535846</c:v>
                </c:pt>
                <c:pt idx="174">
                  <c:v>1094053039.8124712</c:v>
                </c:pt>
                <c:pt idx="176">
                  <c:v>1079629727.3115902</c:v>
                </c:pt>
                <c:pt idx="178">
                  <c:v>1064888093.8330407</c:v>
                </c:pt>
                <c:pt idx="180">
                  <c:v>1050098803.4584675</c:v>
                </c:pt>
                <c:pt idx="182">
                  <c:v>1036243721.8210955</c:v>
                </c:pt>
                <c:pt idx="184">
                  <c:v>1022663140.6061691</c:v>
                </c:pt>
                <c:pt idx="186">
                  <c:v>1008623392.8528677</c:v>
                </c:pt>
                <c:pt idx="188">
                  <c:v>995104416.2220476</c:v>
                </c:pt>
                <c:pt idx="190">
                  <c:v>980101289.6640793</c:v>
                </c:pt>
                <c:pt idx="192">
                  <c:v>967048283.6693974</c:v>
                </c:pt>
                <c:pt idx="194">
                  <c:v>954128923.6408652</c:v>
                </c:pt>
                <c:pt idx="196">
                  <c:v>941267460.9323245</c:v>
                </c:pt>
                <c:pt idx="198">
                  <c:v>928397091.9796535</c:v>
                </c:pt>
                <c:pt idx="200">
                  <c:v>915845615.0298908</c:v>
                </c:pt>
                <c:pt idx="202">
                  <c:v>902907464.3313651</c:v>
                </c:pt>
                <c:pt idx="204">
                  <c:v>890418064.0964031</c:v>
                </c:pt>
                <c:pt idx="206">
                  <c:v>878195104.5454093</c:v>
                </c:pt>
                <c:pt idx="208">
                  <c:v>865560852.7995247</c:v>
                </c:pt>
                <c:pt idx="210">
                  <c:v>853444489.0063524</c:v>
                </c:pt>
                <c:pt idx="211">
                  <c:v>841456918.0629175</c:v>
                </c:pt>
                <c:pt idx="212">
                  <c:v>829739739.493387</c:v>
                </c:pt>
                <c:pt idx="213">
                  <c:v>817783971.5796915</c:v>
                </c:pt>
                <c:pt idx="214">
                  <c:v>806399822.0108213</c:v>
                </c:pt>
                <c:pt idx="215">
                  <c:v>794595716.4375782</c:v>
                </c:pt>
                <c:pt idx="216">
                  <c:v>783456336.3818533</c:v>
                </c:pt>
                <c:pt idx="217">
                  <c:v>772428194.6493859</c:v>
                </c:pt>
                <c:pt idx="218">
                  <c:v>761394961.8638428</c:v>
                </c:pt>
                <c:pt idx="219">
                  <c:v>750576306.4296192</c:v>
                </c:pt>
                <c:pt idx="220">
                  <c:v>739811117.5812565</c:v>
                </c:pt>
                <c:pt idx="221">
                  <c:v>729220810.7894161</c:v>
                </c:pt>
                <c:pt idx="222">
                  <c:v>718593621.21939</c:v>
                </c:pt>
                <c:pt idx="223">
                  <c:v>708116487.2409772</c:v>
                </c:pt>
                <c:pt idx="224">
                  <c:v>697693885.157703</c:v>
                </c:pt>
                <c:pt idx="225">
                  <c:v>687413575.9207826</c:v>
                </c:pt>
                <c:pt idx="226">
                  <c:v>677187392.3689007</c:v>
                </c:pt>
                <c:pt idx="227">
                  <c:v>667088788.0867885</c:v>
                </c:pt>
                <c:pt idx="228">
                  <c:v>657127256.0513029</c:v>
                </c:pt>
                <c:pt idx="229">
                  <c:v>647179036.2094285</c:v>
                </c:pt>
                <c:pt idx="230">
                  <c:v>637026942.4168048</c:v>
                </c:pt>
                <c:pt idx="231">
                  <c:v>627333823.9996523</c:v>
                </c:pt>
                <c:pt idx="232">
                  <c:v>617422241.8396583</c:v>
                </c:pt>
                <c:pt idx="233">
                  <c:v>607788713.9404303</c:v>
                </c:pt>
                <c:pt idx="234">
                  <c:v>598364795.268402</c:v>
                </c:pt>
                <c:pt idx="235">
                  <c:v>589052035.5484937</c:v>
                </c:pt>
                <c:pt idx="236">
                  <c:v>579833272.1210841</c:v>
                </c:pt>
                <c:pt idx="237">
                  <c:v>570711399.0963901</c:v>
                </c:pt>
                <c:pt idx="238">
                  <c:v>561769514.3645658</c:v>
                </c:pt>
                <c:pt idx="239">
                  <c:v>552971981.3761293</c:v>
                </c:pt>
                <c:pt idx="240">
                  <c:v>544238603.1913666</c:v>
                </c:pt>
                <c:pt idx="241">
                  <c:v>535660927.2113605</c:v>
                </c:pt>
                <c:pt idx="242">
                  <c:v>527173592.6510633</c:v>
                </c:pt>
                <c:pt idx="243">
                  <c:v>518727912.1556494</c:v>
                </c:pt>
                <c:pt idx="244">
                  <c:v>510259735.54922</c:v>
                </c:pt>
                <c:pt idx="245">
                  <c:v>502017687.3216825</c:v>
                </c:pt>
                <c:pt idx="246">
                  <c:v>493709567.9195177</c:v>
                </c:pt>
                <c:pt idx="247">
                  <c:v>485406169.9647901</c:v>
                </c:pt>
                <c:pt idx="248">
                  <c:v>477395138.18044305</c:v>
                </c:pt>
                <c:pt idx="249">
                  <c:v>469548395.5205538</c:v>
                </c:pt>
                <c:pt idx="250">
                  <c:v>461796914.97895604</c:v>
                </c:pt>
                <c:pt idx="251">
                  <c:v>454152427.1406463</c:v>
                </c:pt>
                <c:pt idx="252">
                  <c:v>446665985.68131816</c:v>
                </c:pt>
                <c:pt idx="253">
                  <c:v>439246063.45423317</c:v>
                </c:pt>
                <c:pt idx="254">
                  <c:v>431929258.8279936</c:v>
                </c:pt>
                <c:pt idx="255">
                  <c:v>424698456.9727697</c:v>
                </c:pt>
                <c:pt idx="256">
                  <c:v>417546244.49077606</c:v>
                </c:pt>
                <c:pt idx="257">
                  <c:v>410508281.93490297</c:v>
                </c:pt>
                <c:pt idx="258">
                  <c:v>403503692.4593138</c:v>
                </c:pt>
                <c:pt idx="259">
                  <c:v>396573330.91477144</c:v>
                </c:pt>
                <c:pt idx="260">
                  <c:v>389672130.66798</c:v>
                </c:pt>
                <c:pt idx="261">
                  <c:v>382854938.7476845</c:v>
                </c:pt>
                <c:pt idx="262">
                  <c:v>376067657.0001586</c:v>
                </c:pt>
                <c:pt idx="263">
                  <c:v>369337267.14988863</c:v>
                </c:pt>
                <c:pt idx="264">
                  <c:v>362685392.69827616</c:v>
                </c:pt>
                <c:pt idx="265">
                  <c:v>356082789.799875</c:v>
                </c:pt>
                <c:pt idx="266">
                  <c:v>349458445.37434894</c:v>
                </c:pt>
                <c:pt idx="267">
                  <c:v>342879449.1506267</c:v>
                </c:pt>
                <c:pt idx="268">
                  <c:v>336464372.8432973</c:v>
                </c:pt>
                <c:pt idx="269">
                  <c:v>330170999.5361045</c:v>
                </c:pt>
                <c:pt idx="270">
                  <c:v>323904785.04220825</c:v>
                </c:pt>
                <c:pt idx="271">
                  <c:v>317737617.2399063</c:v>
                </c:pt>
                <c:pt idx="272">
                  <c:v>311632820.5141064</c:v>
                </c:pt>
                <c:pt idx="273">
                  <c:v>305630106.78290784</c:v>
                </c:pt>
                <c:pt idx="274">
                  <c:v>299704014.0533073</c:v>
                </c:pt>
                <c:pt idx="275">
                  <c:v>293862169.86159796</c:v>
                </c:pt>
                <c:pt idx="276">
                  <c:v>288114795.65702665</c:v>
                </c:pt>
                <c:pt idx="277">
                  <c:v>282399162.37675947</c:v>
                </c:pt>
                <c:pt idx="278">
                  <c:v>276728037.9501476</c:v>
                </c:pt>
                <c:pt idx="279">
                  <c:v>271077746.2956408</c:v>
                </c:pt>
                <c:pt idx="280">
                  <c:v>265451360.84996274</c:v>
                </c:pt>
                <c:pt idx="281">
                  <c:v>259888797.76434252</c:v>
                </c:pt>
                <c:pt idx="282">
                  <c:v>254316779.03592214</c:v>
                </c:pt>
                <c:pt idx="283">
                  <c:v>248803774.338876</c:v>
                </c:pt>
                <c:pt idx="284">
                  <c:v>243123082.0081691</c:v>
                </c:pt>
                <c:pt idx="285">
                  <c:v>237724390.66881093</c:v>
                </c:pt>
                <c:pt idx="286">
                  <c:v>232377367.8600705</c:v>
                </c:pt>
                <c:pt idx="287">
                  <c:v>227093738.7122214</c:v>
                </c:pt>
                <c:pt idx="288">
                  <c:v>221881759.0188392</c:v>
                </c:pt>
                <c:pt idx="289">
                  <c:v>216728881.43985543</c:v>
                </c:pt>
                <c:pt idx="290">
                  <c:v>211657743.71333516</c:v>
                </c:pt>
                <c:pt idx="291">
                  <c:v>206477293.19078615</c:v>
                </c:pt>
                <c:pt idx="292">
                  <c:v>201519160.97035825</c:v>
                </c:pt>
                <c:pt idx="293">
                  <c:v>195915588.47644892</c:v>
                </c:pt>
                <c:pt idx="294">
                  <c:v>191078408.5162539</c:v>
                </c:pt>
                <c:pt idx="295">
                  <c:v>186318946.50058737</c:v>
                </c:pt>
                <c:pt idx="296">
                  <c:v>181635925.2378423</c:v>
                </c:pt>
                <c:pt idx="297">
                  <c:v>177126680.7869621</c:v>
                </c:pt>
                <c:pt idx="298">
                  <c:v>172726099.95843127</c:v>
                </c:pt>
                <c:pt idx="299">
                  <c:v>168325538.4377069</c:v>
                </c:pt>
                <c:pt idx="300">
                  <c:v>164185584.76924565</c:v>
                </c:pt>
                <c:pt idx="301">
                  <c:v>160110517.53864813</c:v>
                </c:pt>
                <c:pt idx="302">
                  <c:v>156078458.95281148</c:v>
                </c:pt>
                <c:pt idx="303">
                  <c:v>152076522.82067537</c:v>
                </c:pt>
                <c:pt idx="304">
                  <c:v>148109528.96454546</c:v>
                </c:pt>
                <c:pt idx="305">
                  <c:v>144194989.37881938</c:v>
                </c:pt>
                <c:pt idx="306">
                  <c:v>140319692.250296</c:v>
                </c:pt>
                <c:pt idx="307">
                  <c:v>136519733.32012329</c:v>
                </c:pt>
                <c:pt idx="308">
                  <c:v>132800238.77459052</c:v>
                </c:pt>
                <c:pt idx="309">
                  <c:v>129204365.04051892</c:v>
                </c:pt>
                <c:pt idx="310">
                  <c:v>125723178.56881233</c:v>
                </c:pt>
                <c:pt idx="311">
                  <c:v>122337370.59305726</c:v>
                </c:pt>
                <c:pt idx="312">
                  <c:v>119050572.02524173</c:v>
                </c:pt>
                <c:pt idx="313">
                  <c:v>115852676.94430281</c:v>
                </c:pt>
                <c:pt idx="314">
                  <c:v>112753194.07822385</c:v>
                </c:pt>
                <c:pt idx="315">
                  <c:v>109762434.68547612</c:v>
                </c:pt>
                <c:pt idx="316">
                  <c:v>106846227.97853588</c:v>
                </c:pt>
                <c:pt idx="317">
                  <c:v>104019130.35954238</c:v>
                </c:pt>
                <c:pt idx="318">
                  <c:v>101225437.8000828</c:v>
                </c:pt>
                <c:pt idx="319">
                  <c:v>98468933.77452786</c:v>
                </c:pt>
                <c:pt idx="320">
                  <c:v>95731911.94220234</c:v>
                </c:pt>
                <c:pt idx="321">
                  <c:v>93039270.11061081</c:v>
                </c:pt>
                <c:pt idx="322">
                  <c:v>90374781.23328012</c:v>
                </c:pt>
                <c:pt idx="323">
                  <c:v>87748971.16292076</c:v>
                </c:pt>
                <c:pt idx="324">
                  <c:v>85167772.71158807</c:v>
                </c:pt>
                <c:pt idx="325">
                  <c:v>82625797.19685768</c:v>
                </c:pt>
                <c:pt idx="326">
                  <c:v>80130337.14853607</c:v>
                </c:pt>
                <c:pt idx="327">
                  <c:v>77697311.41687465</c:v>
                </c:pt>
                <c:pt idx="328">
                  <c:v>75324374.6289068</c:v>
                </c:pt>
                <c:pt idx="329">
                  <c:v>73041709.37766229</c:v>
                </c:pt>
                <c:pt idx="330">
                  <c:v>70827091.58973141</c:v>
                </c:pt>
                <c:pt idx="331">
                  <c:v>68676383.98642436</c:v>
                </c:pt>
                <c:pt idx="332">
                  <c:v>66582871.51189702</c:v>
                </c:pt>
                <c:pt idx="333">
                  <c:v>64550927.284506224</c:v>
                </c:pt>
                <c:pt idx="334">
                  <c:v>62214593.4191447</c:v>
                </c:pt>
                <c:pt idx="335">
                  <c:v>60152587.770637125</c:v>
                </c:pt>
                <c:pt idx="336">
                  <c:v>58221616.57292318</c:v>
                </c:pt>
                <c:pt idx="337">
                  <c:v>56300794.67995855</c:v>
                </c:pt>
                <c:pt idx="338">
                  <c:v>54397028.95139421</c:v>
                </c:pt>
                <c:pt idx="339">
                  <c:v>52507816.26293109</c:v>
                </c:pt>
                <c:pt idx="340">
                  <c:v>50633355.892502084</c:v>
                </c:pt>
                <c:pt idx="341">
                  <c:v>48774571.45944783</c:v>
                </c:pt>
                <c:pt idx="342">
                  <c:v>46918851.40696515</c:v>
                </c:pt>
                <c:pt idx="343">
                  <c:v>45074406.30991358</c:v>
                </c:pt>
                <c:pt idx="344">
                  <c:v>43239860.911781795</c:v>
                </c:pt>
                <c:pt idx="345">
                  <c:v>41426506.97223305</c:v>
                </c:pt>
                <c:pt idx="346">
                  <c:v>39629072.87997291</c:v>
                </c:pt>
                <c:pt idx="347">
                  <c:v>37846758.531582765</c:v>
                </c:pt>
                <c:pt idx="348">
                  <c:v>36087096.27579263</c:v>
                </c:pt>
                <c:pt idx="349">
                  <c:v>34341861.323883</c:v>
                </c:pt>
                <c:pt idx="350">
                  <c:v>32622259.98307868</c:v>
                </c:pt>
                <c:pt idx="351">
                  <c:v>30949985.676903397</c:v>
                </c:pt>
                <c:pt idx="352">
                  <c:v>29296192.05035677</c:v>
                </c:pt>
                <c:pt idx="353">
                  <c:v>27665008.284643535</c:v>
                </c:pt>
                <c:pt idx="354">
                  <c:v>26067345.760737903</c:v>
                </c:pt>
                <c:pt idx="355">
                  <c:v>24501108.992473133</c:v>
                </c:pt>
                <c:pt idx="356">
                  <c:v>22987099.52230186</c:v>
                </c:pt>
                <c:pt idx="357">
                  <c:v>21550959.25235894</c:v>
                </c:pt>
                <c:pt idx="358">
                  <c:v>20194262.95897137</c:v>
                </c:pt>
                <c:pt idx="359">
                  <c:v>18917197.85247423</c:v>
                </c:pt>
                <c:pt idx="360">
                  <c:v>17740048.6574859</c:v>
                </c:pt>
                <c:pt idx="361">
                  <c:v>16623780.870943299</c:v>
                </c:pt>
                <c:pt idx="362">
                  <c:v>15541618.208434148</c:v>
                </c:pt>
                <c:pt idx="363">
                  <c:v>14473031.08245241</c:v>
                </c:pt>
                <c:pt idx="364">
                  <c:v>13414670.657015868</c:v>
                </c:pt>
                <c:pt idx="365">
                  <c:v>12368504.712841809</c:v>
                </c:pt>
                <c:pt idx="366">
                  <c:v>11337540.693665797</c:v>
                </c:pt>
                <c:pt idx="367">
                  <c:v>10334653.439980742</c:v>
                </c:pt>
                <c:pt idx="368">
                  <c:v>9369913.238722274</c:v>
                </c:pt>
                <c:pt idx="369">
                  <c:v>8518702.696492454</c:v>
                </c:pt>
                <c:pt idx="370">
                  <c:v>7742545.994506307</c:v>
                </c:pt>
                <c:pt idx="371">
                  <c:v>7040693.77486789</c:v>
                </c:pt>
                <c:pt idx="372">
                  <c:v>6388263.643640785</c:v>
                </c:pt>
                <c:pt idx="373">
                  <c:v>5784008.849433064</c:v>
                </c:pt>
                <c:pt idx="374">
                  <c:v>5223132.382241187</c:v>
                </c:pt>
                <c:pt idx="375">
                  <c:v>4741589.236025665</c:v>
                </c:pt>
                <c:pt idx="376">
                  <c:v>4320616.7296285955</c:v>
                </c:pt>
                <c:pt idx="377">
                  <c:v>3952508.797818531</c:v>
                </c:pt>
                <c:pt idx="378">
                  <c:v>3622096.7807714487</c:v>
                </c:pt>
                <c:pt idx="379">
                  <c:v>3307654.4101787233</c:v>
                </c:pt>
                <c:pt idx="380">
                  <c:v>3007334.1695811525</c:v>
                </c:pt>
                <c:pt idx="381">
                  <c:v>2734066.3976606973</c:v>
                </c:pt>
                <c:pt idx="382">
                  <c:v>2472368.513463266</c:v>
                </c:pt>
                <c:pt idx="383">
                  <c:v>2226267.0779856397</c:v>
                </c:pt>
                <c:pt idx="384">
                  <c:v>1997857.9227365416</c:v>
                </c:pt>
                <c:pt idx="385">
                  <c:v>1789504.6423493114</c:v>
                </c:pt>
                <c:pt idx="386">
                  <c:v>1596869.5449949014</c:v>
                </c:pt>
                <c:pt idx="387">
                  <c:v>1424374.1039828674</c:v>
                </c:pt>
                <c:pt idx="388">
                  <c:v>1265519.5712699357</c:v>
                </c:pt>
                <c:pt idx="389">
                  <c:v>1127585.7244150483</c:v>
                </c:pt>
                <c:pt idx="390">
                  <c:v>1014843.4931607507</c:v>
                </c:pt>
                <c:pt idx="391">
                  <c:v>920988.0612900958</c:v>
                </c:pt>
                <c:pt idx="392">
                  <c:v>847931.6498586503</c:v>
                </c:pt>
                <c:pt idx="393">
                  <c:v>791669.292752119</c:v>
                </c:pt>
                <c:pt idx="394">
                  <c:v>748530.7201047272</c:v>
                </c:pt>
                <c:pt idx="395">
                  <c:v>716305.0808692491</c:v>
                </c:pt>
                <c:pt idx="396">
                  <c:v>690316.9699899167</c:v>
                </c:pt>
                <c:pt idx="397">
                  <c:v>666760.8674073545</c:v>
                </c:pt>
                <c:pt idx="398">
                  <c:v>646760.8876424918</c:v>
                </c:pt>
                <c:pt idx="399">
                  <c:v>627055.6504775916</c:v>
                </c:pt>
                <c:pt idx="400">
                  <c:v>607374.8506264765</c:v>
                </c:pt>
                <c:pt idx="401">
                  <c:v>587782.8871686826</c:v>
                </c:pt>
                <c:pt idx="402">
                  <c:v>568415.303482187</c:v>
                </c:pt>
                <c:pt idx="403">
                  <c:v>549101.7356292646</c:v>
                </c:pt>
                <c:pt idx="404">
                  <c:v>530858.5310403571</c:v>
                </c:pt>
                <c:pt idx="405">
                  <c:v>512665.80627710576</c:v>
                </c:pt>
                <c:pt idx="406">
                  <c:v>494466.2498762584</c:v>
                </c:pt>
                <c:pt idx="407">
                  <c:v>476935.1531732604</c:v>
                </c:pt>
                <c:pt idx="408">
                  <c:v>459451.07858058414</c:v>
                </c:pt>
                <c:pt idx="409">
                  <c:v>442407.7391917762</c:v>
                </c:pt>
                <c:pt idx="410">
                  <c:v>426640.69280938857</c:v>
                </c:pt>
                <c:pt idx="411">
                  <c:v>410867.7319889552</c:v>
                </c:pt>
                <c:pt idx="412">
                  <c:v>395113.0102311723</c:v>
                </c:pt>
                <c:pt idx="413">
                  <c:v>379438.87228262663</c:v>
                </c:pt>
                <c:pt idx="414">
                  <c:v>364327.9742003857</c:v>
                </c:pt>
                <c:pt idx="415">
                  <c:v>349931.3433785089</c:v>
                </c:pt>
                <c:pt idx="416">
                  <c:v>337318.2344780977</c:v>
                </c:pt>
                <c:pt idx="417">
                  <c:v>325936.2367412247</c:v>
                </c:pt>
                <c:pt idx="418">
                  <c:v>316535.4941110151</c:v>
                </c:pt>
                <c:pt idx="419">
                  <c:v>307979.0029663238</c:v>
                </c:pt>
                <c:pt idx="420">
                  <c:v>299739.8582854502</c:v>
                </c:pt>
                <c:pt idx="421">
                  <c:v>292260.82845727744</c:v>
                </c:pt>
                <c:pt idx="422">
                  <c:v>285214.25370248535</c:v>
                </c:pt>
                <c:pt idx="423">
                  <c:v>278159.5673325941</c:v>
                </c:pt>
                <c:pt idx="424">
                  <c:v>271583.29518299847</c:v>
                </c:pt>
                <c:pt idx="425">
                  <c:v>265328.9546305606</c:v>
                </c:pt>
                <c:pt idx="426">
                  <c:v>259301.01811838904</c:v>
                </c:pt>
                <c:pt idx="427">
                  <c:v>253293.88782963998</c:v>
                </c:pt>
                <c:pt idx="428">
                  <c:v>247833.14067176887</c:v>
                </c:pt>
                <c:pt idx="429">
                  <c:v>242391.96012956987</c:v>
                </c:pt>
                <c:pt idx="430">
                  <c:v>236943.42348100367</c:v>
                </c:pt>
                <c:pt idx="431">
                  <c:v>231501.09891902097</c:v>
                </c:pt>
                <c:pt idx="432">
                  <c:v>226077.3452649381</c:v>
                </c:pt>
                <c:pt idx="433">
                  <c:v>221195.1437582183</c:v>
                </c:pt>
                <c:pt idx="434">
                  <c:v>217410.4441490004</c:v>
                </c:pt>
                <c:pt idx="435">
                  <c:v>0</c:v>
                </c:pt>
                <c:pt idx="436">
                  <c:v>37991.2601933289</c:v>
                </c:pt>
                <c:pt idx="437">
                  <c:v>34829.85511167642</c:v>
                </c:pt>
                <c:pt idx="438">
                  <c:v>32094.407898222387</c:v>
                </c:pt>
                <c:pt idx="439">
                  <c:v>29951.673993472647</c:v>
                </c:pt>
                <c:pt idx="440">
                  <c:v>28432.197799521648</c:v>
                </c:pt>
                <c:pt idx="441">
                  <c:v>26915.214885855537</c:v>
                </c:pt>
                <c:pt idx="442">
                  <c:v>25397.708036868666</c:v>
                </c:pt>
                <c:pt idx="443">
                  <c:v>23880.417831752973</c:v>
                </c:pt>
                <c:pt idx="444">
                  <c:v>23108.72204454124</c:v>
                </c:pt>
                <c:pt idx="445">
                  <c:v>22335.320882696105</c:v>
                </c:pt>
                <c:pt idx="446">
                  <c:v>21562.134510859385</c:v>
                </c:pt>
                <c:pt idx="447">
                  <c:v>20944.16597888343</c:v>
                </c:pt>
                <c:pt idx="448">
                  <c:v>20325.954763611764</c:v>
                </c:pt>
                <c:pt idx="449">
                  <c:v>19709.648872774713</c:v>
                </c:pt>
                <c:pt idx="450">
                  <c:v>19090.870216062794</c:v>
                </c:pt>
                <c:pt idx="451">
                  <c:v>18472.85174960115</c:v>
                </c:pt>
                <c:pt idx="452">
                  <c:v>17853.526252139753</c:v>
                </c:pt>
                <c:pt idx="453">
                  <c:v>17234.889451641764</c:v>
                </c:pt>
                <c:pt idx="454">
                  <c:v>16615.015336365876</c:v>
                </c:pt>
                <c:pt idx="455">
                  <c:v>15994.877005947139</c:v>
                </c:pt>
                <c:pt idx="456">
                  <c:v>15375.311854222955</c:v>
                </c:pt>
                <c:pt idx="457">
                  <c:v>14754.608719029782</c:v>
                </c:pt>
                <c:pt idx="458">
                  <c:v>14134.412963261719</c:v>
                </c:pt>
                <c:pt idx="459">
                  <c:v>13513.121622688233</c:v>
                </c:pt>
                <c:pt idx="460">
                  <c:v>12891.560458760321</c:v>
                </c:pt>
                <c:pt idx="461">
                  <c:v>12271.74088915378</c:v>
                </c:pt>
                <c:pt idx="462">
                  <c:v>11649.524827291963</c:v>
                </c:pt>
                <c:pt idx="463">
                  <c:v>11027.629783290193</c:v>
                </c:pt>
                <c:pt idx="464">
                  <c:v>10404.804259073077</c:v>
                </c:pt>
                <c:pt idx="465">
                  <c:v>9782.228632621738</c:v>
                </c:pt>
                <c:pt idx="466">
                  <c:v>9158.798781336818</c:v>
                </c:pt>
                <c:pt idx="467">
                  <c:v>8535.074865912076</c:v>
                </c:pt>
                <c:pt idx="468">
                  <c:v>7911.480571036692</c:v>
                </c:pt>
                <c:pt idx="469">
                  <c:v>7287.133057533982</c:v>
                </c:pt>
                <c:pt idx="470">
                  <c:v>6662.8333114867555</c:v>
                </c:pt>
                <c:pt idx="471">
                  <c:v>6037.846094144207</c:v>
                </c:pt>
                <c:pt idx="472">
                  <c:v>5412.544783736963</c:v>
                </c:pt>
                <c:pt idx="473">
                  <c:v>4787.722780742668</c:v>
                </c:pt>
                <c:pt idx="474">
                  <c:v>4161.705905269633</c:v>
                </c:pt>
                <c:pt idx="475">
                  <c:v>3535.5731289793584</c:v>
                </c:pt>
                <c:pt idx="476">
                  <c:v>2947.0489878342487</c:v>
                </c:pt>
                <c:pt idx="477">
                  <c:v>2358.3632279023154</c:v>
                </c:pt>
                <c:pt idx="478">
                  <c:v>1769.2211347041411</c:v>
                </c:pt>
                <c:pt idx="479">
                  <c:v>1179.7853045936617</c:v>
                </c:pt>
                <c:pt idx="480">
                  <c:v>590.0732429292442</c:v>
                </c:pt>
                <c:pt idx="481">
                  <c:v>0</c:v>
                </c:pt>
                <c:pt idx="482">
                  <c:v>0</c:v>
                </c:pt>
                <c:pt idx="483">
                  <c:v>0</c:v>
                </c:pt>
                <c:pt idx="484">
                  <c:v>0</c:v>
                </c:pt>
                <c:pt idx="485">
                  <c:v>0</c:v>
                </c:pt>
                <c:pt idx="486">
                  <c:v>0</c:v>
                </c:pt>
                <c:pt idx="487">
                  <c:v>0</c:v>
                </c:pt>
                <c:pt idx="488">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_Hidden30!$D$2:$D$490</c:f>
              <c:numCache>
                <c:ptCount val="489"/>
                <c:pt idx="0">
                  <c:v>2841541717.0718465</c:v>
                </c:pt>
                <c:pt idx="2">
                  <c:v>2810467594.2566276</c:v>
                </c:pt>
                <c:pt idx="4">
                  <c:v>2780840530.589207</c:v>
                </c:pt>
                <c:pt idx="6">
                  <c:v>2751338479.7811604</c:v>
                </c:pt>
                <c:pt idx="8">
                  <c:v>2721994393.3342776</c:v>
                </c:pt>
                <c:pt idx="10">
                  <c:v>2692853632.158118</c:v>
                </c:pt>
                <c:pt idx="12">
                  <c:v>2663903591.999506</c:v>
                </c:pt>
                <c:pt idx="14">
                  <c:v>2634712006.1958094</c:v>
                </c:pt>
                <c:pt idx="16">
                  <c:v>2605964572.526343</c:v>
                </c:pt>
                <c:pt idx="18">
                  <c:v>2577104456.4177465</c:v>
                </c:pt>
                <c:pt idx="20">
                  <c:v>2548719128.044264</c:v>
                </c:pt>
                <c:pt idx="22">
                  <c:v>2519169910.7151594</c:v>
                </c:pt>
                <c:pt idx="24">
                  <c:v>2491248367.047414</c:v>
                </c:pt>
                <c:pt idx="26">
                  <c:v>2462881482.400123</c:v>
                </c:pt>
                <c:pt idx="28">
                  <c:v>2435010505.6258607</c:v>
                </c:pt>
                <c:pt idx="30">
                  <c:v>2407645565.032624</c:v>
                </c:pt>
                <c:pt idx="32">
                  <c:v>2379896631.9188485</c:v>
                </c:pt>
                <c:pt idx="34">
                  <c:v>2353180684.873047</c:v>
                </c:pt>
                <c:pt idx="36">
                  <c:v>2325413649.8663764</c:v>
                </c:pt>
                <c:pt idx="38">
                  <c:v>2297746089.0565763</c:v>
                </c:pt>
                <c:pt idx="40">
                  <c:v>2270379916.458782</c:v>
                </c:pt>
                <c:pt idx="42">
                  <c:v>2243039580.4775176</c:v>
                </c:pt>
                <c:pt idx="44">
                  <c:v>2216736661.8695774</c:v>
                </c:pt>
                <c:pt idx="46">
                  <c:v>2189206823.684564</c:v>
                </c:pt>
                <c:pt idx="48">
                  <c:v>2162929476.8886003</c:v>
                </c:pt>
                <c:pt idx="50">
                  <c:v>2135575900.339618</c:v>
                </c:pt>
                <c:pt idx="52">
                  <c:v>2109147518.2507567</c:v>
                </c:pt>
                <c:pt idx="54">
                  <c:v>2083973041.0445046</c:v>
                </c:pt>
                <c:pt idx="56">
                  <c:v>2058591715.790983</c:v>
                </c:pt>
                <c:pt idx="58">
                  <c:v>2033751347.7203457</c:v>
                </c:pt>
                <c:pt idx="60">
                  <c:v>2008065456.452758</c:v>
                </c:pt>
                <c:pt idx="62">
                  <c:v>1983042693.1667075</c:v>
                </c:pt>
                <c:pt idx="64">
                  <c:v>1959452654.6034527</c:v>
                </c:pt>
                <c:pt idx="66">
                  <c:v>1934984300.0379663</c:v>
                </c:pt>
                <c:pt idx="68">
                  <c:v>1910026337.87453</c:v>
                </c:pt>
                <c:pt idx="70">
                  <c:v>1885776949.403473</c:v>
                </c:pt>
                <c:pt idx="72">
                  <c:v>1862008276.8768227</c:v>
                </c:pt>
                <c:pt idx="74">
                  <c:v>1837716899.6805012</c:v>
                </c:pt>
                <c:pt idx="76">
                  <c:v>1814045830.8338017</c:v>
                </c:pt>
                <c:pt idx="78">
                  <c:v>1790394354.3959439</c:v>
                </c:pt>
                <c:pt idx="80">
                  <c:v>1766864436.697079</c:v>
                </c:pt>
                <c:pt idx="82">
                  <c:v>1743195393.5452094</c:v>
                </c:pt>
                <c:pt idx="84">
                  <c:v>1720279108.5490236</c:v>
                </c:pt>
                <c:pt idx="86">
                  <c:v>1697064897.3114314</c:v>
                </c:pt>
                <c:pt idx="88">
                  <c:v>1674697995.5723007</c:v>
                </c:pt>
                <c:pt idx="90">
                  <c:v>1652406581.2291336</c:v>
                </c:pt>
                <c:pt idx="92">
                  <c:v>1629989770.8980842</c:v>
                </c:pt>
                <c:pt idx="94">
                  <c:v>1606790443.9640312</c:v>
                </c:pt>
                <c:pt idx="96">
                  <c:v>1584207808.6065707</c:v>
                </c:pt>
                <c:pt idx="98">
                  <c:v>1562131452.0361326</c:v>
                </c:pt>
                <c:pt idx="100">
                  <c:v>1540343386.3853493</c:v>
                </c:pt>
                <c:pt idx="102">
                  <c:v>1519205425.932481</c:v>
                </c:pt>
                <c:pt idx="104">
                  <c:v>1498142303.1626725</c:v>
                </c:pt>
                <c:pt idx="106">
                  <c:v>1477471812.2072093</c:v>
                </c:pt>
                <c:pt idx="108">
                  <c:v>1456460835.8466377</c:v>
                </c:pt>
                <c:pt idx="110">
                  <c:v>1435900908.4592218</c:v>
                </c:pt>
                <c:pt idx="112">
                  <c:v>1415827110.6268122</c:v>
                </c:pt>
                <c:pt idx="114">
                  <c:v>1395594864.294369</c:v>
                </c:pt>
                <c:pt idx="116">
                  <c:v>1375592082.0493476</c:v>
                </c:pt>
                <c:pt idx="118">
                  <c:v>1355591442.2372303</c:v>
                </c:pt>
                <c:pt idx="120">
                  <c:v>1335677078.3031693</c:v>
                </c:pt>
                <c:pt idx="122">
                  <c:v>1316006889.0250201</c:v>
                </c:pt>
                <c:pt idx="124">
                  <c:v>1296383155.3816004</c:v>
                </c:pt>
                <c:pt idx="126">
                  <c:v>1277230051.5028172</c:v>
                </c:pt>
                <c:pt idx="128">
                  <c:v>1257967462.7217844</c:v>
                </c:pt>
                <c:pt idx="130">
                  <c:v>1239262496.2050533</c:v>
                </c:pt>
                <c:pt idx="132">
                  <c:v>1220171936.855776</c:v>
                </c:pt>
                <c:pt idx="134">
                  <c:v>1201792752.5842593</c:v>
                </c:pt>
                <c:pt idx="136">
                  <c:v>1184049831.9306116</c:v>
                </c:pt>
                <c:pt idx="138">
                  <c:v>1165716166.473637</c:v>
                </c:pt>
                <c:pt idx="140">
                  <c:v>1148146888.0258539</c:v>
                </c:pt>
                <c:pt idx="142">
                  <c:v>1129767619.6340277</c:v>
                </c:pt>
                <c:pt idx="144">
                  <c:v>1112338861.984386</c:v>
                </c:pt>
                <c:pt idx="146">
                  <c:v>1095141319.2077818</c:v>
                </c:pt>
                <c:pt idx="148">
                  <c:v>1078006682.2871146</c:v>
                </c:pt>
                <c:pt idx="150">
                  <c:v>1061554168.7648735</c:v>
                </c:pt>
                <c:pt idx="152">
                  <c:v>1044565199.9430826</c:v>
                </c:pt>
                <c:pt idx="154">
                  <c:v>1028608812.1874589</c:v>
                </c:pt>
                <c:pt idx="156">
                  <c:v>1012763336.1168585</c:v>
                </c:pt>
                <c:pt idx="158">
                  <c:v>997217184.1590823</c:v>
                </c:pt>
                <c:pt idx="160">
                  <c:v>981705419.7525302</c:v>
                </c:pt>
                <c:pt idx="162">
                  <c:v>966433087.7086384</c:v>
                </c:pt>
                <c:pt idx="164">
                  <c:v>951618173.7837557</c:v>
                </c:pt>
                <c:pt idx="166">
                  <c:v>936607779.268271</c:v>
                </c:pt>
                <c:pt idx="168">
                  <c:v>921790929.1754504</c:v>
                </c:pt>
                <c:pt idx="170">
                  <c:v>907357982.9451181</c:v>
                </c:pt>
                <c:pt idx="172">
                  <c:v>891903367.3891015</c:v>
                </c:pt>
                <c:pt idx="174">
                  <c:v>877943559.8828489</c:v>
                </c:pt>
                <c:pt idx="176">
                  <c:v>864165944.4634662</c:v>
                </c:pt>
                <c:pt idx="178">
                  <c:v>850268425.2300086</c:v>
                </c:pt>
                <c:pt idx="180">
                  <c:v>836327422.0855399</c:v>
                </c:pt>
                <c:pt idx="182">
                  <c:v>823193966.3559589</c:v>
                </c:pt>
                <c:pt idx="184">
                  <c:v>810539129.2804015</c:v>
                </c:pt>
                <c:pt idx="186">
                  <c:v>797378482.154464</c:v>
                </c:pt>
                <c:pt idx="188">
                  <c:v>784754647.160353</c:v>
                </c:pt>
                <c:pt idx="190">
                  <c:v>770957248.6763387</c:v>
                </c:pt>
                <c:pt idx="192">
                  <c:v>758817365.651838</c:v>
                </c:pt>
                <c:pt idx="194">
                  <c:v>746775836.4465588</c:v>
                </c:pt>
                <c:pt idx="196">
                  <c:v>734835847.1841346</c:v>
                </c:pt>
                <c:pt idx="198">
                  <c:v>723004211.823264</c:v>
                </c:pt>
                <c:pt idx="200">
                  <c:v>711415657.1512939</c:v>
                </c:pt>
                <c:pt idx="202">
                  <c:v>699639240.0005189</c:v>
                </c:pt>
                <c:pt idx="204">
                  <c:v>688206818.1614246</c:v>
                </c:pt>
                <c:pt idx="206">
                  <c:v>677033430.2137871</c:v>
                </c:pt>
                <c:pt idx="208">
                  <c:v>665705506.9791805</c:v>
                </c:pt>
                <c:pt idx="210">
                  <c:v>654717447.7643847</c:v>
                </c:pt>
                <c:pt idx="211">
                  <c:v>643932417.0323006</c:v>
                </c:pt>
                <c:pt idx="212">
                  <c:v>633350892.989819</c:v>
                </c:pt>
                <c:pt idx="213">
                  <c:v>622688518.5788221</c:v>
                </c:pt>
                <c:pt idx="214">
                  <c:v>612458660.2256898</c:v>
                </c:pt>
                <c:pt idx="215">
                  <c:v>601958663.2866251</c:v>
                </c:pt>
                <c:pt idx="216">
                  <c:v>592059036.8081217</c:v>
                </c:pt>
                <c:pt idx="217">
                  <c:v>582240521.9028267</c:v>
                </c:pt>
                <c:pt idx="218">
                  <c:v>572511316.9496936</c:v>
                </c:pt>
                <c:pt idx="219">
                  <c:v>562941182.2313489</c:v>
                </c:pt>
                <c:pt idx="220">
                  <c:v>553456020.8069063</c:v>
                </c:pt>
                <c:pt idx="221">
                  <c:v>544280071.6108615</c:v>
                </c:pt>
                <c:pt idx="222">
                  <c:v>534984044.45624506</c:v>
                </c:pt>
                <c:pt idx="223">
                  <c:v>525886407.1110777</c:v>
                </c:pt>
                <c:pt idx="224">
                  <c:v>516828255.3127173</c:v>
                </c:pt>
                <c:pt idx="225">
                  <c:v>507959637.1445721</c:v>
                </c:pt>
                <c:pt idx="226">
                  <c:v>499130439.6224666</c:v>
                </c:pt>
                <c:pt idx="227">
                  <c:v>490436660.5404037</c:v>
                </c:pt>
                <c:pt idx="228">
                  <c:v>481923976.30402035</c:v>
                </c:pt>
                <c:pt idx="229">
                  <c:v>473421073.930321</c:v>
                </c:pt>
                <c:pt idx="230">
                  <c:v>464847728.84995186</c:v>
                </c:pt>
                <c:pt idx="231">
                  <c:v>456610306.0057037</c:v>
                </c:pt>
                <c:pt idx="232">
                  <c:v>448253169.18540746</c:v>
                </c:pt>
                <c:pt idx="233">
                  <c:v>440245419.3677192</c:v>
                </c:pt>
                <c:pt idx="234">
                  <c:v>432317027.62738645</c:v>
                </c:pt>
                <c:pt idx="235">
                  <c:v>424541095.11127406</c:v>
                </c:pt>
                <c:pt idx="236">
                  <c:v>416834157.60723335</c:v>
                </c:pt>
                <c:pt idx="237">
                  <c:v>409266768.0875041</c:v>
                </c:pt>
                <c:pt idx="238">
                  <c:v>401829850.1335173</c:v>
                </c:pt>
                <c:pt idx="239">
                  <c:v>394531103.5190253</c:v>
                </c:pt>
                <c:pt idx="240">
                  <c:v>387344355.1856214</c:v>
                </c:pt>
                <c:pt idx="241">
                  <c:v>380269899.2271646</c:v>
                </c:pt>
                <c:pt idx="242">
                  <c:v>373323557.3428883</c:v>
                </c:pt>
                <c:pt idx="243">
                  <c:v>366408431.35788065</c:v>
                </c:pt>
                <c:pt idx="244">
                  <c:v>359510214.00094044</c:v>
                </c:pt>
                <c:pt idx="245">
                  <c:v>352890582.64092374</c:v>
                </c:pt>
                <c:pt idx="246">
                  <c:v>346167814.9467516</c:v>
                </c:pt>
                <c:pt idx="247">
                  <c:v>339508148.81901664</c:v>
                </c:pt>
                <c:pt idx="248">
                  <c:v>333055795.32415974</c:v>
                </c:pt>
                <c:pt idx="249">
                  <c:v>326775231.7607941</c:v>
                </c:pt>
                <c:pt idx="250">
                  <c:v>320563366.7370314</c:v>
                </c:pt>
                <c:pt idx="251">
                  <c:v>314455065.9976952</c:v>
                </c:pt>
                <c:pt idx="252">
                  <c:v>308510255.23924166</c:v>
                </c:pt>
                <c:pt idx="253">
                  <c:v>302613775.82562834</c:v>
                </c:pt>
                <c:pt idx="254">
                  <c:v>296840536.4797621</c:v>
                </c:pt>
                <c:pt idx="255">
                  <c:v>291128926.99009067</c:v>
                </c:pt>
                <c:pt idx="256">
                  <c:v>285498184.82448506</c:v>
                </c:pt>
                <c:pt idx="257">
                  <c:v>280018119.4114274</c:v>
                </c:pt>
                <c:pt idx="258">
                  <c:v>274540118.8780159</c:v>
                </c:pt>
                <c:pt idx="259">
                  <c:v>269160654.9884646</c:v>
                </c:pt>
                <c:pt idx="260">
                  <c:v>263804081.45468032</c:v>
                </c:pt>
                <c:pt idx="261">
                  <c:v>258550978.28457472</c:v>
                </c:pt>
                <c:pt idx="262">
                  <c:v>253321475.4103388</c:v>
                </c:pt>
                <c:pt idx="263">
                  <c:v>248155124.9270536</c:v>
                </c:pt>
                <c:pt idx="264">
                  <c:v>243086001.04397348</c:v>
                </c:pt>
                <c:pt idx="265">
                  <c:v>238053713.92848045</c:v>
                </c:pt>
                <c:pt idx="266">
                  <c:v>233050095.580814</c:v>
                </c:pt>
                <c:pt idx="267">
                  <c:v>228081097.30363843</c:v>
                </c:pt>
                <c:pt idx="268">
                  <c:v>223244627.1690695</c:v>
                </c:pt>
                <c:pt idx="269">
                  <c:v>218565681.4159041</c:v>
                </c:pt>
                <c:pt idx="270">
                  <c:v>213872282.08611876</c:v>
                </c:pt>
                <c:pt idx="271">
                  <c:v>209283765.8090652</c:v>
                </c:pt>
                <c:pt idx="272">
                  <c:v>204740703.02798206</c:v>
                </c:pt>
                <c:pt idx="273">
                  <c:v>200302744.66559297</c:v>
                </c:pt>
                <c:pt idx="274">
                  <c:v>195919389.87987378</c:v>
                </c:pt>
                <c:pt idx="275">
                  <c:v>191611969.1164858</c:v>
                </c:pt>
                <c:pt idx="276">
                  <c:v>187402025.90871334</c:v>
                </c:pt>
                <c:pt idx="277">
                  <c:v>183217189.6654298</c:v>
                </c:pt>
                <c:pt idx="278">
                  <c:v>179095941.4402554</c:v>
                </c:pt>
                <c:pt idx="279">
                  <c:v>174992944.8033475</c:v>
                </c:pt>
                <c:pt idx="280">
                  <c:v>170925052.61312634</c:v>
                </c:pt>
                <c:pt idx="281">
                  <c:v>166958849.11682752</c:v>
                </c:pt>
                <c:pt idx="282">
                  <c:v>162963742.47019282</c:v>
                </c:pt>
                <c:pt idx="283">
                  <c:v>159038659.59682798</c:v>
                </c:pt>
                <c:pt idx="284">
                  <c:v>155012252.78880087</c:v>
                </c:pt>
                <c:pt idx="285">
                  <c:v>151197059.68228313</c:v>
                </c:pt>
                <c:pt idx="286">
                  <c:v>147420379.10140118</c:v>
                </c:pt>
                <c:pt idx="287">
                  <c:v>143702045.052311</c:v>
                </c:pt>
                <c:pt idx="288">
                  <c:v>140058398.44321457</c:v>
                </c:pt>
                <c:pt idx="289">
                  <c:v>136457822.92076457</c:v>
                </c:pt>
                <c:pt idx="290">
                  <c:v>132936909.49501483</c:v>
                </c:pt>
                <c:pt idx="291">
                  <c:v>129353387.65190303</c:v>
                </c:pt>
                <c:pt idx="292">
                  <c:v>125926156.46669906</c:v>
                </c:pt>
                <c:pt idx="293">
                  <c:v>122143317.2946243</c:v>
                </c:pt>
                <c:pt idx="294">
                  <c:v>118824617.8149825</c:v>
                </c:pt>
                <c:pt idx="295">
                  <c:v>115579709.32799852</c:v>
                </c:pt>
                <c:pt idx="296">
                  <c:v>112388123.85575555</c:v>
                </c:pt>
                <c:pt idx="297">
                  <c:v>109328256.56859112</c:v>
                </c:pt>
                <c:pt idx="298">
                  <c:v>106340940.78082272</c:v>
                </c:pt>
                <c:pt idx="299">
                  <c:v>103368124.4438463</c:v>
                </c:pt>
                <c:pt idx="300">
                  <c:v>100577634.08138703</c:v>
                </c:pt>
                <c:pt idx="301">
                  <c:v>97831867.87847467</c:v>
                </c:pt>
                <c:pt idx="302">
                  <c:v>95133444.1242859</c:v>
                </c:pt>
                <c:pt idx="303">
                  <c:v>92458430.79189377</c:v>
                </c:pt>
                <c:pt idx="304">
                  <c:v>89817598.30029398</c:v>
                </c:pt>
                <c:pt idx="305">
                  <c:v>87235659.42806502</c:v>
                </c:pt>
                <c:pt idx="306">
                  <c:v>84675271.01654781</c:v>
                </c:pt>
                <c:pt idx="307">
                  <c:v>82179438.65187258</c:v>
                </c:pt>
                <c:pt idx="308">
                  <c:v>79737146.15137966</c:v>
                </c:pt>
                <c:pt idx="309">
                  <c:v>77387137.98769532</c:v>
                </c:pt>
                <c:pt idx="310">
                  <c:v>75110567.72731034</c:v>
                </c:pt>
                <c:pt idx="311">
                  <c:v>72901913.39164938</c:v>
                </c:pt>
                <c:pt idx="312">
                  <c:v>70768670.83884834</c:v>
                </c:pt>
                <c:pt idx="313">
                  <c:v>68692562.6504265</c:v>
                </c:pt>
                <c:pt idx="314">
                  <c:v>66690237.80009071</c:v>
                </c:pt>
                <c:pt idx="315">
                  <c:v>64756182.324902035</c:v>
                </c:pt>
                <c:pt idx="316">
                  <c:v>62875404.64974186</c:v>
                </c:pt>
                <c:pt idx="317">
                  <c:v>61071126.7982178</c:v>
                </c:pt>
                <c:pt idx="318">
                  <c:v>59279764.70022517</c:v>
                </c:pt>
                <c:pt idx="319">
                  <c:v>57523567.200333215</c:v>
                </c:pt>
                <c:pt idx="320">
                  <c:v>55782426.2850995</c:v>
                </c:pt>
                <c:pt idx="321">
                  <c:v>54080005.80578029</c:v>
                </c:pt>
                <c:pt idx="322">
                  <c:v>52397647.24340999</c:v>
                </c:pt>
                <c:pt idx="323">
                  <c:v>50745864.29897498</c:v>
                </c:pt>
                <c:pt idx="324">
                  <c:v>49131913.40539867</c:v>
                </c:pt>
                <c:pt idx="325">
                  <c:v>47544265.61265385</c:v>
                </c:pt>
                <c:pt idx="326">
                  <c:v>45994851.194494486</c:v>
                </c:pt>
                <c:pt idx="327">
                  <c:v>44484870.6423497</c:v>
                </c:pt>
                <c:pt idx="328">
                  <c:v>43016588.8520863</c:v>
                </c:pt>
                <c:pt idx="329">
                  <c:v>41617163.65920537</c:v>
                </c:pt>
                <c:pt idx="330">
                  <c:v>40252703.231919535</c:v>
                </c:pt>
                <c:pt idx="331">
                  <c:v>38934341.19286726</c:v>
                </c:pt>
                <c:pt idx="332">
                  <c:v>37651477.572752655</c:v>
                </c:pt>
                <c:pt idx="333">
                  <c:v>36412605.483318284</c:v>
                </c:pt>
                <c:pt idx="334">
                  <c:v>35005447.228828765</c:v>
                </c:pt>
                <c:pt idx="335">
                  <c:v>33759170.859640226</c:v>
                </c:pt>
                <c:pt idx="336">
                  <c:v>32595037.368890263</c:v>
                </c:pt>
                <c:pt idx="337">
                  <c:v>31439515.249724075</c:v>
                </c:pt>
                <c:pt idx="338">
                  <c:v>30301649.036727447</c:v>
                </c:pt>
                <c:pt idx="339">
                  <c:v>29174883.693462264</c:v>
                </c:pt>
                <c:pt idx="340">
                  <c:v>28061829.52925477</c:v>
                </c:pt>
                <c:pt idx="341">
                  <c:v>26969559.175679997</c:v>
                </c:pt>
                <c:pt idx="342">
                  <c:v>25877472.17590267</c:v>
                </c:pt>
                <c:pt idx="343">
                  <c:v>24799005.27218629</c:v>
                </c:pt>
                <c:pt idx="344">
                  <c:v>23729174.327788632</c:v>
                </c:pt>
                <c:pt idx="345">
                  <c:v>22678087.23936508</c:v>
                </c:pt>
                <c:pt idx="346">
                  <c:v>21638946.39008553</c:v>
                </c:pt>
                <c:pt idx="347">
                  <c:v>20613179.304816857</c:v>
                </c:pt>
                <c:pt idx="348">
                  <c:v>19606406.25640254</c:v>
                </c:pt>
                <c:pt idx="349">
                  <c:v>18610754.576076154</c:v>
                </c:pt>
                <c:pt idx="350">
                  <c:v>17635345.142025284</c:v>
                </c:pt>
                <c:pt idx="351">
                  <c:v>16688775.189617904</c:v>
                </c:pt>
                <c:pt idx="352">
                  <c:v>15756845.581350831</c:v>
                </c:pt>
                <c:pt idx="353">
                  <c:v>14844116.402089816</c:v>
                </c:pt>
                <c:pt idx="354">
                  <c:v>13951292.75450461</c:v>
                </c:pt>
                <c:pt idx="355">
                  <c:v>13080765.168981895</c:v>
                </c:pt>
                <c:pt idx="356">
                  <c:v>12241247.415728772</c:v>
                </c:pt>
                <c:pt idx="357">
                  <c:v>11448217.525846096</c:v>
                </c:pt>
                <c:pt idx="358">
                  <c:v>10700236.261558156</c:v>
                </c:pt>
                <c:pt idx="359">
                  <c:v>9998071.975624083</c:v>
                </c:pt>
                <c:pt idx="360">
                  <c:v>9352851.239359634</c:v>
                </c:pt>
                <c:pt idx="361">
                  <c:v>8742046.626502559</c:v>
                </c:pt>
                <c:pt idx="362">
                  <c:v>8152847.4511968875</c:v>
                </c:pt>
                <c:pt idx="363">
                  <c:v>7572977.525682284</c:v>
                </c:pt>
                <c:pt idx="364">
                  <c:v>7001341.812214524</c:v>
                </c:pt>
                <c:pt idx="365">
                  <c:v>6440499.9483370995</c:v>
                </c:pt>
                <c:pt idx="366">
                  <c:v>5888644.464624685</c:v>
                </c:pt>
                <c:pt idx="367">
                  <c:v>5354539.911619514</c:v>
                </c:pt>
                <c:pt idx="368">
                  <c:v>4842346.969497537</c:v>
                </c:pt>
                <c:pt idx="369">
                  <c:v>4391607.965780734</c:v>
                </c:pt>
                <c:pt idx="370">
                  <c:v>3981328.2858949</c:v>
                </c:pt>
                <c:pt idx="371">
                  <c:v>3611218.312349099</c:v>
                </c:pt>
                <c:pt idx="372">
                  <c:v>3268518.043664792</c:v>
                </c:pt>
                <c:pt idx="373">
                  <c:v>2951828.3349138224</c:v>
                </c:pt>
                <c:pt idx="374">
                  <c:v>2659028.236375697</c:v>
                </c:pt>
                <c:pt idx="375">
                  <c:v>2407741.9362090854</c:v>
                </c:pt>
                <c:pt idx="376">
                  <c:v>2188395.6583975623</c:v>
                </c:pt>
                <c:pt idx="377">
                  <c:v>1997349.4900535631</c:v>
                </c:pt>
                <c:pt idx="378">
                  <c:v>1825724.9933682682</c:v>
                </c:pt>
                <c:pt idx="379">
                  <c:v>1663126.2001204689</c:v>
                </c:pt>
                <c:pt idx="380">
                  <c:v>1508276.1357548935</c:v>
                </c:pt>
                <c:pt idx="381">
                  <c:v>1367848.4903384405</c:v>
                </c:pt>
                <c:pt idx="382">
                  <c:v>1233775.7646438554</c:v>
                </c:pt>
                <c:pt idx="383">
                  <c:v>1108139.3779299962</c:v>
                </c:pt>
                <c:pt idx="384">
                  <c:v>991999.5871201925</c:v>
                </c:pt>
                <c:pt idx="385">
                  <c:v>886285.8455164154</c:v>
                </c:pt>
                <c:pt idx="386">
                  <c:v>788933.1220896342</c:v>
                </c:pt>
                <c:pt idx="387">
                  <c:v>701922.0954559093</c:v>
                </c:pt>
                <c:pt idx="388">
                  <c:v>622053.5931575786</c:v>
                </c:pt>
                <c:pt idx="389">
                  <c:v>552980.2521554591</c:v>
                </c:pt>
                <c:pt idx="390">
                  <c:v>496424.51212573337</c:v>
                </c:pt>
                <c:pt idx="391">
                  <c:v>449405.0144516931</c:v>
                </c:pt>
                <c:pt idx="392">
                  <c:v>412704.165545272</c:v>
                </c:pt>
                <c:pt idx="393">
                  <c:v>384371.8495553696</c:v>
                </c:pt>
                <c:pt idx="394">
                  <c:v>362502.9083468448</c:v>
                </c:pt>
                <c:pt idx="395">
                  <c:v>346014.254992758</c:v>
                </c:pt>
                <c:pt idx="396">
                  <c:v>332639.8502279218</c:v>
                </c:pt>
                <c:pt idx="397">
                  <c:v>320471.8758674162</c:v>
                </c:pt>
                <c:pt idx="398">
                  <c:v>310093.98010635655</c:v>
                </c:pt>
                <c:pt idx="399">
                  <c:v>299881.56280132884</c:v>
                </c:pt>
                <c:pt idx="400">
                  <c:v>289730.7415179166</c:v>
                </c:pt>
                <c:pt idx="401">
                  <c:v>279717.83113590186</c:v>
                </c:pt>
                <c:pt idx="402">
                  <c:v>269813.1232658471</c:v>
                </c:pt>
                <c:pt idx="403">
                  <c:v>260003.91717235136</c:v>
                </c:pt>
                <c:pt idx="404">
                  <c:v>250726.34425241698</c:v>
                </c:pt>
                <c:pt idx="405">
                  <c:v>241537.90030107205</c:v>
                </c:pt>
                <c:pt idx="406">
                  <c:v>232370.8686760357</c:v>
                </c:pt>
                <c:pt idx="407">
                  <c:v>223562.24102990524</c:v>
                </c:pt>
                <c:pt idx="408">
                  <c:v>214836.5468661798</c:v>
                </c:pt>
                <c:pt idx="409">
                  <c:v>206341.07857439228</c:v>
                </c:pt>
                <c:pt idx="410">
                  <c:v>198497.4920295036</c:v>
                </c:pt>
                <c:pt idx="411">
                  <c:v>190672.85772070702</c:v>
                </c:pt>
                <c:pt idx="412">
                  <c:v>182895.1816022656</c:v>
                </c:pt>
                <c:pt idx="413">
                  <c:v>175236.21770971327</c:v>
                </c:pt>
                <c:pt idx="414">
                  <c:v>167829.6395232794</c:v>
                </c:pt>
                <c:pt idx="415">
                  <c:v>160801.00328925383</c:v>
                </c:pt>
                <c:pt idx="416">
                  <c:v>154610.7979420538</c:v>
                </c:pt>
                <c:pt idx="417">
                  <c:v>149026.12780095678</c:v>
                </c:pt>
                <c:pt idx="418">
                  <c:v>144359.80244204483</c:v>
                </c:pt>
                <c:pt idx="419">
                  <c:v>140100.29983553296</c:v>
                </c:pt>
                <c:pt idx="420">
                  <c:v>136016.69595907148</c:v>
                </c:pt>
                <c:pt idx="421">
                  <c:v>132285.5560780422</c:v>
                </c:pt>
                <c:pt idx="422">
                  <c:v>128778.33606807987</c:v>
                </c:pt>
                <c:pt idx="423">
                  <c:v>125273.6347890719</c:v>
                </c:pt>
                <c:pt idx="424">
                  <c:v>122000.84051389352</c:v>
                </c:pt>
                <c:pt idx="425">
                  <c:v>118917.43454184131</c:v>
                </c:pt>
                <c:pt idx="426">
                  <c:v>115920.22096929199</c:v>
                </c:pt>
                <c:pt idx="427">
                  <c:v>112956.03926736483</c:v>
                </c:pt>
                <c:pt idx="428">
                  <c:v>110239.74984046079</c:v>
                </c:pt>
                <c:pt idx="429">
                  <c:v>107554.06186227468</c:v>
                </c:pt>
                <c:pt idx="430">
                  <c:v>104869.05579591384</c:v>
                </c:pt>
                <c:pt idx="431">
                  <c:v>102199.75354916662</c:v>
                </c:pt>
                <c:pt idx="432">
                  <c:v>99559.70559187514</c:v>
                </c:pt>
                <c:pt idx="433">
                  <c:v>97161.9539018458</c:v>
                </c:pt>
                <c:pt idx="434">
                  <c:v>95264.44076473688</c:v>
                </c:pt>
                <c:pt idx="435">
                  <c:v>0</c:v>
                </c:pt>
                <c:pt idx="436">
                  <c:v>16562.36321120249</c:v>
                </c:pt>
                <c:pt idx="437">
                  <c:v>15149.258939004865</c:v>
                </c:pt>
                <c:pt idx="438">
                  <c:v>13923.973298396726</c:v>
                </c:pt>
                <c:pt idx="439">
                  <c:v>12962.377979742878</c:v>
                </c:pt>
                <c:pt idx="440">
                  <c:v>12273.490926220757</c:v>
                </c:pt>
                <c:pt idx="441">
                  <c:v>11590.049554880807</c:v>
                </c:pt>
                <c:pt idx="442">
                  <c:v>10908.776918386315</c:v>
                </c:pt>
                <c:pt idx="443">
                  <c:v>10230.9873675328</c:v>
                </c:pt>
                <c:pt idx="444">
                  <c:v>9876.005503630993</c:v>
                </c:pt>
                <c:pt idx="445">
                  <c:v>9521.199902807062</c:v>
                </c:pt>
                <c:pt idx="446">
                  <c:v>9168.979581294401</c:v>
                </c:pt>
                <c:pt idx="447">
                  <c:v>8883.547286958807</c:v>
                </c:pt>
                <c:pt idx="448">
                  <c:v>8599.404841500953</c:v>
                </c:pt>
                <c:pt idx="449">
                  <c:v>8318.820808941726</c:v>
                </c:pt>
                <c:pt idx="450">
                  <c:v>8037.16159275131</c:v>
                </c:pt>
                <c:pt idx="451">
                  <c:v>7757.837657356441</c:v>
                </c:pt>
                <c:pt idx="452">
                  <c:v>7478.678118727686</c:v>
                </c:pt>
                <c:pt idx="453">
                  <c:v>7201.767632022932</c:v>
                </c:pt>
                <c:pt idx="454">
                  <c:v>6925.090317119159</c:v>
                </c:pt>
                <c:pt idx="455">
                  <c:v>6649.663872600772</c:v>
                </c:pt>
                <c:pt idx="456">
                  <c:v>6376.35500914837</c:v>
                </c:pt>
                <c:pt idx="457">
                  <c:v>6103.379086960076</c:v>
                </c:pt>
                <c:pt idx="458">
                  <c:v>5832.438816095391</c:v>
                </c:pt>
                <c:pt idx="459">
                  <c:v>5561.887423515731</c:v>
                </c:pt>
                <c:pt idx="460">
                  <c:v>5292.563668487088</c:v>
                </c:pt>
                <c:pt idx="461">
                  <c:v>5026.525550402937</c:v>
                </c:pt>
                <c:pt idx="462">
                  <c:v>4759.529487301917</c:v>
                </c:pt>
                <c:pt idx="463">
                  <c:v>4494.358953265203</c:v>
                </c:pt>
                <c:pt idx="464">
                  <c:v>4229.7391508972405</c:v>
                </c:pt>
                <c:pt idx="465">
                  <c:v>3966.863412519593</c:v>
                </c:pt>
                <c:pt idx="466">
                  <c:v>3704.606194492163</c:v>
                </c:pt>
                <c:pt idx="467">
                  <c:v>3443.5386250275997</c:v>
                </c:pt>
                <c:pt idx="468">
                  <c:v>3184.088696147918</c:v>
                </c:pt>
                <c:pt idx="469">
                  <c:v>2925.352352699387</c:v>
                </c:pt>
                <c:pt idx="470">
                  <c:v>2668.1497433513987</c:v>
                </c:pt>
                <c:pt idx="471">
                  <c:v>2411.7227643677593</c:v>
                </c:pt>
                <c:pt idx="472">
                  <c:v>2156.4576807618196</c:v>
                </c:pt>
                <c:pt idx="473">
                  <c:v>1903.1347929979856</c:v>
                </c:pt>
                <c:pt idx="474">
                  <c:v>1650.0839225002821</c:v>
                </c:pt>
                <c:pt idx="475">
                  <c:v>1398.376889418181</c:v>
                </c:pt>
                <c:pt idx="476">
                  <c:v>1162.6416082543822</c:v>
                </c:pt>
                <c:pt idx="477">
                  <c:v>928.1089659517306</c:v>
                </c:pt>
                <c:pt idx="478">
                  <c:v>694.4875828585293</c:v>
                </c:pt>
                <c:pt idx="479">
                  <c:v>461.93348153226026</c:v>
                </c:pt>
                <c:pt idx="480">
                  <c:v>230.4688042053319</c:v>
                </c:pt>
                <c:pt idx="481">
                  <c:v>0</c:v>
                </c:pt>
                <c:pt idx="482">
                  <c:v>0</c:v>
                </c:pt>
                <c:pt idx="483">
                  <c:v>0</c:v>
                </c:pt>
                <c:pt idx="484">
                  <c:v>0</c:v>
                </c:pt>
                <c:pt idx="485">
                  <c:v>0</c:v>
                </c:pt>
                <c:pt idx="486">
                  <c:v>0</c:v>
                </c:pt>
                <c:pt idx="487">
                  <c:v>0</c:v>
                </c:pt>
                <c:pt idx="488">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_Hidden30!$E$2:$E$490</c:f>
              <c:numCache>
                <c:ptCount val="489"/>
                <c:pt idx="0">
                  <c:v>2829893683.727458</c:v>
                </c:pt>
                <c:pt idx="2">
                  <c:v>2787091874.177676</c:v>
                </c:pt>
                <c:pt idx="4">
                  <c:v>2746030820.0669966</c:v>
                </c:pt>
                <c:pt idx="6">
                  <c:v>2705760972.17214</c:v>
                </c:pt>
                <c:pt idx="8">
                  <c:v>2665564844.4566827</c:v>
                </c:pt>
                <c:pt idx="10">
                  <c:v>2626218506.5764675</c:v>
                </c:pt>
                <c:pt idx="12">
                  <c:v>2586980958.5221977</c:v>
                </c:pt>
                <c:pt idx="14">
                  <c:v>2547795104.0630937</c:v>
                </c:pt>
                <c:pt idx="16">
                  <c:v>2510009717.4860826</c:v>
                </c:pt>
                <c:pt idx="18">
                  <c:v>2471698745.058063</c:v>
                </c:pt>
                <c:pt idx="20">
                  <c:v>2434454023.156059</c:v>
                </c:pt>
                <c:pt idx="22">
                  <c:v>2396037873.578411</c:v>
                </c:pt>
                <c:pt idx="24">
                  <c:v>2359768114.8967338</c:v>
                </c:pt>
                <c:pt idx="26">
                  <c:v>2323017249.346185</c:v>
                </c:pt>
                <c:pt idx="28">
                  <c:v>2287001134.4891214</c:v>
                </c:pt>
                <c:pt idx="30">
                  <c:v>2252030033.4205093</c:v>
                </c:pt>
                <c:pt idx="32">
                  <c:v>2216645983.017938</c:v>
                </c:pt>
                <c:pt idx="34">
                  <c:v>2182778172.526214</c:v>
                </c:pt>
                <c:pt idx="36">
                  <c:v>2147885688.127174</c:v>
                </c:pt>
                <c:pt idx="38">
                  <c:v>2113341113.3304849</c:v>
                </c:pt>
                <c:pt idx="40">
                  <c:v>2080180946.0407486</c:v>
                </c:pt>
                <c:pt idx="42">
                  <c:v>2046426421.4807794</c:v>
                </c:pt>
                <c:pt idx="44">
                  <c:v>2014138748.6383932</c:v>
                </c:pt>
                <c:pt idx="46">
                  <c:v>1980699962.5572095</c:v>
                </c:pt>
                <c:pt idx="48">
                  <c:v>1948903533.487583</c:v>
                </c:pt>
                <c:pt idx="50">
                  <c:v>1916106369.285484</c:v>
                </c:pt>
                <c:pt idx="52">
                  <c:v>1884378667.5936644</c:v>
                </c:pt>
                <c:pt idx="54">
                  <c:v>1854254760.9028897</c:v>
                </c:pt>
                <c:pt idx="56">
                  <c:v>1823913116.7493467</c:v>
                </c:pt>
                <c:pt idx="58">
                  <c:v>1794518182.3822582</c:v>
                </c:pt>
                <c:pt idx="60">
                  <c:v>1764348994.0471632</c:v>
                </c:pt>
                <c:pt idx="62">
                  <c:v>1734983355.3744736</c:v>
                </c:pt>
                <c:pt idx="64">
                  <c:v>1707784367.86507</c:v>
                </c:pt>
                <c:pt idx="66">
                  <c:v>1679315609.5783472</c:v>
                </c:pt>
                <c:pt idx="68">
                  <c:v>1650860280.5254967</c:v>
                </c:pt>
                <c:pt idx="70">
                  <c:v>1622997702.89069</c:v>
                </c:pt>
                <c:pt idx="72">
                  <c:v>1595972018.8304431</c:v>
                </c:pt>
                <c:pt idx="74">
                  <c:v>1568479671.82384</c:v>
                </c:pt>
                <c:pt idx="76">
                  <c:v>1541718770.2818167</c:v>
                </c:pt>
                <c:pt idx="78">
                  <c:v>1515380477.7930422</c:v>
                </c:pt>
                <c:pt idx="80">
                  <c:v>1489130768.9912076</c:v>
                </c:pt>
                <c:pt idx="82">
                  <c:v>1463159801.572449</c:v>
                </c:pt>
                <c:pt idx="84">
                  <c:v>1437809093.905492</c:v>
                </c:pt>
                <c:pt idx="86">
                  <c:v>1412398933.467224</c:v>
                </c:pt>
                <c:pt idx="88">
                  <c:v>1388450631.1331384</c:v>
                </c:pt>
                <c:pt idx="90">
                  <c:v>1364166804.7141008</c:v>
                </c:pt>
                <c:pt idx="92">
                  <c:v>1340144177.1499264</c:v>
                </c:pt>
                <c:pt idx="94">
                  <c:v>1315474714.0065005</c:v>
                </c:pt>
                <c:pt idx="96">
                  <c:v>1291669775.456848</c:v>
                </c:pt>
                <c:pt idx="98">
                  <c:v>1268275327.4586403</c:v>
                </c:pt>
                <c:pt idx="100">
                  <c:v>1245288952.0662897</c:v>
                </c:pt>
                <c:pt idx="102">
                  <c:v>1223165359.5488691</c:v>
                </c:pt>
                <c:pt idx="104">
                  <c:v>1201097760.8674932</c:v>
                </c:pt>
                <c:pt idx="106">
                  <c:v>1179670114.9205139</c:v>
                </c:pt>
                <c:pt idx="108">
                  <c:v>1157968655.7593749</c:v>
                </c:pt>
                <c:pt idx="110">
                  <c:v>1136786959.0279493</c:v>
                </c:pt>
                <c:pt idx="112">
                  <c:v>1116452842.9485564</c:v>
                </c:pt>
                <c:pt idx="114">
                  <c:v>1095837459.5595505</c:v>
                </c:pt>
                <c:pt idx="116">
                  <c:v>1075703372.6195781</c:v>
                </c:pt>
                <c:pt idx="118">
                  <c:v>1055573067.8283838</c:v>
                </c:pt>
                <c:pt idx="120">
                  <c:v>1035802700.6094152</c:v>
                </c:pt>
                <c:pt idx="122">
                  <c:v>1016226108.006964</c:v>
                </c:pt>
                <c:pt idx="124">
                  <c:v>996832489.6407789</c:v>
                </c:pt>
                <c:pt idx="126">
                  <c:v>978079185.7391031</c:v>
                </c:pt>
                <c:pt idx="128">
                  <c:v>959248030.8653439</c:v>
                </c:pt>
                <c:pt idx="130">
                  <c:v>941111105.7348603</c:v>
                </c:pt>
                <c:pt idx="132">
                  <c:v>922688788.1835084</c:v>
                </c:pt>
                <c:pt idx="134">
                  <c:v>904941304.6776035</c:v>
                </c:pt>
                <c:pt idx="136">
                  <c:v>888169432.7860507</c:v>
                </c:pt>
                <c:pt idx="138">
                  <c:v>870713505.8015474</c:v>
                </c:pt>
                <c:pt idx="140">
                  <c:v>854074977.1062983</c:v>
                </c:pt>
                <c:pt idx="142">
                  <c:v>836843578.1768903</c:v>
                </c:pt>
                <c:pt idx="144">
                  <c:v>820556251.4104488</c:v>
                </c:pt>
                <c:pt idx="146">
                  <c:v>804448104.2645577</c:v>
                </c:pt>
                <c:pt idx="148">
                  <c:v>788507702.5046419</c:v>
                </c:pt>
                <c:pt idx="150">
                  <c:v>773290599.55812</c:v>
                </c:pt>
                <c:pt idx="152">
                  <c:v>757692072.2332917</c:v>
                </c:pt>
                <c:pt idx="154">
                  <c:v>743059368.7055092</c:v>
                </c:pt>
                <c:pt idx="156">
                  <c:v>728513935.892026</c:v>
                </c:pt>
                <c:pt idx="158">
                  <c:v>714292790.0770799</c:v>
                </c:pt>
                <c:pt idx="160">
                  <c:v>700491246.5132415</c:v>
                </c:pt>
                <c:pt idx="162">
                  <c:v>686672941.0914367</c:v>
                </c:pt>
                <c:pt idx="164">
                  <c:v>673374947.2210963</c:v>
                </c:pt>
                <c:pt idx="166">
                  <c:v>659946313.4935735</c:v>
                </c:pt>
                <c:pt idx="168">
                  <c:v>646843711.2512612</c:v>
                </c:pt>
                <c:pt idx="170">
                  <c:v>634018914.3041797</c:v>
                </c:pt>
                <c:pt idx="172">
                  <c:v>620580282.540308</c:v>
                </c:pt>
                <c:pt idx="174">
                  <c:v>608363080.1612847</c:v>
                </c:pt>
                <c:pt idx="176">
                  <c:v>596279693.5647703</c:v>
                </c:pt>
                <c:pt idx="178">
                  <c:v>584285363.8166647</c:v>
                </c:pt>
                <c:pt idx="180">
                  <c:v>572271228.9398632</c:v>
                </c:pt>
                <c:pt idx="182">
                  <c:v>560898622.4450743</c:v>
                </c:pt>
                <c:pt idx="184">
                  <c:v>550162761.9010087</c:v>
                </c:pt>
                <c:pt idx="186">
                  <c:v>538937417.9634112</c:v>
                </c:pt>
                <c:pt idx="188">
                  <c:v>528230903.2209784</c:v>
                </c:pt>
                <c:pt idx="190">
                  <c:v>516745644.4662091</c:v>
                </c:pt>
                <c:pt idx="192">
                  <c:v>506523819.800752</c:v>
                </c:pt>
                <c:pt idx="194">
                  <c:v>496374529.741665</c:v>
                </c:pt>
                <c:pt idx="196">
                  <c:v>486369335.0046873</c:v>
                </c:pt>
                <c:pt idx="198">
                  <c:v>476576651.97040796</c:v>
                </c:pt>
                <c:pt idx="200">
                  <c:v>466951713.4566084</c:v>
                </c:pt>
                <c:pt idx="202">
                  <c:v>457339588.9283941</c:v>
                </c:pt>
                <c:pt idx="204">
                  <c:v>447961023.4623551</c:v>
                </c:pt>
                <c:pt idx="206">
                  <c:v>438821593.79403806</c:v>
                </c:pt>
                <c:pt idx="208">
                  <c:v>429769482.88672346</c:v>
                </c:pt>
                <c:pt idx="210">
                  <c:v>420885494.6174998</c:v>
                </c:pt>
                <c:pt idx="211">
                  <c:v>412255460.0073772</c:v>
                </c:pt>
                <c:pt idx="212">
                  <c:v>403763572.1642155</c:v>
                </c:pt>
                <c:pt idx="213">
                  <c:v>395339026.3386463</c:v>
                </c:pt>
                <c:pt idx="214">
                  <c:v>387197219.39399016</c:v>
                </c:pt>
                <c:pt idx="215">
                  <c:v>378947231.4727568</c:v>
                </c:pt>
                <c:pt idx="216">
                  <c:v>371187350.0272514</c:v>
                </c:pt>
                <c:pt idx="217">
                  <c:v>363485591.3113433</c:v>
                </c:pt>
                <c:pt idx="218">
                  <c:v>355946667.9091095</c:v>
                </c:pt>
                <c:pt idx="219">
                  <c:v>348514214.79730964</c:v>
                </c:pt>
                <c:pt idx="220">
                  <c:v>341190720.7831489</c:v>
                </c:pt>
                <c:pt idx="221">
                  <c:v>334250095.10839784</c:v>
                </c:pt>
                <c:pt idx="222">
                  <c:v>327149721.93108976</c:v>
                </c:pt>
                <c:pt idx="223">
                  <c:v>320268152.6918767</c:v>
                </c:pt>
                <c:pt idx="224">
                  <c:v>313418535.9784043</c:v>
                </c:pt>
                <c:pt idx="225">
                  <c:v>306777650.20349056</c:v>
                </c:pt>
                <c:pt idx="226">
                  <c:v>300168550.5656949</c:v>
                </c:pt>
                <c:pt idx="227">
                  <c:v>293691027.0720628</c:v>
                </c:pt>
                <c:pt idx="228">
                  <c:v>287410326.7500017</c:v>
                </c:pt>
                <c:pt idx="229">
                  <c:v>281143495.8670582</c:v>
                </c:pt>
                <c:pt idx="230">
                  <c:v>274920579.9327909</c:v>
                </c:pt>
                <c:pt idx="231">
                  <c:v>268904993.5334846</c:v>
                </c:pt>
                <c:pt idx="232">
                  <c:v>262865230.84398103</c:v>
                </c:pt>
                <c:pt idx="233">
                  <c:v>257181446.26410404</c:v>
                </c:pt>
                <c:pt idx="234">
                  <c:v>251480172.31594932</c:v>
                </c:pt>
                <c:pt idx="235">
                  <c:v>245944563.53903416</c:v>
                </c:pt>
                <c:pt idx="236">
                  <c:v>240456992.58652753</c:v>
                </c:pt>
                <c:pt idx="237">
                  <c:v>235123845.6122191</c:v>
                </c:pt>
                <c:pt idx="238">
                  <c:v>229873553.45207253</c:v>
                </c:pt>
                <c:pt idx="239">
                  <c:v>224742227.3620447</c:v>
                </c:pt>
                <c:pt idx="240">
                  <c:v>219743859.62611905</c:v>
                </c:pt>
                <c:pt idx="241">
                  <c:v>214816722.4790971</c:v>
                </c:pt>
                <c:pt idx="242">
                  <c:v>210028202.47850388</c:v>
                </c:pt>
                <c:pt idx="243">
                  <c:v>205264713.84953478</c:v>
                </c:pt>
                <c:pt idx="244">
                  <c:v>200547241.5065531</c:v>
                </c:pt>
                <c:pt idx="245">
                  <c:v>196101329.99337894</c:v>
                </c:pt>
                <c:pt idx="246">
                  <c:v>191550714.68130267</c:v>
                </c:pt>
                <c:pt idx="247">
                  <c:v>187095514.63282079</c:v>
                </c:pt>
                <c:pt idx="248">
                  <c:v>182762372.83398724</c:v>
                </c:pt>
                <c:pt idx="249">
                  <c:v>178580900.1617586</c:v>
                </c:pt>
                <c:pt idx="250">
                  <c:v>174444140.64567873</c:v>
                </c:pt>
                <c:pt idx="251">
                  <c:v>170395339.1752213</c:v>
                </c:pt>
                <c:pt idx="252">
                  <c:v>166488716.05124077</c:v>
                </c:pt>
                <c:pt idx="253">
                  <c:v>162614966.1291515</c:v>
                </c:pt>
                <c:pt idx="254">
                  <c:v>158858738.634702</c:v>
                </c:pt>
                <c:pt idx="255">
                  <c:v>155142177.0074452</c:v>
                </c:pt>
                <c:pt idx="256">
                  <c:v>151497160.3585838</c:v>
                </c:pt>
                <c:pt idx="257">
                  <c:v>148000377.4865937</c:v>
                </c:pt>
                <c:pt idx="258">
                  <c:v>144490443.96313286</c:v>
                </c:pt>
                <c:pt idx="259">
                  <c:v>141078543.71678588</c:v>
                </c:pt>
                <c:pt idx="260">
                  <c:v>137685283.00573373</c:v>
                </c:pt>
                <c:pt idx="261">
                  <c:v>134390410.323494</c:v>
                </c:pt>
                <c:pt idx="262">
                  <c:v>131114499.94721343</c:v>
                </c:pt>
                <c:pt idx="263">
                  <c:v>127896477.22147848</c:v>
                </c:pt>
                <c:pt idx="264">
                  <c:v>124770342.25059786</c:v>
                </c:pt>
                <c:pt idx="265">
                  <c:v>121669857.1436797</c:v>
                </c:pt>
                <c:pt idx="266">
                  <c:v>118624229.7780132</c:v>
                </c:pt>
                <c:pt idx="267">
                  <c:v>115603247.26717176</c:v>
                </c:pt>
                <c:pt idx="268">
                  <c:v>112672615.24906142</c:v>
                </c:pt>
                <c:pt idx="269">
                  <c:v>109889030.49692188</c:v>
                </c:pt>
                <c:pt idx="270">
                  <c:v>107073868.49121885</c:v>
                </c:pt>
                <c:pt idx="271">
                  <c:v>104347155.55051588</c:v>
                </c:pt>
                <c:pt idx="272">
                  <c:v>101649649.00950679</c:v>
                </c:pt>
                <c:pt idx="273">
                  <c:v>99038642.03877734</c:v>
                </c:pt>
                <c:pt idx="274">
                  <c:v>96461012.43252528</c:v>
                </c:pt>
                <c:pt idx="275">
                  <c:v>93940669.22520381</c:v>
                </c:pt>
                <c:pt idx="276">
                  <c:v>91500060.39872067</c:v>
                </c:pt>
                <c:pt idx="277">
                  <c:v>89077893.03559467</c:v>
                </c:pt>
                <c:pt idx="278">
                  <c:v>86717259.89441586</c:v>
                </c:pt>
                <c:pt idx="279">
                  <c:v>84371731.40073065</c:v>
                </c:pt>
                <c:pt idx="280">
                  <c:v>82061370.09266311</c:v>
                </c:pt>
                <c:pt idx="281">
                  <c:v>79850473.35833173</c:v>
                </c:pt>
                <c:pt idx="282">
                  <c:v>77609638.74402212</c:v>
                </c:pt>
                <c:pt idx="283">
                  <c:v>75429887.92182364</c:v>
                </c:pt>
                <c:pt idx="284">
                  <c:v>73208819.37487084</c:v>
                </c:pt>
                <c:pt idx="285">
                  <c:v>71114277.85041974</c:v>
                </c:pt>
                <c:pt idx="286">
                  <c:v>69044263.59658244</c:v>
                </c:pt>
                <c:pt idx="287">
                  <c:v>67017719.66796605</c:v>
                </c:pt>
                <c:pt idx="288">
                  <c:v>65050694.4428846</c:v>
                </c:pt>
                <c:pt idx="289">
                  <c:v>63109950.423941545</c:v>
                </c:pt>
                <c:pt idx="290">
                  <c:v>61229549.26343285</c:v>
                </c:pt>
                <c:pt idx="291">
                  <c:v>59326661.63347526</c:v>
                </c:pt>
                <c:pt idx="292">
                  <c:v>57510172.654773004</c:v>
                </c:pt>
                <c:pt idx="293">
                  <c:v>55569110.55942253</c:v>
                </c:pt>
                <c:pt idx="294">
                  <c:v>53830297.54366168</c:v>
                </c:pt>
                <c:pt idx="295">
                  <c:v>52145644.02988398</c:v>
                </c:pt>
                <c:pt idx="296">
                  <c:v>50490942.62298087</c:v>
                </c:pt>
                <c:pt idx="297">
                  <c:v>48914944.29700056</c:v>
                </c:pt>
                <c:pt idx="298">
                  <c:v>47376858.34811714</c:v>
                </c:pt>
                <c:pt idx="299">
                  <c:v>45857356.55046589</c:v>
                </c:pt>
                <c:pt idx="300">
                  <c:v>44436503.46650648</c:v>
                </c:pt>
                <c:pt idx="301">
                  <c:v>43040313.73410229</c:v>
                </c:pt>
                <c:pt idx="302">
                  <c:v>41681600.445608854</c:v>
                </c:pt>
                <c:pt idx="303">
                  <c:v>40337994.66770042</c:v>
                </c:pt>
                <c:pt idx="304">
                  <c:v>39019872.27373112</c:v>
                </c:pt>
                <c:pt idx="305">
                  <c:v>37748004.76139685</c:v>
                </c:pt>
                <c:pt idx="306">
                  <c:v>36484900.630729005</c:v>
                </c:pt>
                <c:pt idx="307">
                  <c:v>35264345.37125277</c:v>
                </c:pt>
                <c:pt idx="308">
                  <c:v>34071398.75765365</c:v>
                </c:pt>
                <c:pt idx="309">
                  <c:v>32931699.535936624</c:v>
                </c:pt>
                <c:pt idx="310">
                  <c:v>31827536.37047407</c:v>
                </c:pt>
                <c:pt idx="311">
                  <c:v>30760792.847549196</c:v>
                </c:pt>
                <c:pt idx="312">
                  <c:v>29738271.380966466</c:v>
                </c:pt>
                <c:pt idx="313">
                  <c:v>28743590.670269724</c:v>
                </c:pt>
                <c:pt idx="314">
                  <c:v>27791350.437104277</c:v>
                </c:pt>
                <c:pt idx="315">
                  <c:v>26871087.385254037</c:v>
                </c:pt>
                <c:pt idx="316">
                  <c:v>25980135.794791598</c:v>
                </c:pt>
                <c:pt idx="317">
                  <c:v>25138048.971515488</c:v>
                </c:pt>
                <c:pt idx="318">
                  <c:v>24297339.700414583</c:v>
                </c:pt>
                <c:pt idx="319">
                  <c:v>23480868.04589846</c:v>
                </c:pt>
                <c:pt idx="320">
                  <c:v>22673697.99436635</c:v>
                </c:pt>
                <c:pt idx="321">
                  <c:v>21891613.42462441</c:v>
                </c:pt>
                <c:pt idx="322">
                  <c:v>21120755.41237923</c:v>
                </c:pt>
                <c:pt idx="323">
                  <c:v>20368307.076206584</c:v>
                </c:pt>
                <c:pt idx="324">
                  <c:v>19639663.447321158</c:v>
                </c:pt>
                <c:pt idx="325">
                  <c:v>18924531.05584713</c:v>
                </c:pt>
                <c:pt idx="326">
                  <c:v>18232754.515933387</c:v>
                </c:pt>
                <c:pt idx="327">
                  <c:v>17559494.85645475</c:v>
                </c:pt>
                <c:pt idx="328">
                  <c:v>16908001.36671107</c:v>
                </c:pt>
                <c:pt idx="329">
                  <c:v>16295353.841603607</c:v>
                </c:pt>
                <c:pt idx="330">
                  <c:v>15694337.507818623</c:v>
                </c:pt>
                <c:pt idx="331">
                  <c:v>15118087.352636663</c:v>
                </c:pt>
                <c:pt idx="332">
                  <c:v>14558031.797018247</c:v>
                </c:pt>
                <c:pt idx="333">
                  <c:v>14021306.365265474</c:v>
                </c:pt>
                <c:pt idx="334">
                  <c:v>13422362.791298794</c:v>
                </c:pt>
                <c:pt idx="335">
                  <c:v>12889668.07152682</c:v>
                </c:pt>
                <c:pt idx="336">
                  <c:v>12394172.288242742</c:v>
                </c:pt>
                <c:pt idx="337">
                  <c:v>11904153.173754657</c:v>
                </c:pt>
                <c:pt idx="338">
                  <c:v>11426283.951010315</c:v>
                </c:pt>
                <c:pt idx="339">
                  <c:v>10954801.22242613</c:v>
                </c:pt>
                <c:pt idx="340">
                  <c:v>10492234.049519116</c:v>
                </c:pt>
                <c:pt idx="341">
                  <c:v>10045252.24768761</c:v>
                </c:pt>
                <c:pt idx="342">
                  <c:v>9597662.386758868</c:v>
                </c:pt>
                <c:pt idx="343">
                  <c:v>9159968.136434179</c:v>
                </c:pt>
                <c:pt idx="344">
                  <c:v>8727682.693396827</c:v>
                </c:pt>
                <c:pt idx="345">
                  <c:v>8306897.021847561</c:v>
                </c:pt>
                <c:pt idx="346">
                  <c:v>7892691.638446804</c:v>
                </c:pt>
                <c:pt idx="347">
                  <c:v>7486703.350586385</c:v>
                </c:pt>
                <c:pt idx="348">
                  <c:v>7091852.998686951</c:v>
                </c:pt>
                <c:pt idx="349">
                  <c:v>6703202.34349965</c:v>
                </c:pt>
                <c:pt idx="350">
                  <c:v>6325842.786183742</c:v>
                </c:pt>
                <c:pt idx="351">
                  <c:v>5960950.489396991</c:v>
                </c:pt>
                <c:pt idx="352">
                  <c:v>5604242.879871639</c:v>
                </c:pt>
                <c:pt idx="353">
                  <c:v>5258689.982264514</c:v>
                </c:pt>
                <c:pt idx="354">
                  <c:v>4921463.729828944</c:v>
                </c:pt>
                <c:pt idx="355">
                  <c:v>4595460.836360662</c:v>
                </c:pt>
                <c:pt idx="356">
                  <c:v>4282311.109779896</c:v>
                </c:pt>
                <c:pt idx="357">
                  <c:v>3988471.5266395444</c:v>
                </c:pt>
                <c:pt idx="358">
                  <c:v>3712090.9626357486</c:v>
                </c:pt>
                <c:pt idx="359">
                  <c:v>3453807.444343327</c:v>
                </c:pt>
                <c:pt idx="360">
                  <c:v>3217673.491235786</c:v>
                </c:pt>
                <c:pt idx="361">
                  <c:v>2994799.0307054934</c:v>
                </c:pt>
                <c:pt idx="362">
                  <c:v>2781505.7695133802</c:v>
                </c:pt>
                <c:pt idx="363">
                  <c:v>2572728.3746743696</c:v>
                </c:pt>
                <c:pt idx="364">
                  <c:v>2368455.1699297726</c:v>
                </c:pt>
                <c:pt idx="365">
                  <c:v>2170393.500910039</c:v>
                </c:pt>
                <c:pt idx="366">
                  <c:v>1976017.8015311526</c:v>
                </c:pt>
                <c:pt idx="367">
                  <c:v>1789426.0783952603</c:v>
                </c:pt>
                <c:pt idx="368">
                  <c:v>1611402.8469641001</c:v>
                </c:pt>
                <c:pt idx="369">
                  <c:v>1455418.4277307694</c:v>
                </c:pt>
                <c:pt idx="370">
                  <c:v>1313859.4655797316</c:v>
                </c:pt>
                <c:pt idx="371">
                  <c:v>1186673.6211484147</c:v>
                </c:pt>
                <c:pt idx="372">
                  <c:v>1069656.9435147308</c:v>
                </c:pt>
                <c:pt idx="373">
                  <c:v>961925.2939225681</c:v>
                </c:pt>
                <c:pt idx="374">
                  <c:v>862957.2466051427</c:v>
                </c:pt>
                <c:pt idx="375">
                  <c:v>778095.4710689923</c:v>
                </c:pt>
                <c:pt idx="376">
                  <c:v>704215.232027375</c:v>
                </c:pt>
                <c:pt idx="377">
                  <c:v>640278.0952371308</c:v>
                </c:pt>
                <c:pt idx="378">
                  <c:v>582782.579958267</c:v>
                </c:pt>
                <c:pt idx="379">
                  <c:v>528703.8702574827</c:v>
                </c:pt>
                <c:pt idx="380">
                  <c:v>477446.5543579692</c:v>
                </c:pt>
                <c:pt idx="381">
                  <c:v>431219.09397882235</c:v>
                </c:pt>
                <c:pt idx="382">
                  <c:v>387304.766599765</c:v>
                </c:pt>
                <c:pt idx="383">
                  <c:v>346391.8093792053</c:v>
                </c:pt>
                <c:pt idx="384">
                  <c:v>308816.7167110462</c:v>
                </c:pt>
                <c:pt idx="385">
                  <c:v>274738.63925838924</c:v>
                </c:pt>
                <c:pt idx="386">
                  <c:v>243557.8897410243</c:v>
                </c:pt>
                <c:pt idx="387">
                  <c:v>215778.19013461593</c:v>
                </c:pt>
                <c:pt idx="388">
                  <c:v>190415.83219210655</c:v>
                </c:pt>
                <c:pt idx="389">
                  <c:v>168624.1934933402</c:v>
                </c:pt>
                <c:pt idx="390">
                  <c:v>150737.0808523768</c:v>
                </c:pt>
                <c:pt idx="391">
                  <c:v>135900.44546423136</c:v>
                </c:pt>
                <c:pt idx="392">
                  <c:v>124273.47379690962</c:v>
                </c:pt>
                <c:pt idx="393">
                  <c:v>115267.59790669447</c:v>
                </c:pt>
                <c:pt idx="394">
                  <c:v>108248.97286561191</c:v>
                </c:pt>
                <c:pt idx="395">
                  <c:v>102887.56749686284</c:v>
                </c:pt>
                <c:pt idx="396">
                  <c:v>98505.22524369125</c:v>
                </c:pt>
                <c:pt idx="397">
                  <c:v>94499.94027459869</c:v>
                </c:pt>
                <c:pt idx="398">
                  <c:v>91064.9032029663</c:v>
                </c:pt>
                <c:pt idx="399">
                  <c:v>87692.8288455751</c:v>
                </c:pt>
                <c:pt idx="400">
                  <c:v>84365.62186089126</c:v>
                </c:pt>
                <c:pt idx="401">
                  <c:v>81127.22736972493</c:v>
                </c:pt>
                <c:pt idx="402">
                  <c:v>77923.09077674474</c:v>
                </c:pt>
                <c:pt idx="403">
                  <c:v>74782.34431676821</c:v>
                </c:pt>
                <c:pt idx="404">
                  <c:v>71808.48637799418</c:v>
                </c:pt>
                <c:pt idx="405">
                  <c:v>68893.32952904723</c:v>
                </c:pt>
                <c:pt idx="406">
                  <c:v>65997.91090569292</c:v>
                </c:pt>
                <c:pt idx="407">
                  <c:v>63227.14634686527</c:v>
                </c:pt>
                <c:pt idx="408">
                  <c:v>60510.309369071016</c:v>
                </c:pt>
                <c:pt idx="409">
                  <c:v>57871.338340427275</c:v>
                </c:pt>
                <c:pt idx="410">
                  <c:v>55443.282814493476</c:v>
                </c:pt>
                <c:pt idx="411">
                  <c:v>53032.17124229707</c:v>
                </c:pt>
                <c:pt idx="412">
                  <c:v>50653.49501336545</c:v>
                </c:pt>
                <c:pt idx="413">
                  <c:v>48346.610780054565</c:v>
                </c:pt>
                <c:pt idx="414">
                  <c:v>46107.06152785443</c:v>
                </c:pt>
                <c:pt idx="415">
                  <c:v>43995.03025312252</c:v>
                </c:pt>
                <c:pt idx="416">
                  <c:v>42122.22539312142</c:v>
                </c:pt>
                <c:pt idx="417">
                  <c:v>40434.305377845165</c:v>
                </c:pt>
                <c:pt idx="418">
                  <c:v>39002.32242410695</c:v>
                </c:pt>
                <c:pt idx="419">
                  <c:v>37691.192091281904</c:v>
                </c:pt>
                <c:pt idx="420">
                  <c:v>36442.57977751929</c:v>
                </c:pt>
                <c:pt idx="421">
                  <c:v>35292.78569591131</c:v>
                </c:pt>
                <c:pt idx="422">
                  <c:v>34216.24953562627</c:v>
                </c:pt>
                <c:pt idx="423">
                  <c:v>33144.07426115781</c:v>
                </c:pt>
                <c:pt idx="424">
                  <c:v>32141.46419748713</c:v>
                </c:pt>
                <c:pt idx="425">
                  <c:v>31209.253224559743</c:v>
                </c:pt>
                <c:pt idx="426">
                  <c:v>30293.79383383456</c:v>
                </c:pt>
                <c:pt idx="427">
                  <c:v>29398.150190761364</c:v>
                </c:pt>
                <c:pt idx="428">
                  <c:v>28569.68073758685</c:v>
                </c:pt>
                <c:pt idx="429">
                  <c:v>27759.399566610125</c:v>
                </c:pt>
                <c:pt idx="430">
                  <c:v>26951.766100747755</c:v>
                </c:pt>
                <c:pt idx="431">
                  <c:v>26154.495021312894</c:v>
                </c:pt>
                <c:pt idx="432">
                  <c:v>25374.423145738245</c:v>
                </c:pt>
                <c:pt idx="433">
                  <c:v>24658.43067705035</c:v>
                </c:pt>
                <c:pt idx="434">
                  <c:v>24077.761019158013</c:v>
                </c:pt>
                <c:pt idx="435">
                  <c:v>0</c:v>
                </c:pt>
                <c:pt idx="436">
                  <c:v>4150.69499031278</c:v>
                </c:pt>
                <c:pt idx="437">
                  <c:v>3782.029538574557</c:v>
                </c:pt>
                <c:pt idx="438">
                  <c:v>3461.4122711855907</c:v>
                </c:pt>
                <c:pt idx="439">
                  <c:v>3209.1566119714134</c:v>
                </c:pt>
                <c:pt idx="440">
                  <c:v>3025.7354677296867</c:v>
                </c:pt>
                <c:pt idx="441">
                  <c:v>2845.536931233884</c:v>
                </c:pt>
                <c:pt idx="442">
                  <c:v>2666.9299825392113</c:v>
                </c:pt>
                <c:pt idx="443">
                  <c:v>2490.6329037130977</c:v>
                </c:pt>
                <c:pt idx="444">
                  <c:v>2394.3607220200984</c:v>
                </c:pt>
                <c:pt idx="445">
                  <c:v>2298.5637821374194</c:v>
                </c:pt>
                <c:pt idx="446">
                  <c:v>2204.458690149771</c:v>
                </c:pt>
                <c:pt idx="447">
                  <c:v>2126.78700140857</c:v>
                </c:pt>
                <c:pt idx="448">
                  <c:v>2050.041220327888</c:v>
                </c:pt>
                <c:pt idx="449">
                  <c:v>1975.2929572643866</c:v>
                </c:pt>
                <c:pt idx="450">
                  <c:v>1900.3301797436534</c:v>
                </c:pt>
                <c:pt idx="451">
                  <c:v>1826.7669091835648</c:v>
                </c:pt>
                <c:pt idx="452">
                  <c:v>1753.5732425854253</c:v>
                </c:pt>
                <c:pt idx="453">
                  <c:v>1681.7221968543045</c:v>
                </c:pt>
                <c:pt idx="454">
                  <c:v>1610.2644804144293</c:v>
                </c:pt>
                <c:pt idx="455">
                  <c:v>1539.6715469920068</c:v>
                </c:pt>
                <c:pt idx="456">
                  <c:v>1470.3372611945122</c:v>
                </c:pt>
                <c:pt idx="457">
                  <c:v>1401.4300942456487</c:v>
                </c:pt>
                <c:pt idx="458">
                  <c:v>1333.7283081551561</c:v>
                </c:pt>
                <c:pt idx="459">
                  <c:v>1266.4731626089063</c:v>
                </c:pt>
                <c:pt idx="460">
                  <c:v>1200.0421705709684</c:v>
                </c:pt>
                <c:pt idx="461">
                  <c:v>1135.359301548063</c:v>
                </c:pt>
                <c:pt idx="462">
                  <c:v>1070.4985151066132</c:v>
                </c:pt>
                <c:pt idx="463">
                  <c:v>1006.7134857045424</c:v>
                </c:pt>
                <c:pt idx="464">
                  <c:v>943.427074732295</c:v>
                </c:pt>
                <c:pt idx="465">
                  <c:v>881.1667091420477</c:v>
                </c:pt>
                <c:pt idx="466">
                  <c:v>819.4255514222771</c:v>
                </c:pt>
                <c:pt idx="467">
                  <c:v>758.453625627947</c:v>
                </c:pt>
                <c:pt idx="468">
                  <c:v>698.4339045559427</c:v>
                </c:pt>
                <c:pt idx="469">
                  <c:v>638.9618951264226</c:v>
                </c:pt>
                <c:pt idx="470">
                  <c:v>580.3941938181596</c:v>
                </c:pt>
                <c:pt idx="471">
                  <c:v>522.392414223816</c:v>
                </c:pt>
                <c:pt idx="472">
                  <c:v>465.1221676977127</c:v>
                </c:pt>
                <c:pt idx="473">
                  <c:v>408.91275640052027</c:v>
                </c:pt>
                <c:pt idx="474">
                  <c:v>353.0398762911215</c:v>
                </c:pt>
                <c:pt idx="475">
                  <c:v>297.96005845924026</c:v>
                </c:pt>
                <c:pt idx="476">
                  <c:v>246.68133709891953</c:v>
                </c:pt>
                <c:pt idx="477">
                  <c:v>196.11259397548184</c:v>
                </c:pt>
                <c:pt idx="478">
                  <c:v>146.12604186685138</c:v>
                </c:pt>
                <c:pt idx="479">
                  <c:v>96.783026033029</c:v>
                </c:pt>
                <c:pt idx="480">
                  <c:v>48.08924813478302</c:v>
                </c:pt>
                <c:pt idx="481">
                  <c:v>0</c:v>
                </c:pt>
                <c:pt idx="482">
                  <c:v>0</c:v>
                </c:pt>
                <c:pt idx="483">
                  <c:v>0</c:v>
                </c:pt>
                <c:pt idx="484">
                  <c:v>0</c:v>
                </c:pt>
                <c:pt idx="485">
                  <c:v>0</c:v>
                </c:pt>
                <c:pt idx="486">
                  <c:v>0</c:v>
                </c:pt>
                <c:pt idx="487">
                  <c:v>0</c:v>
                </c:pt>
                <c:pt idx="488">
                  <c:v>0</c:v>
                </c:pt>
              </c:numCache>
            </c:numRef>
          </c:val>
        </c:ser>
        <c:axId val="7080401"/>
        <c:axId val="63723610"/>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_Hidden30!$A$2:$A$490</c:f>
              <c:strCache>
                <c:ptCount val="489"/>
                <c:pt idx="0">
                  <c:v>1/07/2019</c:v>
                </c:pt>
                <c:pt idx="1">
                  <c:v>1/07/2019</c:v>
                </c:pt>
                <c:pt idx="2">
                  <c:v>1/08/2019</c:v>
                </c:pt>
                <c:pt idx="3">
                  <c:v>1/08/2019</c:v>
                </c:pt>
                <c:pt idx="4">
                  <c:v>1/09/2019</c:v>
                </c:pt>
                <c:pt idx="5">
                  <c:v>1/09/2019</c:v>
                </c:pt>
                <c:pt idx="6">
                  <c:v>1/10/2019</c:v>
                </c:pt>
                <c:pt idx="7">
                  <c:v>1/10/2019</c:v>
                </c:pt>
                <c:pt idx="8">
                  <c:v>1/11/2019</c:v>
                </c:pt>
                <c:pt idx="9">
                  <c:v>1/11/2019</c:v>
                </c:pt>
                <c:pt idx="10">
                  <c:v>1/12/2019</c:v>
                </c:pt>
                <c:pt idx="11">
                  <c:v>1/12/2019</c:v>
                </c:pt>
                <c:pt idx="12">
                  <c:v>1/01/2020</c:v>
                </c:pt>
                <c:pt idx="13">
                  <c:v>1/01/2020</c:v>
                </c:pt>
                <c:pt idx="14">
                  <c:v>1/02/2020</c:v>
                </c:pt>
                <c:pt idx="15">
                  <c:v>1/02/2020</c:v>
                </c:pt>
                <c:pt idx="16">
                  <c:v>1/03/2020</c:v>
                </c:pt>
                <c:pt idx="17">
                  <c:v>1/03/2020</c:v>
                </c:pt>
                <c:pt idx="18">
                  <c:v>1/04/2020</c:v>
                </c:pt>
                <c:pt idx="19">
                  <c:v>1/04/2020</c:v>
                </c:pt>
                <c:pt idx="20">
                  <c:v>1/05/2020</c:v>
                </c:pt>
                <c:pt idx="21">
                  <c:v>1/05/2020</c:v>
                </c:pt>
                <c:pt idx="22">
                  <c:v>1/06/2020</c:v>
                </c:pt>
                <c:pt idx="23">
                  <c:v>1/06/2020</c:v>
                </c:pt>
                <c:pt idx="24">
                  <c:v>1/07/2020</c:v>
                </c:pt>
                <c:pt idx="25">
                  <c:v>1/07/2020</c:v>
                </c:pt>
                <c:pt idx="26">
                  <c:v>1/08/2020</c:v>
                </c:pt>
                <c:pt idx="27">
                  <c:v>1/08/2020</c:v>
                </c:pt>
                <c:pt idx="28">
                  <c:v>1/09/2020</c:v>
                </c:pt>
                <c:pt idx="29">
                  <c:v>1/09/2020</c:v>
                </c:pt>
                <c:pt idx="30">
                  <c:v>1/10/2020</c:v>
                </c:pt>
                <c:pt idx="31">
                  <c:v>1/10/2020</c:v>
                </c:pt>
                <c:pt idx="32">
                  <c:v>1/11/2020</c:v>
                </c:pt>
                <c:pt idx="33">
                  <c:v>1/11/2020</c:v>
                </c:pt>
                <c:pt idx="34">
                  <c:v>1/12/2020</c:v>
                </c:pt>
                <c:pt idx="35">
                  <c:v>1/12/2020</c:v>
                </c:pt>
                <c:pt idx="36">
                  <c:v>1/01/2021</c:v>
                </c:pt>
                <c:pt idx="37">
                  <c:v>1/01/2021</c:v>
                </c:pt>
                <c:pt idx="38">
                  <c:v>1/02/2021</c:v>
                </c:pt>
                <c:pt idx="39">
                  <c:v>1/02/2021</c:v>
                </c:pt>
                <c:pt idx="40">
                  <c:v>1/03/2021</c:v>
                </c:pt>
                <c:pt idx="41">
                  <c:v>1/03/2021</c:v>
                </c:pt>
                <c:pt idx="42">
                  <c:v>1/04/2021</c:v>
                </c:pt>
                <c:pt idx="43">
                  <c:v>1/04/2021</c:v>
                </c:pt>
                <c:pt idx="44">
                  <c:v>1/05/2021</c:v>
                </c:pt>
                <c:pt idx="45">
                  <c:v>1/05/2021</c:v>
                </c:pt>
                <c:pt idx="46">
                  <c:v>1/06/2021</c:v>
                </c:pt>
                <c:pt idx="47">
                  <c:v>1/06/2021</c:v>
                </c:pt>
                <c:pt idx="48">
                  <c:v>1/07/2021</c:v>
                </c:pt>
                <c:pt idx="49">
                  <c:v>1/07/2021</c:v>
                </c:pt>
                <c:pt idx="50">
                  <c:v>1/08/2021</c:v>
                </c:pt>
                <c:pt idx="51">
                  <c:v>1/08/2021</c:v>
                </c:pt>
                <c:pt idx="52">
                  <c:v>1/09/2021</c:v>
                </c:pt>
                <c:pt idx="53">
                  <c:v>1/09/2021</c:v>
                </c:pt>
                <c:pt idx="54">
                  <c:v>1/10/2021</c:v>
                </c:pt>
                <c:pt idx="55">
                  <c:v>1/10/2021</c:v>
                </c:pt>
                <c:pt idx="56">
                  <c:v>1/11/2021</c:v>
                </c:pt>
                <c:pt idx="57">
                  <c:v>1/11/2021</c:v>
                </c:pt>
                <c:pt idx="58">
                  <c:v>1/12/2021</c:v>
                </c:pt>
                <c:pt idx="59">
                  <c:v>1/12/2021</c:v>
                </c:pt>
                <c:pt idx="60">
                  <c:v>1/01/2022</c:v>
                </c:pt>
                <c:pt idx="61">
                  <c:v>1/01/2022</c:v>
                </c:pt>
                <c:pt idx="62">
                  <c:v>1/02/2022</c:v>
                </c:pt>
                <c:pt idx="63">
                  <c:v>1/02/2022</c:v>
                </c:pt>
                <c:pt idx="64">
                  <c:v>1/03/2022</c:v>
                </c:pt>
                <c:pt idx="65">
                  <c:v>1/03/2022</c:v>
                </c:pt>
                <c:pt idx="66">
                  <c:v>1/04/2022</c:v>
                </c:pt>
                <c:pt idx="67">
                  <c:v>1/04/2022</c:v>
                </c:pt>
                <c:pt idx="68">
                  <c:v>1/05/2022</c:v>
                </c:pt>
                <c:pt idx="69">
                  <c:v>1/05/2022</c:v>
                </c:pt>
                <c:pt idx="70">
                  <c:v>1/06/2022</c:v>
                </c:pt>
                <c:pt idx="71">
                  <c:v>1/06/2022</c:v>
                </c:pt>
                <c:pt idx="72">
                  <c:v>1/07/2022</c:v>
                </c:pt>
                <c:pt idx="73">
                  <c:v>1/07/2022</c:v>
                </c:pt>
                <c:pt idx="74">
                  <c:v>1/08/2022</c:v>
                </c:pt>
                <c:pt idx="75">
                  <c:v>1/08/2022</c:v>
                </c:pt>
                <c:pt idx="76">
                  <c:v>1/09/2022</c:v>
                </c:pt>
                <c:pt idx="77">
                  <c:v>1/09/2022</c:v>
                </c:pt>
                <c:pt idx="78">
                  <c:v>1/10/2022</c:v>
                </c:pt>
                <c:pt idx="79">
                  <c:v>1/10/2022</c:v>
                </c:pt>
                <c:pt idx="80">
                  <c:v>1/11/2022</c:v>
                </c:pt>
                <c:pt idx="81">
                  <c:v>1/11/2022</c:v>
                </c:pt>
                <c:pt idx="82">
                  <c:v>1/12/2022</c:v>
                </c:pt>
                <c:pt idx="83">
                  <c:v>1/12/2022</c:v>
                </c:pt>
                <c:pt idx="84">
                  <c:v>1/01/2023</c:v>
                </c:pt>
                <c:pt idx="85">
                  <c:v>1/01/2023</c:v>
                </c:pt>
                <c:pt idx="86">
                  <c:v>1/02/2023</c:v>
                </c:pt>
                <c:pt idx="87">
                  <c:v>1/02/2023</c:v>
                </c:pt>
                <c:pt idx="88">
                  <c:v>1/03/2023</c:v>
                </c:pt>
                <c:pt idx="89">
                  <c:v>1/03/2023</c:v>
                </c:pt>
                <c:pt idx="90">
                  <c:v>1/04/2023</c:v>
                </c:pt>
                <c:pt idx="91">
                  <c:v>1/04/2023</c:v>
                </c:pt>
                <c:pt idx="92">
                  <c:v>1/05/2023</c:v>
                </c:pt>
                <c:pt idx="93">
                  <c:v>1/05/2023</c:v>
                </c:pt>
                <c:pt idx="94">
                  <c:v>1/06/2023</c:v>
                </c:pt>
                <c:pt idx="95">
                  <c:v>1/06/2023</c:v>
                </c:pt>
                <c:pt idx="96">
                  <c:v>1/07/2023</c:v>
                </c:pt>
                <c:pt idx="97">
                  <c:v>1/07/2023</c:v>
                </c:pt>
                <c:pt idx="98">
                  <c:v>1/08/2023</c:v>
                </c:pt>
                <c:pt idx="99">
                  <c:v>1/08/2023</c:v>
                </c:pt>
                <c:pt idx="100">
                  <c:v>1/09/2023</c:v>
                </c:pt>
                <c:pt idx="101">
                  <c:v>1/09/2023</c:v>
                </c:pt>
                <c:pt idx="102">
                  <c:v>1/10/2023</c:v>
                </c:pt>
                <c:pt idx="103">
                  <c:v>1/10/2023</c:v>
                </c:pt>
                <c:pt idx="104">
                  <c:v>1/11/2023</c:v>
                </c:pt>
                <c:pt idx="105">
                  <c:v>1/11/2023</c:v>
                </c:pt>
                <c:pt idx="106">
                  <c:v>1/12/2023</c:v>
                </c:pt>
                <c:pt idx="107">
                  <c:v>1/12/2023</c:v>
                </c:pt>
                <c:pt idx="108">
                  <c:v>1/01/2024</c:v>
                </c:pt>
                <c:pt idx="109">
                  <c:v>1/01/2024</c:v>
                </c:pt>
                <c:pt idx="110">
                  <c:v>1/02/2024</c:v>
                </c:pt>
                <c:pt idx="111">
                  <c:v>1/02/2024</c:v>
                </c:pt>
                <c:pt idx="112">
                  <c:v>1/03/2024</c:v>
                </c:pt>
                <c:pt idx="113">
                  <c:v>1/03/2024</c:v>
                </c:pt>
                <c:pt idx="114">
                  <c:v>1/04/2024</c:v>
                </c:pt>
                <c:pt idx="115">
                  <c:v>1/04/2024</c:v>
                </c:pt>
                <c:pt idx="116">
                  <c:v>1/05/2024</c:v>
                </c:pt>
                <c:pt idx="117">
                  <c:v>1/05/2024</c:v>
                </c:pt>
                <c:pt idx="118">
                  <c:v>1/06/2024</c:v>
                </c:pt>
                <c:pt idx="119">
                  <c:v>1/06/2024</c:v>
                </c:pt>
                <c:pt idx="120">
                  <c:v>1/07/2024</c:v>
                </c:pt>
                <c:pt idx="121">
                  <c:v>1/07/2024</c:v>
                </c:pt>
                <c:pt idx="122">
                  <c:v>1/08/2024</c:v>
                </c:pt>
                <c:pt idx="123">
                  <c:v>1/08/2024</c:v>
                </c:pt>
                <c:pt idx="124">
                  <c:v>1/09/2024</c:v>
                </c:pt>
                <c:pt idx="125">
                  <c:v>1/09/2024</c:v>
                </c:pt>
                <c:pt idx="126">
                  <c:v>1/10/2024</c:v>
                </c:pt>
                <c:pt idx="127">
                  <c:v>1/10/2024</c:v>
                </c:pt>
                <c:pt idx="128">
                  <c:v>1/11/2024</c:v>
                </c:pt>
                <c:pt idx="129">
                  <c:v>1/11/2024</c:v>
                </c:pt>
                <c:pt idx="130">
                  <c:v>1/12/2024</c:v>
                </c:pt>
                <c:pt idx="131">
                  <c:v>1/12/2024</c:v>
                </c:pt>
                <c:pt idx="132">
                  <c:v>1/01/2025</c:v>
                </c:pt>
                <c:pt idx="133">
                  <c:v>1/01/2025</c:v>
                </c:pt>
                <c:pt idx="134">
                  <c:v>1/02/2025</c:v>
                </c:pt>
                <c:pt idx="135">
                  <c:v>1/02/2025</c:v>
                </c:pt>
                <c:pt idx="136">
                  <c:v>1/03/2025</c:v>
                </c:pt>
                <c:pt idx="137">
                  <c:v>1/03/2025</c:v>
                </c:pt>
                <c:pt idx="138">
                  <c:v>1/04/2025</c:v>
                </c:pt>
                <c:pt idx="139">
                  <c:v>1/04/2025</c:v>
                </c:pt>
                <c:pt idx="140">
                  <c:v>1/05/2025</c:v>
                </c:pt>
                <c:pt idx="141">
                  <c:v>1/05/2025</c:v>
                </c:pt>
                <c:pt idx="142">
                  <c:v>1/06/2025</c:v>
                </c:pt>
                <c:pt idx="143">
                  <c:v>1/06/2025</c:v>
                </c:pt>
                <c:pt idx="144">
                  <c:v>1/07/2025</c:v>
                </c:pt>
                <c:pt idx="145">
                  <c:v>1/07/2025</c:v>
                </c:pt>
                <c:pt idx="146">
                  <c:v>1/08/2025</c:v>
                </c:pt>
                <c:pt idx="147">
                  <c:v>1/08/2025</c:v>
                </c:pt>
                <c:pt idx="148">
                  <c:v>1/09/2025</c:v>
                </c:pt>
                <c:pt idx="149">
                  <c:v>1/09/2025</c:v>
                </c:pt>
                <c:pt idx="150">
                  <c:v>1/10/2025</c:v>
                </c:pt>
                <c:pt idx="151">
                  <c:v>1/10/2025</c:v>
                </c:pt>
                <c:pt idx="152">
                  <c:v>1/11/2025</c:v>
                </c:pt>
                <c:pt idx="153">
                  <c:v>1/11/2025</c:v>
                </c:pt>
                <c:pt idx="154">
                  <c:v>1/12/2025</c:v>
                </c:pt>
                <c:pt idx="155">
                  <c:v>1/12/2025</c:v>
                </c:pt>
                <c:pt idx="156">
                  <c:v>1/01/2026</c:v>
                </c:pt>
                <c:pt idx="157">
                  <c:v>1/01/2026</c:v>
                </c:pt>
                <c:pt idx="158">
                  <c:v>1/02/2026</c:v>
                </c:pt>
                <c:pt idx="159">
                  <c:v>1/02/2026</c:v>
                </c:pt>
                <c:pt idx="160">
                  <c:v>1/03/2026</c:v>
                </c:pt>
                <c:pt idx="161">
                  <c:v>1/03/2026</c:v>
                </c:pt>
                <c:pt idx="162">
                  <c:v>1/04/2026</c:v>
                </c:pt>
                <c:pt idx="163">
                  <c:v>1/04/2026</c:v>
                </c:pt>
                <c:pt idx="164">
                  <c:v>1/05/2026</c:v>
                </c:pt>
                <c:pt idx="165">
                  <c:v>1/05/2026</c:v>
                </c:pt>
                <c:pt idx="166">
                  <c:v>1/06/2026</c:v>
                </c:pt>
                <c:pt idx="167">
                  <c:v>1/06/2026</c:v>
                </c:pt>
                <c:pt idx="168">
                  <c:v>1/07/2026</c:v>
                </c:pt>
                <c:pt idx="169">
                  <c:v>1/07/2026</c:v>
                </c:pt>
                <c:pt idx="170">
                  <c:v>1/08/2026</c:v>
                </c:pt>
                <c:pt idx="171">
                  <c:v>1/08/2026</c:v>
                </c:pt>
                <c:pt idx="172">
                  <c:v>1/09/2026</c:v>
                </c:pt>
                <c:pt idx="173">
                  <c:v>1/09/2026</c:v>
                </c:pt>
                <c:pt idx="174">
                  <c:v>1/10/2026</c:v>
                </c:pt>
                <c:pt idx="175">
                  <c:v>1/10/2026</c:v>
                </c:pt>
                <c:pt idx="176">
                  <c:v>1/11/2026</c:v>
                </c:pt>
                <c:pt idx="177">
                  <c:v>1/11/2026</c:v>
                </c:pt>
                <c:pt idx="178">
                  <c:v>1/12/2026</c:v>
                </c:pt>
                <c:pt idx="179">
                  <c:v>1/12/2026</c:v>
                </c:pt>
                <c:pt idx="180">
                  <c:v>1/01/2027</c:v>
                </c:pt>
                <c:pt idx="181">
                  <c:v>1/01/2027</c:v>
                </c:pt>
                <c:pt idx="182">
                  <c:v>1/02/2027</c:v>
                </c:pt>
                <c:pt idx="183">
                  <c:v>1/02/2027</c:v>
                </c:pt>
                <c:pt idx="184">
                  <c:v>1/03/2027</c:v>
                </c:pt>
                <c:pt idx="185">
                  <c:v>1/03/2027</c:v>
                </c:pt>
                <c:pt idx="186">
                  <c:v>1/04/2027</c:v>
                </c:pt>
                <c:pt idx="187">
                  <c:v>1/04/2027</c:v>
                </c:pt>
                <c:pt idx="188">
                  <c:v>1/05/2027</c:v>
                </c:pt>
                <c:pt idx="189">
                  <c:v>1/05/2027</c:v>
                </c:pt>
                <c:pt idx="190">
                  <c:v>1/06/2027</c:v>
                </c:pt>
                <c:pt idx="191">
                  <c:v>1/06/2027</c:v>
                </c:pt>
                <c:pt idx="192">
                  <c:v>1/07/2027</c:v>
                </c:pt>
                <c:pt idx="193">
                  <c:v>1/07/2027</c:v>
                </c:pt>
                <c:pt idx="194">
                  <c:v>1/08/2027</c:v>
                </c:pt>
                <c:pt idx="195">
                  <c:v>1/08/2027</c:v>
                </c:pt>
                <c:pt idx="196">
                  <c:v>1/09/2027</c:v>
                </c:pt>
                <c:pt idx="197">
                  <c:v>1/09/2027</c:v>
                </c:pt>
                <c:pt idx="198">
                  <c:v>1/10/2027</c:v>
                </c:pt>
                <c:pt idx="199">
                  <c:v>1/10/2027</c:v>
                </c:pt>
                <c:pt idx="200">
                  <c:v>1/11/2027</c:v>
                </c:pt>
                <c:pt idx="201">
                  <c:v>1/11/2027</c:v>
                </c:pt>
                <c:pt idx="202">
                  <c:v>1/12/2027</c:v>
                </c:pt>
                <c:pt idx="203">
                  <c:v>1/12/2027</c:v>
                </c:pt>
                <c:pt idx="204">
                  <c:v>1/01/2028</c:v>
                </c:pt>
                <c:pt idx="205">
                  <c:v>1/01/2028</c:v>
                </c:pt>
                <c:pt idx="206">
                  <c:v>1/02/2028</c:v>
                </c:pt>
                <c:pt idx="207">
                  <c:v>1/02/2028</c:v>
                </c:pt>
                <c:pt idx="208">
                  <c:v>1/03/2028</c:v>
                </c:pt>
                <c:pt idx="209">
                  <c:v>1/03/2028</c:v>
                </c:pt>
                <c:pt idx="210">
                  <c:v>1/04/2028</c:v>
                </c:pt>
                <c:pt idx="211">
                  <c:v>1/05/2028</c:v>
                </c:pt>
                <c:pt idx="212">
                  <c:v>1/06/2028</c:v>
                </c:pt>
                <c:pt idx="213">
                  <c:v>1/07/2028</c:v>
                </c:pt>
                <c:pt idx="214">
                  <c:v>1/08/2028</c:v>
                </c:pt>
                <c:pt idx="215">
                  <c:v>1/09/2028</c:v>
                </c:pt>
                <c:pt idx="216">
                  <c:v>1/10/2028</c:v>
                </c:pt>
                <c:pt idx="217">
                  <c:v>1/11/2028</c:v>
                </c:pt>
                <c:pt idx="218">
                  <c:v>1/12/2028</c:v>
                </c:pt>
                <c:pt idx="219">
                  <c:v>1/01/2029</c:v>
                </c:pt>
                <c:pt idx="220">
                  <c:v>1/02/2029</c:v>
                </c:pt>
                <c:pt idx="221">
                  <c:v>1/03/2029</c:v>
                </c:pt>
                <c:pt idx="222">
                  <c:v>1/04/2029</c:v>
                </c:pt>
                <c:pt idx="223">
                  <c:v>1/05/2029</c:v>
                </c:pt>
                <c:pt idx="224">
                  <c:v>1/06/2029</c:v>
                </c:pt>
                <c:pt idx="225">
                  <c:v>1/07/2029</c:v>
                </c:pt>
                <c:pt idx="226">
                  <c:v>1/08/2029</c:v>
                </c:pt>
                <c:pt idx="227">
                  <c:v>1/09/2029</c:v>
                </c:pt>
                <c:pt idx="228">
                  <c:v>1/10/2029</c:v>
                </c:pt>
                <c:pt idx="229">
                  <c:v>1/11/2029</c:v>
                </c:pt>
                <c:pt idx="230">
                  <c:v>1/12/2029</c:v>
                </c:pt>
                <c:pt idx="231">
                  <c:v>1/01/2030</c:v>
                </c:pt>
                <c:pt idx="232">
                  <c:v>1/02/2030</c:v>
                </c:pt>
                <c:pt idx="233">
                  <c:v>1/03/2030</c:v>
                </c:pt>
                <c:pt idx="234">
                  <c:v>1/04/2030</c:v>
                </c:pt>
                <c:pt idx="235">
                  <c:v>1/05/2030</c:v>
                </c:pt>
                <c:pt idx="236">
                  <c:v>1/06/2030</c:v>
                </c:pt>
                <c:pt idx="237">
                  <c:v>1/07/2030</c:v>
                </c:pt>
                <c:pt idx="238">
                  <c:v>1/08/2030</c:v>
                </c:pt>
                <c:pt idx="239">
                  <c:v>1/09/2030</c:v>
                </c:pt>
                <c:pt idx="240">
                  <c:v>1/10/2030</c:v>
                </c:pt>
                <c:pt idx="241">
                  <c:v>1/11/2030</c:v>
                </c:pt>
                <c:pt idx="242">
                  <c:v>1/12/2030</c:v>
                </c:pt>
                <c:pt idx="243">
                  <c:v>1/01/2031</c:v>
                </c:pt>
                <c:pt idx="244">
                  <c:v>1/02/2031</c:v>
                </c:pt>
                <c:pt idx="245">
                  <c:v>1/03/2031</c:v>
                </c:pt>
                <c:pt idx="246">
                  <c:v>1/04/2031</c:v>
                </c:pt>
                <c:pt idx="247">
                  <c:v>1/05/2031</c:v>
                </c:pt>
                <c:pt idx="248">
                  <c:v>1/06/2031</c:v>
                </c:pt>
                <c:pt idx="249">
                  <c:v>1/07/2031</c:v>
                </c:pt>
                <c:pt idx="250">
                  <c:v>1/08/2031</c:v>
                </c:pt>
                <c:pt idx="251">
                  <c:v>1/09/2031</c:v>
                </c:pt>
                <c:pt idx="252">
                  <c:v>1/10/2031</c:v>
                </c:pt>
                <c:pt idx="253">
                  <c:v>1/11/2031</c:v>
                </c:pt>
                <c:pt idx="254">
                  <c:v>1/12/2031</c:v>
                </c:pt>
                <c:pt idx="255">
                  <c:v>1/01/2032</c:v>
                </c:pt>
                <c:pt idx="256">
                  <c:v>1/02/2032</c:v>
                </c:pt>
                <c:pt idx="257">
                  <c:v>1/03/2032</c:v>
                </c:pt>
                <c:pt idx="258">
                  <c:v>1/04/2032</c:v>
                </c:pt>
                <c:pt idx="259">
                  <c:v>1/05/2032</c:v>
                </c:pt>
                <c:pt idx="260">
                  <c:v>1/06/2032</c:v>
                </c:pt>
                <c:pt idx="261">
                  <c:v>1/07/2032</c:v>
                </c:pt>
                <c:pt idx="262">
                  <c:v>1/08/2032</c:v>
                </c:pt>
                <c:pt idx="263">
                  <c:v>1/09/2032</c:v>
                </c:pt>
                <c:pt idx="264">
                  <c:v>1/10/2032</c:v>
                </c:pt>
                <c:pt idx="265">
                  <c:v>1/11/2032</c:v>
                </c:pt>
                <c:pt idx="266">
                  <c:v>1/12/2032</c:v>
                </c:pt>
                <c:pt idx="267">
                  <c:v>1/01/2033</c:v>
                </c:pt>
                <c:pt idx="268">
                  <c:v>1/02/2033</c:v>
                </c:pt>
                <c:pt idx="269">
                  <c:v>1/03/2033</c:v>
                </c:pt>
                <c:pt idx="270">
                  <c:v>1/04/2033</c:v>
                </c:pt>
                <c:pt idx="271">
                  <c:v>1/05/2033</c:v>
                </c:pt>
                <c:pt idx="272">
                  <c:v>1/06/2033</c:v>
                </c:pt>
                <c:pt idx="273">
                  <c:v>1/07/2033</c:v>
                </c:pt>
                <c:pt idx="274">
                  <c:v>1/08/2033</c:v>
                </c:pt>
                <c:pt idx="275">
                  <c:v>1/09/2033</c:v>
                </c:pt>
                <c:pt idx="276">
                  <c:v>1/10/2033</c:v>
                </c:pt>
                <c:pt idx="277">
                  <c:v>1/11/2033</c:v>
                </c:pt>
                <c:pt idx="278">
                  <c:v>1/12/2033</c:v>
                </c:pt>
                <c:pt idx="279">
                  <c:v>1/01/2034</c:v>
                </c:pt>
                <c:pt idx="280">
                  <c:v>1/02/2034</c:v>
                </c:pt>
                <c:pt idx="281">
                  <c:v>1/03/2034</c:v>
                </c:pt>
                <c:pt idx="282">
                  <c:v>1/04/2034</c:v>
                </c:pt>
                <c:pt idx="283">
                  <c:v>1/05/2034</c:v>
                </c:pt>
                <c:pt idx="284">
                  <c:v>1/06/2034</c:v>
                </c:pt>
                <c:pt idx="285">
                  <c:v>1/07/2034</c:v>
                </c:pt>
                <c:pt idx="286">
                  <c:v>1/08/2034</c:v>
                </c:pt>
                <c:pt idx="287">
                  <c:v>1/09/2034</c:v>
                </c:pt>
                <c:pt idx="288">
                  <c:v>1/10/2034</c:v>
                </c:pt>
                <c:pt idx="289">
                  <c:v>1/11/2034</c:v>
                </c:pt>
                <c:pt idx="290">
                  <c:v>1/12/2034</c:v>
                </c:pt>
                <c:pt idx="291">
                  <c:v>1/01/2035</c:v>
                </c:pt>
                <c:pt idx="292">
                  <c:v>1/02/2035</c:v>
                </c:pt>
                <c:pt idx="293">
                  <c:v>1/03/2035</c:v>
                </c:pt>
                <c:pt idx="294">
                  <c:v>1/04/2035</c:v>
                </c:pt>
                <c:pt idx="295">
                  <c:v>1/05/2035</c:v>
                </c:pt>
                <c:pt idx="296">
                  <c:v>1/06/2035</c:v>
                </c:pt>
                <c:pt idx="297">
                  <c:v>1/07/2035</c:v>
                </c:pt>
                <c:pt idx="298">
                  <c:v>1/08/2035</c:v>
                </c:pt>
                <c:pt idx="299">
                  <c:v>1/09/2035</c:v>
                </c:pt>
                <c:pt idx="300">
                  <c:v>1/10/2035</c:v>
                </c:pt>
                <c:pt idx="301">
                  <c:v>1/11/2035</c:v>
                </c:pt>
                <c:pt idx="302">
                  <c:v>1/12/2035</c:v>
                </c:pt>
                <c:pt idx="303">
                  <c:v>1/01/2036</c:v>
                </c:pt>
                <c:pt idx="304">
                  <c:v>1/02/2036</c:v>
                </c:pt>
                <c:pt idx="305">
                  <c:v>1/03/2036</c:v>
                </c:pt>
                <c:pt idx="306">
                  <c:v>1/04/2036</c:v>
                </c:pt>
                <c:pt idx="307">
                  <c:v>1/05/2036</c:v>
                </c:pt>
                <c:pt idx="308">
                  <c:v>1/06/2036</c:v>
                </c:pt>
                <c:pt idx="309">
                  <c:v>1/07/2036</c:v>
                </c:pt>
                <c:pt idx="310">
                  <c:v>1/08/2036</c:v>
                </c:pt>
                <c:pt idx="311">
                  <c:v>1/09/2036</c:v>
                </c:pt>
                <c:pt idx="312">
                  <c:v>1/10/2036</c:v>
                </c:pt>
                <c:pt idx="313">
                  <c:v>1/11/2036</c:v>
                </c:pt>
                <c:pt idx="314">
                  <c:v>1/12/2036</c:v>
                </c:pt>
                <c:pt idx="315">
                  <c:v>1/01/2037</c:v>
                </c:pt>
                <c:pt idx="316">
                  <c:v>1/02/2037</c:v>
                </c:pt>
                <c:pt idx="317">
                  <c:v>1/03/2037</c:v>
                </c:pt>
                <c:pt idx="318">
                  <c:v>1/04/2037</c:v>
                </c:pt>
                <c:pt idx="319">
                  <c:v>1/05/2037</c:v>
                </c:pt>
                <c:pt idx="320">
                  <c:v>1/06/2037</c:v>
                </c:pt>
                <c:pt idx="321">
                  <c:v>1/07/2037</c:v>
                </c:pt>
                <c:pt idx="322">
                  <c:v>1/08/2037</c:v>
                </c:pt>
                <c:pt idx="323">
                  <c:v>1/09/2037</c:v>
                </c:pt>
                <c:pt idx="324">
                  <c:v>1/10/2037</c:v>
                </c:pt>
                <c:pt idx="325">
                  <c:v>1/11/2037</c:v>
                </c:pt>
                <c:pt idx="326">
                  <c:v>1/12/2037</c:v>
                </c:pt>
                <c:pt idx="327">
                  <c:v>1/01/2038</c:v>
                </c:pt>
                <c:pt idx="328">
                  <c:v>1/02/2038</c:v>
                </c:pt>
                <c:pt idx="329">
                  <c:v>1/03/2038</c:v>
                </c:pt>
                <c:pt idx="330">
                  <c:v>1/04/2038</c:v>
                </c:pt>
                <c:pt idx="331">
                  <c:v>1/05/2038</c:v>
                </c:pt>
                <c:pt idx="332">
                  <c:v>1/06/2038</c:v>
                </c:pt>
                <c:pt idx="333">
                  <c:v>1/07/2038</c:v>
                </c:pt>
                <c:pt idx="334">
                  <c:v>1/08/2038</c:v>
                </c:pt>
                <c:pt idx="335">
                  <c:v>1/09/2038</c:v>
                </c:pt>
                <c:pt idx="336">
                  <c:v>1/10/2038</c:v>
                </c:pt>
                <c:pt idx="337">
                  <c:v>1/11/2038</c:v>
                </c:pt>
                <c:pt idx="338">
                  <c:v>1/12/2038</c:v>
                </c:pt>
                <c:pt idx="339">
                  <c:v>1/01/2039</c:v>
                </c:pt>
                <c:pt idx="340">
                  <c:v>1/02/2039</c:v>
                </c:pt>
                <c:pt idx="341">
                  <c:v>1/03/2039</c:v>
                </c:pt>
                <c:pt idx="342">
                  <c:v>1/04/2039</c:v>
                </c:pt>
                <c:pt idx="343">
                  <c:v>1/05/2039</c:v>
                </c:pt>
                <c:pt idx="344">
                  <c:v>1/06/2039</c:v>
                </c:pt>
                <c:pt idx="345">
                  <c:v>1/07/2039</c:v>
                </c:pt>
                <c:pt idx="346">
                  <c:v>1/08/2039</c:v>
                </c:pt>
                <c:pt idx="347">
                  <c:v>1/09/2039</c:v>
                </c:pt>
                <c:pt idx="348">
                  <c:v>1/10/2039</c:v>
                </c:pt>
                <c:pt idx="349">
                  <c:v>1/11/2039</c:v>
                </c:pt>
                <c:pt idx="350">
                  <c:v>1/12/2039</c:v>
                </c:pt>
                <c:pt idx="351">
                  <c:v>1/01/2040</c:v>
                </c:pt>
                <c:pt idx="352">
                  <c:v>1/02/2040</c:v>
                </c:pt>
                <c:pt idx="353">
                  <c:v>1/03/2040</c:v>
                </c:pt>
                <c:pt idx="354">
                  <c:v>1/04/2040</c:v>
                </c:pt>
                <c:pt idx="355">
                  <c:v>1/05/2040</c:v>
                </c:pt>
                <c:pt idx="356">
                  <c:v>1/06/2040</c:v>
                </c:pt>
                <c:pt idx="357">
                  <c:v>1/07/2040</c:v>
                </c:pt>
                <c:pt idx="358">
                  <c:v>1/08/2040</c:v>
                </c:pt>
                <c:pt idx="359">
                  <c:v>1/09/2040</c:v>
                </c:pt>
                <c:pt idx="360">
                  <c:v>1/10/2040</c:v>
                </c:pt>
                <c:pt idx="361">
                  <c:v>1/11/2040</c:v>
                </c:pt>
                <c:pt idx="362">
                  <c:v>1/12/2040</c:v>
                </c:pt>
                <c:pt idx="363">
                  <c:v>1/01/2041</c:v>
                </c:pt>
                <c:pt idx="364">
                  <c:v>1/02/2041</c:v>
                </c:pt>
                <c:pt idx="365">
                  <c:v>1/03/2041</c:v>
                </c:pt>
                <c:pt idx="366">
                  <c:v>1/04/2041</c:v>
                </c:pt>
                <c:pt idx="367">
                  <c:v>1/05/2041</c:v>
                </c:pt>
                <c:pt idx="368">
                  <c:v>1/06/2041</c:v>
                </c:pt>
                <c:pt idx="369">
                  <c:v>1/07/2041</c:v>
                </c:pt>
                <c:pt idx="370">
                  <c:v>1/08/2041</c:v>
                </c:pt>
                <c:pt idx="371">
                  <c:v>1/09/2041</c:v>
                </c:pt>
                <c:pt idx="372">
                  <c:v>1/10/2041</c:v>
                </c:pt>
                <c:pt idx="373">
                  <c:v>1/11/2041</c:v>
                </c:pt>
                <c:pt idx="374">
                  <c:v>1/12/2041</c:v>
                </c:pt>
                <c:pt idx="375">
                  <c:v>1/01/2042</c:v>
                </c:pt>
                <c:pt idx="376">
                  <c:v>1/02/2042</c:v>
                </c:pt>
                <c:pt idx="377">
                  <c:v>1/03/2042</c:v>
                </c:pt>
                <c:pt idx="378">
                  <c:v>1/04/2042</c:v>
                </c:pt>
                <c:pt idx="379">
                  <c:v>1/05/2042</c:v>
                </c:pt>
                <c:pt idx="380">
                  <c:v>1/06/2042</c:v>
                </c:pt>
                <c:pt idx="381">
                  <c:v>1/07/2042</c:v>
                </c:pt>
                <c:pt idx="382">
                  <c:v>1/08/2042</c:v>
                </c:pt>
                <c:pt idx="383">
                  <c:v>1/09/2042</c:v>
                </c:pt>
                <c:pt idx="384">
                  <c:v>1/10/2042</c:v>
                </c:pt>
                <c:pt idx="385">
                  <c:v>1/11/2042</c:v>
                </c:pt>
                <c:pt idx="386">
                  <c:v>1/12/2042</c:v>
                </c:pt>
                <c:pt idx="387">
                  <c:v>1/01/2043</c:v>
                </c:pt>
                <c:pt idx="388">
                  <c:v>1/02/2043</c:v>
                </c:pt>
                <c:pt idx="389">
                  <c:v>1/03/2043</c:v>
                </c:pt>
                <c:pt idx="390">
                  <c:v>1/04/2043</c:v>
                </c:pt>
                <c:pt idx="391">
                  <c:v>1/05/2043</c:v>
                </c:pt>
                <c:pt idx="392">
                  <c:v>1/06/2043</c:v>
                </c:pt>
                <c:pt idx="393">
                  <c:v>1/07/2043</c:v>
                </c:pt>
                <c:pt idx="394">
                  <c:v>1/08/2043</c:v>
                </c:pt>
                <c:pt idx="395">
                  <c:v>1/09/2043</c:v>
                </c:pt>
                <c:pt idx="396">
                  <c:v>1/10/2043</c:v>
                </c:pt>
                <c:pt idx="397">
                  <c:v>1/11/2043</c:v>
                </c:pt>
                <c:pt idx="398">
                  <c:v>1/12/2043</c:v>
                </c:pt>
                <c:pt idx="399">
                  <c:v>1/01/2044</c:v>
                </c:pt>
                <c:pt idx="400">
                  <c:v>1/02/2044</c:v>
                </c:pt>
                <c:pt idx="401">
                  <c:v>1/03/2044</c:v>
                </c:pt>
                <c:pt idx="402">
                  <c:v>1/04/2044</c:v>
                </c:pt>
                <c:pt idx="403">
                  <c:v>1/05/2044</c:v>
                </c:pt>
                <c:pt idx="404">
                  <c:v>1/06/2044</c:v>
                </c:pt>
                <c:pt idx="405">
                  <c:v>1/07/2044</c:v>
                </c:pt>
                <c:pt idx="406">
                  <c:v>1/08/2044</c:v>
                </c:pt>
                <c:pt idx="407">
                  <c:v>1/09/2044</c:v>
                </c:pt>
                <c:pt idx="408">
                  <c:v>1/10/2044</c:v>
                </c:pt>
                <c:pt idx="409">
                  <c:v>1/11/2044</c:v>
                </c:pt>
                <c:pt idx="410">
                  <c:v>1/12/2044</c:v>
                </c:pt>
                <c:pt idx="411">
                  <c:v>1/01/2045</c:v>
                </c:pt>
                <c:pt idx="412">
                  <c:v>1/02/2045</c:v>
                </c:pt>
                <c:pt idx="413">
                  <c:v>1/03/2045</c:v>
                </c:pt>
                <c:pt idx="414">
                  <c:v>1/04/2045</c:v>
                </c:pt>
                <c:pt idx="415">
                  <c:v>1/05/2045</c:v>
                </c:pt>
                <c:pt idx="416">
                  <c:v>1/06/2045</c:v>
                </c:pt>
                <c:pt idx="417">
                  <c:v>1/07/2045</c:v>
                </c:pt>
                <c:pt idx="418">
                  <c:v>1/08/2045</c:v>
                </c:pt>
                <c:pt idx="419">
                  <c:v>1/09/2045</c:v>
                </c:pt>
                <c:pt idx="420">
                  <c:v>1/10/2045</c:v>
                </c:pt>
                <c:pt idx="421">
                  <c:v>1/11/2045</c:v>
                </c:pt>
                <c:pt idx="422">
                  <c:v>1/12/2045</c:v>
                </c:pt>
                <c:pt idx="423">
                  <c:v>1/01/2046</c:v>
                </c:pt>
                <c:pt idx="424">
                  <c:v>1/02/2046</c:v>
                </c:pt>
                <c:pt idx="425">
                  <c:v>1/03/2046</c:v>
                </c:pt>
                <c:pt idx="426">
                  <c:v>1/04/2046</c:v>
                </c:pt>
                <c:pt idx="427">
                  <c:v>1/05/2046</c:v>
                </c:pt>
                <c:pt idx="428">
                  <c:v>1/06/2046</c:v>
                </c:pt>
                <c:pt idx="429">
                  <c:v>1/07/2046</c:v>
                </c:pt>
                <c:pt idx="430">
                  <c:v>1/08/2046</c:v>
                </c:pt>
                <c:pt idx="431">
                  <c:v>1/09/2046</c:v>
                </c:pt>
                <c:pt idx="432">
                  <c:v>1/10/2046</c:v>
                </c:pt>
                <c:pt idx="433">
                  <c:v>1/11/2046</c:v>
                </c:pt>
                <c:pt idx="434">
                  <c:v>1/12/2046</c:v>
                </c:pt>
                <c:pt idx="435">
                  <c:v>1/01/2047</c:v>
                </c:pt>
                <c:pt idx="436">
                  <c:v>1/02/2047</c:v>
                </c:pt>
                <c:pt idx="437">
                  <c:v>1/03/2047</c:v>
                </c:pt>
                <c:pt idx="438">
                  <c:v>1/04/2047</c:v>
                </c:pt>
                <c:pt idx="439">
                  <c:v>1/05/2047</c:v>
                </c:pt>
                <c:pt idx="440">
                  <c:v>1/06/2047</c:v>
                </c:pt>
                <c:pt idx="441">
                  <c:v>1/07/2047</c:v>
                </c:pt>
                <c:pt idx="442">
                  <c:v>1/08/2047</c:v>
                </c:pt>
                <c:pt idx="443">
                  <c:v>1/09/2047</c:v>
                </c:pt>
                <c:pt idx="444">
                  <c:v>1/10/2047</c:v>
                </c:pt>
                <c:pt idx="445">
                  <c:v>1/11/2047</c:v>
                </c:pt>
                <c:pt idx="446">
                  <c:v>1/12/2047</c:v>
                </c:pt>
                <c:pt idx="447">
                  <c:v>1/01/2048</c:v>
                </c:pt>
                <c:pt idx="448">
                  <c:v>1/02/2048</c:v>
                </c:pt>
                <c:pt idx="449">
                  <c:v>1/03/2048</c:v>
                </c:pt>
                <c:pt idx="450">
                  <c:v>1/04/2048</c:v>
                </c:pt>
                <c:pt idx="451">
                  <c:v>1/05/2048</c:v>
                </c:pt>
                <c:pt idx="452">
                  <c:v>1/06/2048</c:v>
                </c:pt>
                <c:pt idx="453">
                  <c:v>1/07/2048</c:v>
                </c:pt>
                <c:pt idx="454">
                  <c:v>1/08/2048</c:v>
                </c:pt>
                <c:pt idx="455">
                  <c:v>1/09/2048</c:v>
                </c:pt>
                <c:pt idx="456">
                  <c:v>1/10/2048</c:v>
                </c:pt>
                <c:pt idx="457">
                  <c:v>1/11/2048</c:v>
                </c:pt>
                <c:pt idx="458">
                  <c:v>1/12/2048</c:v>
                </c:pt>
                <c:pt idx="459">
                  <c:v>1/01/2049</c:v>
                </c:pt>
                <c:pt idx="460">
                  <c:v>1/02/2049</c:v>
                </c:pt>
                <c:pt idx="461">
                  <c:v>1/03/2049</c:v>
                </c:pt>
                <c:pt idx="462">
                  <c:v>1/04/2049</c:v>
                </c:pt>
                <c:pt idx="463">
                  <c:v>1/05/2049</c:v>
                </c:pt>
                <c:pt idx="464">
                  <c:v>1/06/2049</c:v>
                </c:pt>
                <c:pt idx="465">
                  <c:v>1/07/2049</c:v>
                </c:pt>
                <c:pt idx="466">
                  <c:v>1/08/2049</c:v>
                </c:pt>
                <c:pt idx="467">
                  <c:v>1/09/2049</c:v>
                </c:pt>
                <c:pt idx="468">
                  <c:v>1/10/2049</c:v>
                </c:pt>
                <c:pt idx="469">
                  <c:v>1/11/2049</c:v>
                </c:pt>
                <c:pt idx="470">
                  <c:v>1/12/2049</c:v>
                </c:pt>
                <c:pt idx="471">
                  <c:v>1/01/2050</c:v>
                </c:pt>
                <c:pt idx="472">
                  <c:v>1/02/2050</c:v>
                </c:pt>
                <c:pt idx="473">
                  <c:v>1/03/2050</c:v>
                </c:pt>
                <c:pt idx="474">
                  <c:v>1/04/2050</c:v>
                </c:pt>
                <c:pt idx="475">
                  <c:v>1/05/2050</c:v>
                </c:pt>
                <c:pt idx="476">
                  <c:v>1/06/2050</c:v>
                </c:pt>
                <c:pt idx="477">
                  <c:v>1/07/2050</c:v>
                </c:pt>
                <c:pt idx="478">
                  <c:v>1/08/2050</c:v>
                </c:pt>
                <c:pt idx="479">
                  <c:v>1/09/2050</c:v>
                </c:pt>
                <c:pt idx="480">
                  <c:v>1/10/2050</c:v>
                </c:pt>
                <c:pt idx="481">
                  <c:v>1/11/2050</c:v>
                </c:pt>
                <c:pt idx="482">
                  <c:v>1/12/2050</c:v>
                </c:pt>
                <c:pt idx="483">
                  <c:v>1/01/2051</c:v>
                </c:pt>
                <c:pt idx="484">
                  <c:v>1/02/2051</c:v>
                </c:pt>
                <c:pt idx="485">
                  <c:v>1/03/2051</c:v>
                </c:pt>
                <c:pt idx="486">
                  <c:v>1/04/2051</c:v>
                </c:pt>
                <c:pt idx="487">
                  <c:v>1/05/2051</c:v>
                </c:pt>
                <c:pt idx="488">
                  <c:v>1/06/2051</c:v>
                </c:pt>
              </c:strCache>
            </c:strRef>
          </c:cat>
          <c:val>
            <c:numRef>
              <c:f>_Hidden30!$F$2:$F$490</c:f>
              <c:numCache>
                <c:ptCount val="489"/>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2250000000</c:v>
                </c:pt>
                <c:pt idx="55">
                  <c:v>2250000000</c:v>
                </c:pt>
                <c:pt idx="56">
                  <c:v>2250000000</c:v>
                </c:pt>
                <c:pt idx="57">
                  <c:v>2250000000</c:v>
                </c:pt>
                <c:pt idx="58">
                  <c:v>2250000000</c:v>
                </c:pt>
                <c:pt idx="59">
                  <c:v>2250000000</c:v>
                </c:pt>
                <c:pt idx="60">
                  <c:v>2250000000</c:v>
                </c:pt>
                <c:pt idx="61">
                  <c:v>2250000000</c:v>
                </c:pt>
                <c:pt idx="62">
                  <c:v>2250000000</c:v>
                </c:pt>
                <c:pt idx="63">
                  <c:v>2250000000</c:v>
                </c:pt>
                <c:pt idx="64">
                  <c:v>2250000000</c:v>
                </c:pt>
                <c:pt idx="65">
                  <c:v>2250000000</c:v>
                </c:pt>
                <c:pt idx="66">
                  <c:v>2250000000</c:v>
                </c:pt>
                <c:pt idx="67">
                  <c:v>2250000000</c:v>
                </c:pt>
                <c:pt idx="68">
                  <c:v>2250000000</c:v>
                </c:pt>
                <c:pt idx="69">
                  <c:v>2250000000</c:v>
                </c:pt>
                <c:pt idx="70">
                  <c:v>2250000000</c:v>
                </c:pt>
                <c:pt idx="71">
                  <c:v>2250000000</c:v>
                </c:pt>
                <c:pt idx="72">
                  <c:v>2250000000</c:v>
                </c:pt>
                <c:pt idx="73">
                  <c:v>2250000000</c:v>
                </c:pt>
                <c:pt idx="74">
                  <c:v>2250000000</c:v>
                </c:pt>
                <c:pt idx="75">
                  <c:v>2250000000</c:v>
                </c:pt>
                <c:pt idx="76">
                  <c:v>2250000000</c:v>
                </c:pt>
                <c:pt idx="77">
                  <c:v>2250000000</c:v>
                </c:pt>
                <c:pt idx="78">
                  <c:v>2250000000</c:v>
                </c:pt>
                <c:pt idx="79">
                  <c:v>2250000000</c:v>
                </c:pt>
                <c:pt idx="80">
                  <c:v>2250000000</c:v>
                </c:pt>
                <c:pt idx="81">
                  <c:v>2250000000</c:v>
                </c:pt>
                <c:pt idx="82">
                  <c:v>2250000000</c:v>
                </c:pt>
                <c:pt idx="83">
                  <c:v>2250000000</c:v>
                </c:pt>
                <c:pt idx="84">
                  <c:v>2250000000</c:v>
                </c:pt>
                <c:pt idx="85">
                  <c:v>2250000000</c:v>
                </c:pt>
                <c:pt idx="86">
                  <c:v>2250000000</c:v>
                </c:pt>
                <c:pt idx="87">
                  <c:v>2250000000</c:v>
                </c:pt>
                <c:pt idx="88">
                  <c:v>2250000000</c:v>
                </c:pt>
                <c:pt idx="89">
                  <c:v>2250000000</c:v>
                </c:pt>
                <c:pt idx="90">
                  <c:v>2250000000</c:v>
                </c:pt>
                <c:pt idx="91">
                  <c:v>2250000000</c:v>
                </c:pt>
                <c:pt idx="92">
                  <c:v>2250000000</c:v>
                </c:pt>
                <c:pt idx="93">
                  <c:v>2250000000</c:v>
                </c:pt>
                <c:pt idx="94">
                  <c:v>2250000000</c:v>
                </c:pt>
                <c:pt idx="95">
                  <c:v>2250000000</c:v>
                </c:pt>
                <c:pt idx="96">
                  <c:v>2250000000</c:v>
                </c:pt>
                <c:pt idx="97">
                  <c:v>2250000000</c:v>
                </c:pt>
                <c:pt idx="98">
                  <c:v>2250000000</c:v>
                </c:pt>
                <c:pt idx="99">
                  <c:v>2250000000</c:v>
                </c:pt>
                <c:pt idx="100">
                  <c:v>2250000000</c:v>
                </c:pt>
                <c:pt idx="101">
                  <c:v>2250000000</c:v>
                </c:pt>
                <c:pt idx="102">
                  <c:v>1750000000</c:v>
                </c:pt>
                <c:pt idx="103">
                  <c:v>1750000000</c:v>
                </c:pt>
                <c:pt idx="104">
                  <c:v>1750000000</c:v>
                </c:pt>
                <c:pt idx="105">
                  <c:v>1750000000</c:v>
                </c:pt>
                <c:pt idx="106">
                  <c:v>1750000000</c:v>
                </c:pt>
                <c:pt idx="107">
                  <c:v>1750000000</c:v>
                </c:pt>
                <c:pt idx="108">
                  <c:v>1750000000</c:v>
                </c:pt>
                <c:pt idx="109">
                  <c:v>1750000000</c:v>
                </c:pt>
                <c:pt idx="110">
                  <c:v>1750000000</c:v>
                </c:pt>
                <c:pt idx="111">
                  <c:v>1750000000</c:v>
                </c:pt>
                <c:pt idx="112">
                  <c:v>1750000000</c:v>
                </c:pt>
                <c:pt idx="113">
                  <c:v>1750000000</c:v>
                </c:pt>
                <c:pt idx="114">
                  <c:v>1750000000</c:v>
                </c:pt>
                <c:pt idx="115">
                  <c:v>1750000000</c:v>
                </c:pt>
                <c:pt idx="116">
                  <c:v>1750000000</c:v>
                </c:pt>
                <c:pt idx="117">
                  <c:v>1750000000</c:v>
                </c:pt>
                <c:pt idx="118">
                  <c:v>1750000000</c:v>
                </c:pt>
                <c:pt idx="119">
                  <c:v>1750000000</c:v>
                </c:pt>
                <c:pt idx="120">
                  <c:v>1750000000</c:v>
                </c:pt>
                <c:pt idx="121">
                  <c:v>1750000000</c:v>
                </c:pt>
                <c:pt idx="122">
                  <c:v>1750000000</c:v>
                </c:pt>
                <c:pt idx="123">
                  <c:v>1750000000</c:v>
                </c:pt>
                <c:pt idx="124">
                  <c:v>1250000000</c:v>
                </c:pt>
                <c:pt idx="125">
                  <c:v>1250000000</c:v>
                </c:pt>
                <c:pt idx="126">
                  <c:v>1250000000</c:v>
                </c:pt>
                <c:pt idx="127">
                  <c:v>1250000000</c:v>
                </c:pt>
                <c:pt idx="128">
                  <c:v>1250000000</c:v>
                </c:pt>
                <c:pt idx="129">
                  <c:v>1250000000</c:v>
                </c:pt>
                <c:pt idx="130">
                  <c:v>1250000000</c:v>
                </c:pt>
                <c:pt idx="131">
                  <c:v>1250000000</c:v>
                </c:pt>
                <c:pt idx="132">
                  <c:v>1250000000</c:v>
                </c:pt>
                <c:pt idx="133">
                  <c:v>1250000000</c:v>
                </c:pt>
                <c:pt idx="134">
                  <c:v>1250000000</c:v>
                </c:pt>
                <c:pt idx="135">
                  <c:v>1250000000</c:v>
                </c:pt>
                <c:pt idx="136">
                  <c:v>1250000000</c:v>
                </c:pt>
                <c:pt idx="137">
                  <c:v>1250000000</c:v>
                </c:pt>
                <c:pt idx="138">
                  <c:v>1250000000</c:v>
                </c:pt>
                <c:pt idx="139">
                  <c:v>1250000000</c:v>
                </c:pt>
                <c:pt idx="140">
                  <c:v>1250000000</c:v>
                </c:pt>
                <c:pt idx="141">
                  <c:v>1250000000</c:v>
                </c:pt>
                <c:pt idx="142">
                  <c:v>1250000000</c:v>
                </c:pt>
                <c:pt idx="143">
                  <c:v>1250000000</c:v>
                </c:pt>
                <c:pt idx="144">
                  <c:v>1250000000</c:v>
                </c:pt>
                <c:pt idx="145">
                  <c:v>1250000000</c:v>
                </c:pt>
                <c:pt idx="146">
                  <c:v>1250000000</c:v>
                </c:pt>
                <c:pt idx="147">
                  <c:v>1250000000</c:v>
                </c:pt>
                <c:pt idx="148">
                  <c:v>1250000000</c:v>
                </c:pt>
                <c:pt idx="149">
                  <c:v>1250000000</c:v>
                </c:pt>
                <c:pt idx="150">
                  <c:v>750000000</c:v>
                </c:pt>
                <c:pt idx="151">
                  <c:v>750000000</c:v>
                </c:pt>
                <c:pt idx="152">
                  <c:v>750000000</c:v>
                </c:pt>
                <c:pt idx="153">
                  <c:v>750000000</c:v>
                </c:pt>
                <c:pt idx="154">
                  <c:v>750000000</c:v>
                </c:pt>
                <c:pt idx="155">
                  <c:v>750000000</c:v>
                </c:pt>
                <c:pt idx="156">
                  <c:v>750000000</c:v>
                </c:pt>
                <c:pt idx="157">
                  <c:v>750000000</c:v>
                </c:pt>
                <c:pt idx="158">
                  <c:v>750000000</c:v>
                </c:pt>
                <c:pt idx="159">
                  <c:v>750000000</c:v>
                </c:pt>
                <c:pt idx="160">
                  <c:v>750000000</c:v>
                </c:pt>
                <c:pt idx="161">
                  <c:v>750000000</c:v>
                </c:pt>
                <c:pt idx="162">
                  <c:v>750000000</c:v>
                </c:pt>
                <c:pt idx="163">
                  <c:v>750000000</c:v>
                </c:pt>
                <c:pt idx="164">
                  <c:v>750000000</c:v>
                </c:pt>
                <c:pt idx="165">
                  <c:v>750000000</c:v>
                </c:pt>
                <c:pt idx="166">
                  <c:v>750000000</c:v>
                </c:pt>
                <c:pt idx="167">
                  <c:v>750000000</c:v>
                </c:pt>
                <c:pt idx="168">
                  <c:v>750000000</c:v>
                </c:pt>
                <c:pt idx="169">
                  <c:v>750000000</c:v>
                </c:pt>
                <c:pt idx="170">
                  <c:v>750000000</c:v>
                </c:pt>
                <c:pt idx="171">
                  <c:v>750000000</c:v>
                </c:pt>
                <c:pt idx="172">
                  <c:v>750000000</c:v>
                </c:pt>
                <c:pt idx="173">
                  <c:v>750000000</c:v>
                </c:pt>
                <c:pt idx="174">
                  <c:v>750000000</c:v>
                </c:pt>
                <c:pt idx="175">
                  <c:v>750000000</c:v>
                </c:pt>
                <c:pt idx="176">
                  <c:v>750000000</c:v>
                </c:pt>
                <c:pt idx="177">
                  <c:v>750000000</c:v>
                </c:pt>
                <c:pt idx="178">
                  <c:v>750000000</c:v>
                </c:pt>
                <c:pt idx="179">
                  <c:v>750000000</c:v>
                </c:pt>
                <c:pt idx="180">
                  <c:v>750000000</c:v>
                </c:pt>
                <c:pt idx="181">
                  <c:v>750000000</c:v>
                </c:pt>
                <c:pt idx="182">
                  <c:v>750000000</c:v>
                </c:pt>
                <c:pt idx="183">
                  <c:v>750000000</c:v>
                </c:pt>
                <c:pt idx="184">
                  <c:v>750000000</c:v>
                </c:pt>
                <c:pt idx="185">
                  <c:v>750000000</c:v>
                </c:pt>
                <c:pt idx="186">
                  <c:v>750000000</c:v>
                </c:pt>
                <c:pt idx="187">
                  <c:v>750000000</c:v>
                </c:pt>
                <c:pt idx="188">
                  <c:v>750000000</c:v>
                </c:pt>
                <c:pt idx="189">
                  <c:v>750000000</c:v>
                </c:pt>
                <c:pt idx="190">
                  <c:v>750000000</c:v>
                </c:pt>
                <c:pt idx="191">
                  <c:v>750000000</c:v>
                </c:pt>
                <c:pt idx="192">
                  <c:v>750000000</c:v>
                </c:pt>
                <c:pt idx="193">
                  <c:v>750000000</c:v>
                </c:pt>
                <c:pt idx="194">
                  <c:v>750000000</c:v>
                </c:pt>
                <c:pt idx="195">
                  <c:v>750000000</c:v>
                </c:pt>
                <c:pt idx="196">
                  <c:v>750000000</c:v>
                </c:pt>
                <c:pt idx="197">
                  <c:v>750000000</c:v>
                </c:pt>
                <c:pt idx="198">
                  <c:v>750000000</c:v>
                </c:pt>
                <c:pt idx="199">
                  <c:v>750000000</c:v>
                </c:pt>
                <c:pt idx="200">
                  <c:v>750000000</c:v>
                </c:pt>
                <c:pt idx="201">
                  <c:v>750000000</c:v>
                </c:pt>
                <c:pt idx="202">
                  <c:v>750000000</c:v>
                </c:pt>
                <c:pt idx="203">
                  <c:v>750000000</c:v>
                </c:pt>
                <c:pt idx="204">
                  <c:v>750000000</c:v>
                </c:pt>
                <c:pt idx="205">
                  <c:v>750000000</c:v>
                </c:pt>
                <c:pt idx="206">
                  <c:v>750000000</c:v>
                </c:pt>
                <c:pt idx="207">
                  <c:v>750000000</c:v>
                </c:pt>
                <c:pt idx="208">
                  <c:v>0</c:v>
                </c:pt>
                <c:pt idx="209">
                  <c:v>0</c:v>
                </c:pt>
              </c:numCache>
            </c:numRef>
          </c:val>
          <c:smooth val="0"/>
        </c:ser>
        <c:axId val="7080401"/>
        <c:axId val="63723610"/>
      </c:lineChart>
      <c:catAx>
        <c:axId val="708040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3723610"/>
        <c:crosses val="autoZero"/>
        <c:auto val="1"/>
        <c:lblOffset val="100"/>
        <c:tickLblSkip val="1"/>
        <c:noMultiLvlLbl val="0"/>
      </c:catAx>
      <c:valAx>
        <c:axId val="6372361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080401"/>
        <c:crossesAt val="1"/>
        <c:crossBetween val="between"/>
        <c:dispUnits/>
      </c:valAx>
      <c:spPr>
        <a:noFill/>
        <a:ln>
          <a:noFill/>
        </a:ln>
      </c:spPr>
    </c:plotArea>
    <c:legend>
      <c:legendPos val="r"/>
      <c:layout>
        <c:manualLayout>
          <c:xMode val="edge"/>
          <c:yMode val="edge"/>
          <c:x val="0.6845"/>
          <c:y val="0.07175"/>
          <c:w val="0.3145"/>
          <c:h val="0.14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0.050920998497316</c:v>
                </c:pt>
                <c:pt idx="1">
                  <c:v>0.1683509120514988</c:v>
                </c:pt>
                <c:pt idx="2">
                  <c:v>0.35033774967070996</c:v>
                </c:pt>
                <c:pt idx="3">
                  <c:v>0.27317842088682076</c:v>
                </c:pt>
                <c:pt idx="4">
                  <c:v>0.13489295396032264</c:v>
                </c:pt>
                <c:pt idx="5">
                  <c:v>0.005271967591509205</c:v>
                </c:pt>
                <c:pt idx="6">
                  <c:v>0.0019476225485666049</c:v>
                </c:pt>
                <c:pt idx="7">
                  <c:v>0.001296229063377022</c:v>
                </c:pt>
                <c:pt idx="8">
                  <c:v>0.0032285017371402394</c:v>
                </c:pt>
                <c:pt idx="9">
                  <c:v>0.006681964478703159</c:v>
                </c:pt>
                <c:pt idx="10">
                  <c:v>0.0006956128949165449</c:v>
                </c:pt>
                <c:pt idx="11">
                  <c:v>0.0005174242852182611</c:v>
                </c:pt>
                <c:pt idx="12">
                  <c:v>0.00023804196448032702</c:v>
                </c:pt>
                <c:pt idx="13">
                  <c:v>0.0012359135779104655</c:v>
                </c:pt>
                <c:pt idx="14">
                  <c:v>0.0007648418930417491</c:v>
                </c:pt>
                <c:pt idx="15">
                  <c:v>0.00032691216214087235</c:v>
                </c:pt>
                <c:pt idx="16">
                  <c:v>6.844684359795916E-05</c:v>
                </c:pt>
                <c:pt idx="17">
                  <c:v>1.0054325429781808E-05</c:v>
                </c:pt>
                <c:pt idx="18">
                  <c:v>1.937016109438413E-05</c:v>
                </c:pt>
                <c:pt idx="19">
                  <c:v>1.6061406205377885E-05</c:v>
                </c:pt>
                <c:pt idx="20">
                  <c:v>0</c:v>
                </c:pt>
              </c:numCache>
            </c:numRef>
          </c:val>
        </c:ser>
        <c:gapWidth val="80"/>
        <c:axId val="13144921"/>
        <c:axId val="51195426"/>
      </c:barChart>
      <c:catAx>
        <c:axId val="1314492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195426"/>
        <c:crosses val="autoZero"/>
        <c:auto val="1"/>
        <c:lblOffset val="100"/>
        <c:tickLblSkip val="1"/>
        <c:noMultiLvlLbl val="0"/>
      </c:catAx>
      <c:valAx>
        <c:axId val="511954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14492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_Hidden13!$B$2:$B$33</c:f>
              <c:numCache>
                <c:ptCount val="32"/>
                <c:pt idx="0">
                  <c:v>0</c:v>
                </c:pt>
                <c:pt idx="1">
                  <c:v>0.002342797176039843</c:v>
                </c:pt>
                <c:pt idx="2">
                  <c:v>0.004871851407955139</c:v>
                </c:pt>
                <c:pt idx="3">
                  <c:v>0.005474561756982119</c:v>
                </c:pt>
                <c:pt idx="4">
                  <c:v>0.007945103804146455</c:v>
                </c:pt>
                <c:pt idx="5">
                  <c:v>0.011579193049982268</c:v>
                </c:pt>
                <c:pt idx="6">
                  <c:v>0.038002466173931625</c:v>
                </c:pt>
                <c:pt idx="7">
                  <c:v>0.05686166618749409</c:v>
                </c:pt>
                <c:pt idx="8">
                  <c:v>0.05487595142734453</c:v>
                </c:pt>
                <c:pt idx="9">
                  <c:v>0.04961271955101981</c:v>
                </c:pt>
                <c:pt idx="10">
                  <c:v>0.04561722087392887</c:v>
                </c:pt>
                <c:pt idx="11">
                  <c:v>0.05249797202666693</c:v>
                </c:pt>
                <c:pt idx="12">
                  <c:v>0.05445766641006025</c:v>
                </c:pt>
                <c:pt idx="13">
                  <c:v>0.0528843757264295</c:v>
                </c:pt>
                <c:pt idx="14">
                  <c:v>0.044452788973766706</c:v>
                </c:pt>
                <c:pt idx="15">
                  <c:v>0.038951265045820006</c:v>
                </c:pt>
                <c:pt idx="16">
                  <c:v>0.05991562637440226</c:v>
                </c:pt>
                <c:pt idx="17">
                  <c:v>0.06718061092157399</c:v>
                </c:pt>
                <c:pt idx="18">
                  <c:v>0.07474275890293935</c:v>
                </c:pt>
                <c:pt idx="19">
                  <c:v>0.05759955508579645</c:v>
                </c:pt>
                <c:pt idx="20">
                  <c:v>0.022727517896128854</c:v>
                </c:pt>
                <c:pt idx="21">
                  <c:v>0.03473652175988859</c:v>
                </c:pt>
                <c:pt idx="22">
                  <c:v>0.06035068359847441</c:v>
                </c:pt>
                <c:pt idx="23">
                  <c:v>0.0664632938327443</c:v>
                </c:pt>
                <c:pt idx="24">
                  <c:v>0.02656089884647603</c:v>
                </c:pt>
                <c:pt idx="25">
                  <c:v>0.006843060154271706</c:v>
                </c:pt>
                <c:pt idx="26">
                  <c:v>0.0008549222527869971</c:v>
                </c:pt>
                <c:pt idx="27">
                  <c:v>0.0007715728403609417</c:v>
                </c:pt>
                <c:pt idx="28">
                  <c:v>0.0006111401445032967</c:v>
                </c:pt>
                <c:pt idx="29">
                  <c:v>0.00013510640987025345</c:v>
                </c:pt>
                <c:pt idx="30">
                  <c:v>4.646714778026534E-06</c:v>
                </c:pt>
                <c:pt idx="31">
                  <c:v>7.448467343640815E-05</c:v>
                </c:pt>
              </c:numCache>
            </c:numRef>
          </c:val>
        </c:ser>
        <c:gapWidth val="80"/>
        <c:axId val="58105651"/>
        <c:axId val="53188812"/>
      </c:barChart>
      <c:catAx>
        <c:axId val="5810565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188812"/>
        <c:crosses val="autoZero"/>
        <c:auto val="1"/>
        <c:lblOffset val="100"/>
        <c:tickLblSkip val="1"/>
        <c:noMultiLvlLbl val="0"/>
      </c:catAx>
      <c:valAx>
        <c:axId val="531888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10565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6.830089483083995E-05</c:v>
                </c:pt>
                <c:pt idx="1">
                  <c:v>0.00072655076876306</c:v>
                </c:pt>
                <c:pt idx="2">
                  <c:v>0.0016508577457154758</c:v>
                </c:pt>
                <c:pt idx="3">
                  <c:v>0.000845968422110133</c:v>
                </c:pt>
                <c:pt idx="4">
                  <c:v>0.008945965552206258</c:v>
                </c:pt>
                <c:pt idx="5">
                  <c:v>0.0030313112140370976</c:v>
                </c:pt>
                <c:pt idx="6">
                  <c:v>0.005813970718702371</c:v>
                </c:pt>
                <c:pt idx="7">
                  <c:v>0.009053026822368596</c:v>
                </c:pt>
                <c:pt idx="8">
                  <c:v>0.013325542201629736</c:v>
                </c:pt>
                <c:pt idx="9">
                  <c:v>0.13921743187491026</c:v>
                </c:pt>
                <c:pt idx="10">
                  <c:v>0.023778630856200092</c:v>
                </c:pt>
                <c:pt idx="11">
                  <c:v>0.025354520095185358</c:v>
                </c:pt>
                <c:pt idx="12">
                  <c:v>0.08147437735355462</c:v>
                </c:pt>
                <c:pt idx="13">
                  <c:v>0.00601048607379993</c:v>
                </c:pt>
                <c:pt idx="14">
                  <c:v>0.1414452289458045</c:v>
                </c:pt>
                <c:pt idx="15">
                  <c:v>0.004620879312283224</c:v>
                </c:pt>
                <c:pt idx="16">
                  <c:v>0.014237790266284696</c:v>
                </c:pt>
                <c:pt idx="17">
                  <c:v>0.07508535036192956</c:v>
                </c:pt>
                <c:pt idx="18">
                  <c:v>0.006224844542490564</c:v>
                </c:pt>
                <c:pt idx="19">
                  <c:v>0.21753929454539436</c:v>
                </c:pt>
                <c:pt idx="20">
                  <c:v>0.003983774654325925</c:v>
                </c:pt>
                <c:pt idx="21">
                  <c:v>0.004363418921881183</c:v>
                </c:pt>
                <c:pt idx="22">
                  <c:v>0.008421915417670716</c:v>
                </c:pt>
                <c:pt idx="23">
                  <c:v>0.008460901008372828</c:v>
                </c:pt>
                <c:pt idx="24">
                  <c:v>0.1874467306149879</c:v>
                </c:pt>
                <c:pt idx="25">
                  <c:v>0.0036134260463509347</c:v>
                </c:pt>
                <c:pt idx="26">
                  <c:v>0.00021308039502619796</c:v>
                </c:pt>
                <c:pt idx="27">
                  <c:v>0.00021305613113330933</c:v>
                </c:pt>
                <c:pt idx="28">
                  <c:v>0.00042943872416260974</c:v>
                </c:pt>
                <c:pt idx="29">
                  <c:v>0.003840711893707094</c:v>
                </c:pt>
                <c:pt idx="30">
                  <c:v>0.00046745247850739125</c:v>
                </c:pt>
                <c:pt idx="31">
                  <c:v>9.576514567336081E-05</c:v>
                </c:pt>
              </c:numCache>
            </c:numRef>
          </c:val>
        </c:ser>
        <c:gapWidth val="80"/>
        <c:axId val="8937261"/>
        <c:axId val="13326486"/>
      </c:barChart>
      <c:catAx>
        <c:axId val="893726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3326486"/>
        <c:crosses val="autoZero"/>
        <c:auto val="1"/>
        <c:lblOffset val="100"/>
        <c:tickLblSkip val="1"/>
        <c:noMultiLvlLbl val="0"/>
      </c:catAx>
      <c:valAx>
        <c:axId val="133264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372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725"/>
        </c:manualLayout>
      </c:layout>
      <c:spPr>
        <a:noFill/>
        <a:ln w="3175">
          <a:solidFill>
            <a:srgbClr val="000000"/>
          </a:solidFill>
        </a:ln>
      </c:spPr>
    </c:title>
    <c:plotArea>
      <c:layout>
        <c:manualLayout>
          <c:xMode val="edge"/>
          <c:yMode val="edge"/>
          <c:x val="0.013"/>
          <c:y val="0.125"/>
          <c:w val="0.97375"/>
          <c:h val="0.854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1.0856130124469494E-05</c:v>
                </c:pt>
                <c:pt idx="1">
                  <c:v>2.4575437175292536E-05</c:v>
                </c:pt>
                <c:pt idx="2">
                  <c:v>3.001254015343578E-06</c:v>
                </c:pt>
                <c:pt idx="3">
                  <c:v>2.33857004731894E-05</c:v>
                </c:pt>
                <c:pt idx="4">
                  <c:v>0.0002122409189729663</c:v>
                </c:pt>
                <c:pt idx="5">
                  <c:v>0.0003789493366857561</c:v>
                </c:pt>
                <c:pt idx="6">
                  <c:v>0.0013465428834037146</c:v>
                </c:pt>
                <c:pt idx="7">
                  <c:v>0.000593210357074687</c:v>
                </c:pt>
                <c:pt idx="8">
                  <c:v>0.00018853639675279603</c:v>
                </c:pt>
                <c:pt idx="9">
                  <c:v>0.0005481735871242376</c:v>
                </c:pt>
                <c:pt idx="10">
                  <c:v>0.0034725316547305693</c:v>
                </c:pt>
                <c:pt idx="11">
                  <c:v>0.005642391426089758</c:v>
                </c:pt>
                <c:pt idx="12">
                  <c:v>0.0022768107014259245</c:v>
                </c:pt>
                <c:pt idx="13">
                  <c:v>0.0011980633393229544</c:v>
                </c:pt>
                <c:pt idx="14">
                  <c:v>0.003734785466817688</c:v>
                </c:pt>
                <c:pt idx="15">
                  <c:v>0.028412414560482734</c:v>
                </c:pt>
                <c:pt idx="16">
                  <c:v>0.2667195491610887</c:v>
                </c:pt>
                <c:pt idx="17">
                  <c:v>0.3551695463638115</c:v>
                </c:pt>
                <c:pt idx="18">
                  <c:v>0.1857171829507217</c:v>
                </c:pt>
                <c:pt idx="19">
                  <c:v>0.1262428019809896</c:v>
                </c:pt>
                <c:pt idx="20">
                  <c:v>0.018084450392716372</c:v>
                </c:pt>
              </c:numCache>
            </c:numRef>
          </c:val>
        </c:ser>
        <c:gapWidth val="80"/>
        <c:axId val="52829511"/>
        <c:axId val="5703552"/>
      </c:barChart>
      <c:catAx>
        <c:axId val="52829511"/>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03552"/>
        <c:crosses val="autoZero"/>
        <c:auto val="1"/>
        <c:lblOffset val="100"/>
        <c:tickLblSkip val="1"/>
        <c:noMultiLvlLbl val="0"/>
      </c:catAx>
      <c:valAx>
        <c:axId val="57035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8295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4"/>
          <c:y val="0.00925"/>
        </c:manualLayout>
      </c:layout>
      <c:spPr>
        <a:noFill/>
        <a:ln w="3175">
          <a:solidFill>
            <a:srgbClr val="000000"/>
          </a:solidFill>
        </a:ln>
      </c:spPr>
    </c:title>
    <c:plotArea>
      <c:layout>
        <c:manualLayout>
          <c:xMode val="edge"/>
          <c:yMode val="edge"/>
          <c:x val="0.013"/>
          <c:y val="0.12475"/>
          <c:w val="0.97425"/>
          <c:h val="0.854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0.2056951016526784</c:v>
                </c:pt>
                <c:pt idx="1">
                  <c:v>0.36145429223904685</c:v>
                </c:pt>
                <c:pt idx="2">
                  <c:v>0.24232724378396708</c:v>
                </c:pt>
                <c:pt idx="3">
                  <c:v>0.0844198143101367</c:v>
                </c:pt>
                <c:pt idx="4">
                  <c:v>0.1061035480141709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0.49401394553348243</c:v>
                </c:pt>
                <c:pt idx="1">
                  <c:v>0.32302767179757047</c:v>
                </c:pt>
                <c:pt idx="2">
                  <c:v>0.12985133535061177</c:v>
                </c:pt>
                <c:pt idx="3">
                  <c:v>0.03183791606367583</c:v>
                </c:pt>
                <c:pt idx="4">
                  <c:v>0.021269131254659474</c:v>
                </c:pt>
              </c:numCache>
            </c:numRef>
          </c:val>
        </c:ser>
        <c:axId val="51331969"/>
        <c:axId val="59334538"/>
      </c:barChart>
      <c:catAx>
        <c:axId val="5133196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9334538"/>
        <c:crosses val="autoZero"/>
        <c:auto val="1"/>
        <c:lblOffset val="100"/>
        <c:tickLblSkip val="1"/>
        <c:noMultiLvlLbl val="0"/>
      </c:catAx>
      <c:valAx>
        <c:axId val="593345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331969"/>
        <c:crossesAt val="1"/>
        <c:crossBetween val="between"/>
        <c:dispUnits/>
      </c:valAx>
      <c:spPr>
        <a:noFill/>
        <a:ln>
          <a:noFill/>
        </a:ln>
      </c:spPr>
    </c:plotArea>
    <c:legend>
      <c:legendPos val="r"/>
      <c:layout>
        <c:manualLayout>
          <c:xMode val="edge"/>
          <c:yMode val="edge"/>
          <c:x val="0.74875"/>
          <c:y val="0.10425"/>
          <c:w val="0.25"/>
          <c:h val="0.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strCache>
            </c:strRef>
          </c:cat>
          <c:val>
            <c:numRef>
              <c:f>_Hidden17!$B$2:$B$13</c:f>
              <c:numCache>
                <c:ptCount val="12"/>
                <c:pt idx="0">
                  <c:v>0.0006117914140257762</c:v>
                </c:pt>
                <c:pt idx="1">
                  <c:v>0.00956893083553429</c:v>
                </c:pt>
                <c:pt idx="2">
                  <c:v>0.12195661661475357</c:v>
                </c:pt>
                <c:pt idx="3">
                  <c:v>0.6761543909688804</c:v>
                </c:pt>
                <c:pt idx="4">
                  <c:v>0.11492790741575755</c:v>
                </c:pt>
                <c:pt idx="5">
                  <c:v>0.05978703827409024</c:v>
                </c:pt>
                <c:pt idx="6">
                  <c:v>0.010955388123263774</c:v>
                </c:pt>
                <c:pt idx="7">
                  <c:v>0.004158291691366805</c:v>
                </c:pt>
                <c:pt idx="8">
                  <c:v>0.0013457232897409663</c:v>
                </c:pt>
                <c:pt idx="9">
                  <c:v>0.0004140248889862566</c:v>
                </c:pt>
                <c:pt idx="10">
                  <c:v>0.00010744297995822677</c:v>
                </c:pt>
                <c:pt idx="11">
                  <c:v>1.245350364214678E-05</c:v>
                </c:pt>
              </c:numCache>
            </c:numRef>
          </c:val>
        </c:ser>
        <c:gapWidth val="80"/>
        <c:axId val="64248795"/>
        <c:axId val="41368244"/>
      </c:barChart>
      <c:catAx>
        <c:axId val="6424879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1368244"/>
        <c:crosses val="autoZero"/>
        <c:auto val="1"/>
        <c:lblOffset val="100"/>
        <c:tickLblSkip val="1"/>
        <c:noMultiLvlLbl val="0"/>
      </c:catAx>
      <c:valAx>
        <c:axId val="413682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2487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115749354.49000007</c:v>
                </c:pt>
                <c:pt idx="1">
                  <c:v>316567.92999999993</c:v>
                </c:pt>
                <c:pt idx="2">
                  <c:v>2812153400.259998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0.010511879862136895</c:v>
                </c:pt>
                <c:pt idx="1">
                  <c:v>0.011317684817293202</c:v>
                </c:pt>
                <c:pt idx="2">
                  <c:v>0.0017947102798263695</c:v>
                </c:pt>
                <c:pt idx="3">
                  <c:v>0.002298418082235809</c:v>
                </c:pt>
                <c:pt idx="4">
                  <c:v>0.0031566033829529927</c:v>
                </c:pt>
                <c:pt idx="5">
                  <c:v>0.0021514391122295275</c:v>
                </c:pt>
                <c:pt idx="6">
                  <c:v>0.0014714662650530132</c:v>
                </c:pt>
                <c:pt idx="7">
                  <c:v>0.002565141426334633</c:v>
                </c:pt>
                <c:pt idx="8">
                  <c:v>0.0014549452587112738</c:v>
                </c:pt>
                <c:pt idx="9">
                  <c:v>0.000634403340491518</c:v>
                </c:pt>
                <c:pt idx="10">
                  <c:v>1.707522370771E-05</c:v>
                </c:pt>
                <c:pt idx="11">
                  <c:v>0.0005130451562709588</c:v>
                </c:pt>
                <c:pt idx="12">
                  <c:v>0.00021370002757419297</c:v>
                </c:pt>
                <c:pt idx="13">
                  <c:v>0.9618994877651819</c:v>
                </c:pt>
              </c:numCache>
            </c:numRef>
          </c:val>
        </c:ser>
        <c:gapWidth val="80"/>
        <c:axId val="36769877"/>
        <c:axId val="62493438"/>
      </c:barChart>
      <c:catAx>
        <c:axId val="3676987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2493438"/>
        <c:crosses val="autoZero"/>
        <c:auto val="1"/>
        <c:lblOffset val="100"/>
        <c:tickLblSkip val="1"/>
        <c:noMultiLvlLbl val="0"/>
      </c:catAx>
      <c:valAx>
        <c:axId val="624934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7698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180975</xdr:rowOff>
    </xdr:from>
    <xdr:to>
      <xdr:col>16</xdr:col>
      <xdr:colOff>0</xdr:colOff>
      <xdr:row>24</xdr:row>
      <xdr:rowOff>171450</xdr:rowOff>
    </xdr:to>
    <xdr:graphicFrame>
      <xdr:nvGraphicFramePr>
        <xdr:cNvPr id="5" name="Chart 8"/>
        <xdr:cNvGraphicFramePr/>
      </xdr:nvGraphicFramePr>
      <xdr:xfrm>
        <a:off x="0" y="19145250"/>
        <a:ext cx="6334125" cy="42386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25</xdr:row>
      <xdr:rowOff>133350</xdr:rowOff>
    </xdr:from>
    <xdr:to>
      <xdr:col>16</xdr:col>
      <xdr:colOff>76200</xdr:colOff>
      <xdr:row>26</xdr:row>
      <xdr:rowOff>133350</xdr:rowOff>
    </xdr:to>
    <xdr:graphicFrame>
      <xdr:nvGraphicFramePr>
        <xdr:cNvPr id="6" name="Chart 9"/>
        <xdr:cNvGraphicFramePr/>
      </xdr:nvGraphicFramePr>
      <xdr:xfrm>
        <a:off x="0" y="23622000"/>
        <a:ext cx="641032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40">
      <selection activeCell="E14" sqref="E14"/>
    </sheetView>
  </sheetViews>
  <sheetFormatPr defaultColWidth="9.140625" defaultRowHeight="12.75"/>
  <cols>
    <col min="1" max="1" width="242.00390625" style="28" customWidth="1"/>
    <col min="2" max="16384" width="9.140625" style="28" customWidth="1"/>
  </cols>
  <sheetData>
    <row r="1" ht="30.75">
      <c r="A1" s="42" t="s">
        <v>1857</v>
      </c>
    </row>
    <row r="3" ht="15">
      <c r="A3" s="41"/>
    </row>
    <row r="4" ht="34.5">
      <c r="A4" s="36" t="s">
        <v>1856</v>
      </c>
    </row>
    <row r="5" ht="34.5">
      <c r="A5" s="36" t="s">
        <v>1855</v>
      </c>
    </row>
    <row r="6" ht="51.75">
      <c r="A6" s="36" t="s">
        <v>1854</v>
      </c>
    </row>
    <row r="7" ht="17.25">
      <c r="A7" s="36"/>
    </row>
    <row r="8" ht="18">
      <c r="A8" s="35" t="s">
        <v>1853</v>
      </c>
    </row>
    <row r="9" ht="34.5">
      <c r="A9" s="40" t="s">
        <v>1852</v>
      </c>
    </row>
    <row r="10" ht="69">
      <c r="A10" s="34" t="s">
        <v>1851</v>
      </c>
    </row>
    <row r="11" ht="34.5">
      <c r="A11" s="34" t="s">
        <v>1850</v>
      </c>
    </row>
    <row r="12" ht="17.25">
      <c r="A12" s="34" t="s">
        <v>1849</v>
      </c>
    </row>
    <row r="13" ht="17.25">
      <c r="A13" s="34" t="s">
        <v>1848</v>
      </c>
    </row>
    <row r="14" ht="34.5">
      <c r="A14" s="34" t="s">
        <v>1847</v>
      </c>
    </row>
    <row r="15" ht="17.25">
      <c r="A15" s="34"/>
    </row>
    <row r="16" ht="18">
      <c r="A16" s="35" t="s">
        <v>1846</v>
      </c>
    </row>
    <row r="17" ht="17.25">
      <c r="A17" s="30" t="s">
        <v>1845</v>
      </c>
    </row>
    <row r="18" ht="34.5">
      <c r="A18" s="31" t="s">
        <v>1844</v>
      </c>
    </row>
    <row r="19" ht="34.5">
      <c r="A19" s="31" t="s">
        <v>1843</v>
      </c>
    </row>
    <row r="20" ht="51.75">
      <c r="A20" s="31" t="s">
        <v>1842</v>
      </c>
    </row>
    <row r="21" ht="87">
      <c r="A21" s="31" t="s">
        <v>1841</v>
      </c>
    </row>
    <row r="22" ht="51.75">
      <c r="A22" s="31" t="s">
        <v>1840</v>
      </c>
    </row>
    <row r="23" ht="34.5">
      <c r="A23" s="31" t="s">
        <v>1839</v>
      </c>
    </row>
    <row r="24" ht="17.25">
      <c r="A24" s="31" t="s">
        <v>1838</v>
      </c>
    </row>
    <row r="25" ht="17.25">
      <c r="A25" s="30" t="s">
        <v>1837</v>
      </c>
    </row>
    <row r="26" ht="51.75">
      <c r="A26" s="29" t="s">
        <v>1836</v>
      </c>
    </row>
    <row r="27" ht="17.25">
      <c r="A27" s="29" t="s">
        <v>1835</v>
      </c>
    </row>
    <row r="28" ht="17.25">
      <c r="A28" s="30" t="s">
        <v>1834</v>
      </c>
    </row>
    <row r="29" ht="34.5">
      <c r="A29" s="31" t="s">
        <v>1833</v>
      </c>
    </row>
    <row r="30" ht="34.5">
      <c r="A30" s="31" t="s">
        <v>1832</v>
      </c>
    </row>
    <row r="31" ht="34.5">
      <c r="A31" s="31" t="s">
        <v>1831</v>
      </c>
    </row>
    <row r="32" ht="34.5">
      <c r="A32" s="31" t="s">
        <v>1830</v>
      </c>
    </row>
    <row r="33" ht="17.25">
      <c r="A33" s="31"/>
    </row>
    <row r="34" ht="18">
      <c r="A34" s="35" t="s">
        <v>1829</v>
      </c>
    </row>
    <row r="35" ht="17.25">
      <c r="A35" s="30" t="s">
        <v>1828</v>
      </c>
    </row>
    <row r="36" ht="34.5">
      <c r="A36" s="31" t="s">
        <v>1827</v>
      </c>
    </row>
    <row r="37" ht="34.5">
      <c r="A37" s="31" t="s">
        <v>1826</v>
      </c>
    </row>
    <row r="38" ht="34.5">
      <c r="A38" s="31" t="s">
        <v>1825</v>
      </c>
    </row>
    <row r="39" ht="17.25">
      <c r="A39" s="31" t="s">
        <v>1824</v>
      </c>
    </row>
    <row r="40" ht="34.5">
      <c r="A40" s="31" t="s">
        <v>1823</v>
      </c>
    </row>
    <row r="41" ht="17.25">
      <c r="A41" s="30" t="s">
        <v>1822</v>
      </c>
    </row>
    <row r="42" ht="17.25">
      <c r="A42" s="31" t="s">
        <v>1821</v>
      </c>
    </row>
    <row r="43" ht="17.25">
      <c r="A43" s="29" t="s">
        <v>1820</v>
      </c>
    </row>
    <row r="44" ht="17.25">
      <c r="A44" s="30" t="s">
        <v>1819</v>
      </c>
    </row>
    <row r="45" ht="34.5">
      <c r="A45" s="29" t="s">
        <v>1818</v>
      </c>
    </row>
    <row r="46" ht="34.5">
      <c r="A46" s="31" t="s">
        <v>1817</v>
      </c>
    </row>
    <row r="47" ht="51.75">
      <c r="A47" s="31" t="s">
        <v>1816</v>
      </c>
    </row>
    <row r="48" ht="17.25">
      <c r="A48" s="31" t="s">
        <v>1815</v>
      </c>
    </row>
    <row r="49" ht="17.25">
      <c r="A49" s="29" t="s">
        <v>1814</v>
      </c>
    </row>
    <row r="50" ht="17.25">
      <c r="A50" s="30" t="s">
        <v>1813</v>
      </c>
    </row>
    <row r="51" ht="34.5">
      <c r="A51" s="29" t="s">
        <v>1812</v>
      </c>
    </row>
    <row r="52" ht="17.25">
      <c r="A52" s="31" t="s">
        <v>1811</v>
      </c>
    </row>
    <row r="53" ht="34.5">
      <c r="A53" s="29" t="s">
        <v>1810</v>
      </c>
    </row>
    <row r="54" ht="17.25">
      <c r="A54" s="30" t="s">
        <v>1809</v>
      </c>
    </row>
    <row r="55" ht="17.25">
      <c r="A55" s="29" t="s">
        <v>1808</v>
      </c>
    </row>
    <row r="56" ht="34.5">
      <c r="A56" s="31" t="s">
        <v>1807</v>
      </c>
    </row>
    <row r="57" ht="17.25">
      <c r="A57" s="31" t="s">
        <v>1806</v>
      </c>
    </row>
    <row r="58" ht="17.25">
      <c r="A58" s="31" t="s">
        <v>1805</v>
      </c>
    </row>
    <row r="59" ht="17.25">
      <c r="A59" s="30" t="s">
        <v>1804</v>
      </c>
    </row>
    <row r="60" ht="34.5">
      <c r="A60" s="31" t="s">
        <v>1803</v>
      </c>
    </row>
    <row r="61" ht="17.25">
      <c r="A61" s="39"/>
    </row>
    <row r="62" ht="18">
      <c r="A62" s="35" t="s">
        <v>1802</v>
      </c>
    </row>
    <row r="63" ht="17.25">
      <c r="A63" s="30" t="s">
        <v>1801</v>
      </c>
    </row>
    <row r="64" ht="34.5">
      <c r="A64" s="31" t="s">
        <v>1800</v>
      </c>
    </row>
    <row r="65" ht="17.25">
      <c r="A65" s="31" t="s">
        <v>1799</v>
      </c>
    </row>
    <row r="66" ht="34.5">
      <c r="A66" s="34" t="s">
        <v>1798</v>
      </c>
    </row>
    <row r="67" ht="34.5">
      <c r="A67" s="34" t="s">
        <v>1797</v>
      </c>
    </row>
    <row r="68" ht="34.5">
      <c r="A68" s="34" t="s">
        <v>1796</v>
      </c>
    </row>
    <row r="69" ht="17.25">
      <c r="A69" s="37" t="s">
        <v>1795</v>
      </c>
    </row>
    <row r="70" ht="51.75">
      <c r="A70" s="34" t="s">
        <v>1794</v>
      </c>
    </row>
    <row r="71" ht="17.25">
      <c r="A71" s="34" t="s">
        <v>1793</v>
      </c>
    </row>
    <row r="72" ht="17.25">
      <c r="A72" s="37" t="s">
        <v>1792</v>
      </c>
    </row>
    <row r="73" ht="17.25">
      <c r="A73" s="34" t="s">
        <v>1791</v>
      </c>
    </row>
    <row r="74" ht="17.25">
      <c r="A74" s="37" t="s">
        <v>1790</v>
      </c>
    </row>
    <row r="75" ht="34.5">
      <c r="A75" s="34" t="s">
        <v>1789</v>
      </c>
    </row>
    <row r="76" ht="17.25">
      <c r="A76" s="34" t="s">
        <v>1788</v>
      </c>
    </row>
    <row r="77" ht="51.75">
      <c r="A77" s="34" t="s">
        <v>1787</v>
      </c>
    </row>
    <row r="78" ht="17.25">
      <c r="A78" s="37" t="s">
        <v>1786</v>
      </c>
    </row>
    <row r="79" ht="17.25">
      <c r="A79" s="38" t="s">
        <v>1785</v>
      </c>
    </row>
    <row r="80" ht="17.25">
      <c r="A80" s="37" t="s">
        <v>1784</v>
      </c>
    </row>
    <row r="81" ht="34.5">
      <c r="A81" s="34" t="s">
        <v>1783</v>
      </c>
    </row>
    <row r="82" ht="34.5">
      <c r="A82" s="34" t="s">
        <v>1782</v>
      </c>
    </row>
    <row r="83" ht="34.5">
      <c r="A83" s="34" t="s">
        <v>1781</v>
      </c>
    </row>
    <row r="84" ht="34.5">
      <c r="A84" s="34" t="s">
        <v>1780</v>
      </c>
    </row>
    <row r="85" ht="34.5">
      <c r="A85" s="34" t="s">
        <v>1779</v>
      </c>
    </row>
    <row r="86" ht="17.25">
      <c r="A86" s="37" t="s">
        <v>1778</v>
      </c>
    </row>
    <row r="87" ht="17.25">
      <c r="A87" s="34" t="s">
        <v>1777</v>
      </c>
    </row>
    <row r="88" ht="34.5">
      <c r="A88" s="34" t="s">
        <v>1776</v>
      </c>
    </row>
    <row r="89" ht="17.25">
      <c r="A89" s="37" t="s">
        <v>1775</v>
      </c>
    </row>
    <row r="90" ht="34.5">
      <c r="A90" s="34" t="s">
        <v>1774</v>
      </c>
    </row>
    <row r="91" ht="17.25">
      <c r="A91" s="37" t="s">
        <v>1773</v>
      </c>
    </row>
    <row r="92" ht="17.25">
      <c r="A92" s="38" t="s">
        <v>1772</v>
      </c>
    </row>
    <row r="93" ht="17.25">
      <c r="A93" s="34" t="s">
        <v>1771</v>
      </c>
    </row>
    <row r="94" ht="17.25">
      <c r="A94" s="34"/>
    </row>
    <row r="95" ht="18">
      <c r="A95" s="35" t="s">
        <v>1770</v>
      </c>
    </row>
    <row r="96" ht="34.5">
      <c r="A96" s="38" t="s">
        <v>1769</v>
      </c>
    </row>
    <row r="97" ht="17.25">
      <c r="A97" s="38" t="s">
        <v>1768</v>
      </c>
    </row>
    <row r="98" ht="17.25">
      <c r="A98" s="37" t="s">
        <v>1767</v>
      </c>
    </row>
    <row r="99" ht="17.25">
      <c r="A99" s="36" t="s">
        <v>1766</v>
      </c>
    </row>
    <row r="100" ht="17.25">
      <c r="A100" s="34" t="s">
        <v>1765</v>
      </c>
    </row>
    <row r="101" ht="17.25">
      <c r="A101" s="34" t="s">
        <v>1764</v>
      </c>
    </row>
    <row r="102" ht="17.25">
      <c r="A102" s="34" t="s">
        <v>1763</v>
      </c>
    </row>
    <row r="103" ht="17.25">
      <c r="A103" s="34" t="s">
        <v>1762</v>
      </c>
    </row>
    <row r="104" ht="34.5">
      <c r="A104" s="34" t="s">
        <v>1761</v>
      </c>
    </row>
    <row r="105" ht="17.25">
      <c r="A105" s="36" t="s">
        <v>1760</v>
      </c>
    </row>
    <row r="106" ht="17.25">
      <c r="A106" s="34" t="s">
        <v>1759</v>
      </c>
    </row>
    <row r="107" ht="17.25">
      <c r="A107" s="34" t="s">
        <v>1758</v>
      </c>
    </row>
    <row r="108" ht="17.25">
      <c r="A108" s="34" t="s">
        <v>1757</v>
      </c>
    </row>
    <row r="109" ht="17.25">
      <c r="A109" s="34" t="s">
        <v>1756</v>
      </c>
    </row>
    <row r="110" ht="17.25">
      <c r="A110" s="34" t="s">
        <v>1755</v>
      </c>
    </row>
    <row r="111" ht="17.25">
      <c r="A111" s="34" t="s">
        <v>1754</v>
      </c>
    </row>
    <row r="112" ht="17.25">
      <c r="A112" s="37" t="s">
        <v>1753</v>
      </c>
    </row>
    <row r="113" ht="17.25">
      <c r="A113" s="34" t="s">
        <v>1752</v>
      </c>
    </row>
    <row r="114" ht="17.25">
      <c r="A114" s="36" t="s">
        <v>1751</v>
      </c>
    </row>
    <row r="115" ht="17.25">
      <c r="A115" s="34" t="s">
        <v>1750</v>
      </c>
    </row>
    <row r="116" ht="17.25">
      <c r="A116" s="34" t="s">
        <v>1749</v>
      </c>
    </row>
    <row r="117" ht="17.25">
      <c r="A117" s="36" t="s">
        <v>1748</v>
      </c>
    </row>
    <row r="118" ht="17.25">
      <c r="A118" s="34" t="s">
        <v>1747</v>
      </c>
    </row>
    <row r="119" ht="17.25">
      <c r="A119" s="34" t="s">
        <v>1746</v>
      </c>
    </row>
    <row r="120" ht="17.25">
      <c r="A120" s="34" t="s">
        <v>1745</v>
      </c>
    </row>
    <row r="121" ht="17.25">
      <c r="A121" s="37" t="s">
        <v>1744</v>
      </c>
    </row>
    <row r="122" ht="17.25">
      <c r="A122" s="36" t="s">
        <v>1743</v>
      </c>
    </row>
    <row r="123" ht="17.25">
      <c r="A123" s="36" t="s">
        <v>1742</v>
      </c>
    </row>
    <row r="124" ht="17.25">
      <c r="A124" s="34" t="s">
        <v>1741</v>
      </c>
    </row>
    <row r="125" ht="17.25">
      <c r="A125" s="34" t="s">
        <v>1740</v>
      </c>
    </row>
    <row r="126" ht="17.25">
      <c r="A126" s="34" t="s">
        <v>1739</v>
      </c>
    </row>
    <row r="127" ht="17.25">
      <c r="A127" s="34" t="s">
        <v>1738</v>
      </c>
    </row>
    <row r="128" ht="17.25">
      <c r="A128" s="34" t="s">
        <v>1737</v>
      </c>
    </row>
    <row r="129" ht="17.25">
      <c r="A129" s="37" t="s">
        <v>1736</v>
      </c>
    </row>
    <row r="130" ht="34.5">
      <c r="A130" s="34" t="s">
        <v>1735</v>
      </c>
    </row>
    <row r="131" ht="69">
      <c r="A131" s="34" t="s">
        <v>1734</v>
      </c>
    </row>
    <row r="132" ht="34.5">
      <c r="A132" s="34" t="s">
        <v>1733</v>
      </c>
    </row>
    <row r="133" ht="17.25">
      <c r="A133" s="37" t="s">
        <v>1732</v>
      </c>
    </row>
    <row r="134" ht="34.5">
      <c r="A134" s="36" t="s">
        <v>1731</v>
      </c>
    </row>
    <row r="135" ht="17.25">
      <c r="A135" s="36"/>
    </row>
    <row r="136" ht="18">
      <c r="A136" s="35" t="s">
        <v>1730</v>
      </c>
    </row>
    <row r="137" ht="17.25">
      <c r="A137" s="34" t="s">
        <v>1729</v>
      </c>
    </row>
    <row r="138" ht="34.5">
      <c r="A138" s="31" t="s">
        <v>1728</v>
      </c>
    </row>
    <row r="139" ht="34.5">
      <c r="A139" s="31" t="s">
        <v>1727</v>
      </c>
    </row>
    <row r="140" ht="17.25">
      <c r="A140" s="30" t="s">
        <v>1726</v>
      </c>
    </row>
    <row r="141" ht="17.25">
      <c r="A141" s="33" t="s">
        <v>1725</v>
      </c>
    </row>
    <row r="142" ht="34.5">
      <c r="A142" s="29" t="s">
        <v>1724</v>
      </c>
    </row>
    <row r="143" ht="17.25">
      <c r="A143" s="31" t="s">
        <v>1723</v>
      </c>
    </row>
    <row r="144" ht="17.25">
      <c r="A144" s="31" t="s">
        <v>1722</v>
      </c>
    </row>
    <row r="145" ht="17.25">
      <c r="A145" s="33" t="s">
        <v>1721</v>
      </c>
    </row>
    <row r="146" ht="17.25">
      <c r="A146" s="30" t="s">
        <v>1720</v>
      </c>
    </row>
    <row r="147" ht="17.25">
      <c r="A147" s="33" t="s">
        <v>1719</v>
      </c>
    </row>
    <row r="148" ht="17.25">
      <c r="A148" s="31" t="s">
        <v>1718</v>
      </c>
    </row>
    <row r="149" ht="17.25">
      <c r="A149" s="31" t="s">
        <v>1717</v>
      </c>
    </row>
    <row r="150" ht="17.25">
      <c r="A150" s="31" t="s">
        <v>1716</v>
      </c>
    </row>
    <row r="151" ht="34.5">
      <c r="A151" s="33" t="s">
        <v>1715</v>
      </c>
    </row>
    <row r="152" ht="17.25">
      <c r="A152" s="30" t="s">
        <v>1714</v>
      </c>
    </row>
    <row r="153" ht="17.25">
      <c r="A153" s="31" t="s">
        <v>1713</v>
      </c>
    </row>
    <row r="154" ht="17.25">
      <c r="A154" s="31" t="s">
        <v>1712</v>
      </c>
    </row>
    <row r="155" ht="17.25">
      <c r="A155" s="31" t="s">
        <v>1711</v>
      </c>
    </row>
    <row r="156" ht="17.25">
      <c r="A156" s="31" t="s">
        <v>1710</v>
      </c>
    </row>
    <row r="157" ht="34.5">
      <c r="A157" s="31" t="s">
        <v>1709</v>
      </c>
    </row>
    <row r="158" ht="34.5">
      <c r="A158" s="31" t="s">
        <v>1708</v>
      </c>
    </row>
    <row r="159" ht="17.25">
      <c r="A159" s="30" t="s">
        <v>1707</v>
      </c>
    </row>
    <row r="160" ht="34.5">
      <c r="A160" s="31" t="s">
        <v>1706</v>
      </c>
    </row>
    <row r="161" ht="34.5">
      <c r="A161" s="31" t="s">
        <v>1705</v>
      </c>
    </row>
    <row r="162" ht="17.25">
      <c r="A162" s="31" t="s">
        <v>1704</v>
      </c>
    </row>
    <row r="163" ht="17.25">
      <c r="A163" s="30" t="s">
        <v>1703</v>
      </c>
    </row>
    <row r="164" ht="34.5">
      <c r="A164" s="32" t="s">
        <v>1702</v>
      </c>
    </row>
    <row r="165" ht="34.5">
      <c r="A165" s="31" t="s">
        <v>1701</v>
      </c>
    </row>
    <row r="166" ht="17.25">
      <c r="A166" s="30" t="s">
        <v>1700</v>
      </c>
    </row>
    <row r="167" ht="17.25">
      <c r="A167" s="31" t="s">
        <v>1699</v>
      </c>
    </row>
    <row r="168" ht="17.25">
      <c r="A168" s="30" t="s">
        <v>1698</v>
      </c>
    </row>
    <row r="169" ht="17.25">
      <c r="A169" s="29" t="s">
        <v>1697</v>
      </c>
    </row>
    <row r="170" ht="17.25">
      <c r="A170" s="29"/>
    </row>
    <row r="171" ht="17.25">
      <c r="A171" s="29"/>
    </row>
    <row r="172" ht="17.25">
      <c r="A172" s="29"/>
    </row>
    <row r="173" ht="17.25">
      <c r="A173" s="29"/>
    </row>
    <row r="174" ht="17.25">
      <c r="A174" s="2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4" manualBreakCount="4">
    <brk id="27" max="0" man="1"/>
    <brk id="61"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C2" sqref="C2"/>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6" t="s">
        <v>985</v>
      </c>
      <c r="I2" s="207"/>
      <c r="J2" s="207"/>
      <c r="K2" s="207"/>
      <c r="L2" s="207"/>
      <c r="M2" s="207"/>
      <c r="N2" s="207"/>
      <c r="O2" s="207"/>
      <c r="P2" s="207"/>
      <c r="Q2" s="207"/>
      <c r="R2" s="207"/>
    </row>
    <row r="3" spans="2:18" ht="6" customHeight="1">
      <c r="B3" s="1"/>
      <c r="C3" s="1"/>
      <c r="D3" s="1"/>
      <c r="E3" s="1"/>
      <c r="F3" s="1"/>
      <c r="G3" s="1"/>
      <c r="H3" s="1"/>
      <c r="I3" s="1"/>
      <c r="J3" s="1"/>
      <c r="K3" s="1"/>
      <c r="L3" s="1"/>
      <c r="M3" s="1"/>
      <c r="N3" s="1"/>
      <c r="O3" s="1"/>
      <c r="P3" s="1"/>
      <c r="Q3" s="1"/>
      <c r="R3" s="1"/>
    </row>
    <row r="4" spans="2:18" ht="33" customHeight="1">
      <c r="B4" s="208" t="s">
        <v>1119</v>
      </c>
      <c r="C4" s="209"/>
      <c r="D4" s="209"/>
      <c r="E4" s="209"/>
      <c r="F4" s="209"/>
      <c r="G4" s="209"/>
      <c r="H4" s="209"/>
      <c r="I4" s="209"/>
      <c r="J4" s="209"/>
      <c r="K4" s="209"/>
      <c r="L4" s="209"/>
      <c r="M4" s="209"/>
      <c r="N4" s="209"/>
      <c r="O4" s="209"/>
      <c r="P4" s="209"/>
      <c r="Q4" s="209"/>
      <c r="R4" s="209"/>
    </row>
    <row r="5" spans="2:18" ht="6.75" customHeight="1">
      <c r="B5" s="1"/>
      <c r="C5" s="1"/>
      <c r="D5" s="1"/>
      <c r="E5" s="1"/>
      <c r="F5" s="1"/>
      <c r="G5" s="1"/>
      <c r="H5" s="1"/>
      <c r="I5" s="1"/>
      <c r="J5" s="1"/>
      <c r="K5" s="1"/>
      <c r="L5" s="1"/>
      <c r="M5" s="1"/>
      <c r="N5" s="1"/>
      <c r="O5" s="1"/>
      <c r="P5" s="1"/>
      <c r="Q5" s="1"/>
      <c r="R5" s="1"/>
    </row>
    <row r="6" spans="2:18" ht="24" customHeight="1">
      <c r="B6" s="213" t="s">
        <v>1120</v>
      </c>
      <c r="C6" s="214"/>
      <c r="D6" s="214"/>
      <c r="E6" s="1"/>
      <c r="F6" s="215">
        <v>43646</v>
      </c>
      <c r="G6" s="200"/>
      <c r="H6" s="200"/>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4" t="s">
        <v>1121</v>
      </c>
      <c r="C8" s="235"/>
      <c r="D8" s="235"/>
      <c r="E8" s="235"/>
      <c r="F8" s="235"/>
      <c r="G8" s="235"/>
      <c r="H8" s="235"/>
      <c r="I8" s="235"/>
      <c r="J8" s="235"/>
      <c r="K8" s="235"/>
      <c r="L8" s="235"/>
      <c r="M8" s="235"/>
      <c r="N8" s="235"/>
      <c r="O8" s="235"/>
      <c r="P8" s="235"/>
      <c r="Q8" s="235"/>
      <c r="R8" s="236"/>
    </row>
    <row r="9" spans="2:18" ht="11.25" customHeight="1">
      <c r="B9" s="1"/>
      <c r="C9" s="1"/>
      <c r="D9" s="1"/>
      <c r="E9" s="1"/>
      <c r="F9" s="1"/>
      <c r="G9" s="1"/>
      <c r="H9" s="1"/>
      <c r="I9" s="1"/>
      <c r="J9" s="1"/>
      <c r="K9" s="1"/>
      <c r="L9" s="1"/>
      <c r="M9" s="1"/>
      <c r="N9" s="1"/>
      <c r="O9" s="1"/>
      <c r="P9" s="1"/>
      <c r="Q9" s="1"/>
      <c r="R9" s="1"/>
    </row>
    <row r="10" spans="2:18" ht="18" customHeight="1">
      <c r="B10" s="1"/>
      <c r="C10" s="257" t="s">
        <v>1122</v>
      </c>
      <c r="D10" s="258"/>
      <c r="E10" s="258"/>
      <c r="F10" s="258"/>
      <c r="G10" s="258"/>
      <c r="H10" s="258"/>
      <c r="I10" s="258"/>
      <c r="J10" s="258"/>
      <c r="K10" s="258"/>
      <c r="L10" s="258"/>
      <c r="M10" s="258"/>
      <c r="N10" s="258"/>
      <c r="O10" s="25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1" t="s">
        <v>1128</v>
      </c>
      <c r="D12" s="302"/>
      <c r="E12" s="302"/>
      <c r="F12" s="302"/>
      <c r="G12" s="302"/>
      <c r="H12" s="302"/>
      <c r="I12" s="302"/>
      <c r="J12" s="302"/>
      <c r="K12" s="302"/>
      <c r="L12" s="302"/>
      <c r="M12" s="302"/>
      <c r="N12" s="302"/>
      <c r="O12" s="302"/>
      <c r="P12" s="303">
        <v>2928219322.679988</v>
      </c>
      <c r="Q12" s="302"/>
      <c r="R12" s="302"/>
    </row>
    <row r="13" spans="2:18" ht="15" customHeight="1">
      <c r="B13" s="1"/>
      <c r="C13" s="304" t="s">
        <v>1129</v>
      </c>
      <c r="D13" s="200"/>
      <c r="E13" s="200"/>
      <c r="F13" s="200"/>
      <c r="G13" s="200"/>
      <c r="H13" s="200"/>
      <c r="I13" s="200"/>
      <c r="J13" s="200"/>
      <c r="K13" s="200"/>
      <c r="L13" s="200"/>
      <c r="M13" s="200"/>
      <c r="N13" s="200"/>
      <c r="O13" s="200"/>
      <c r="P13" s="305">
        <v>2928219322.679988</v>
      </c>
      <c r="Q13" s="200"/>
      <c r="R13" s="1"/>
    </row>
    <row r="14" spans="2:18" ht="15" customHeight="1">
      <c r="B14" s="1"/>
      <c r="C14" s="204" t="s">
        <v>1130</v>
      </c>
      <c r="D14" s="200"/>
      <c r="E14" s="200"/>
      <c r="F14" s="200"/>
      <c r="G14" s="200"/>
      <c r="H14" s="200"/>
      <c r="I14" s="200"/>
      <c r="J14" s="200"/>
      <c r="K14" s="200"/>
      <c r="L14" s="200"/>
      <c r="M14" s="200"/>
      <c r="N14" s="200"/>
      <c r="O14" s="200"/>
      <c r="P14" s="200"/>
      <c r="Q14" s="305">
        <v>430571460.86999816</v>
      </c>
      <c r="R14" s="200"/>
    </row>
    <row r="15" spans="2:18" ht="15" customHeight="1">
      <c r="B15" s="1"/>
      <c r="C15" s="204" t="s">
        <v>475</v>
      </c>
      <c r="D15" s="200"/>
      <c r="E15" s="200"/>
      <c r="F15" s="200"/>
      <c r="G15" s="200"/>
      <c r="H15" s="200"/>
      <c r="I15" s="200"/>
      <c r="J15" s="200"/>
      <c r="K15" s="200"/>
      <c r="L15" s="200"/>
      <c r="M15" s="200"/>
      <c r="N15" s="200"/>
      <c r="O15" s="200"/>
      <c r="P15" s="200"/>
      <c r="Q15" s="305">
        <v>22803</v>
      </c>
      <c r="R15" s="200"/>
    </row>
    <row r="16" spans="2:18" ht="15" customHeight="1">
      <c r="B16" s="1"/>
      <c r="C16" s="204" t="s">
        <v>1131</v>
      </c>
      <c r="D16" s="200"/>
      <c r="E16" s="200"/>
      <c r="F16" s="200"/>
      <c r="G16" s="200"/>
      <c r="H16" s="200"/>
      <c r="I16" s="200"/>
      <c r="J16" s="200"/>
      <c r="K16" s="200"/>
      <c r="L16" s="200"/>
      <c r="M16" s="200"/>
      <c r="N16" s="200"/>
      <c r="O16" s="200"/>
      <c r="P16" s="200"/>
      <c r="Q16" s="305">
        <v>38691</v>
      </c>
      <c r="R16" s="200"/>
    </row>
    <row r="17" spans="2:18" ht="17.25" customHeight="1">
      <c r="B17" s="1"/>
      <c r="C17" s="199" t="s">
        <v>1132</v>
      </c>
      <c r="D17" s="200"/>
      <c r="E17" s="200"/>
      <c r="F17" s="200"/>
      <c r="G17" s="200"/>
      <c r="H17" s="200"/>
      <c r="I17" s="200"/>
      <c r="J17" s="200"/>
      <c r="K17" s="200"/>
      <c r="L17" s="200"/>
      <c r="M17" s="200"/>
      <c r="N17" s="200"/>
      <c r="O17" s="247">
        <v>128413.77549796007</v>
      </c>
      <c r="P17" s="200"/>
      <c r="Q17" s="200"/>
      <c r="R17" s="200"/>
    </row>
    <row r="18" spans="2:18" ht="17.25" customHeight="1">
      <c r="B18" s="1"/>
      <c r="C18" s="199" t="s">
        <v>1133</v>
      </c>
      <c r="D18" s="200"/>
      <c r="E18" s="200"/>
      <c r="F18" s="200"/>
      <c r="G18" s="200"/>
      <c r="H18" s="200"/>
      <c r="I18" s="200"/>
      <c r="J18" s="200"/>
      <c r="K18" s="200"/>
      <c r="L18" s="200"/>
      <c r="M18" s="200"/>
      <c r="N18" s="200"/>
      <c r="O18" s="247">
        <v>75682.18248895062</v>
      </c>
      <c r="P18" s="200"/>
      <c r="Q18" s="200"/>
      <c r="R18" s="200"/>
    </row>
    <row r="19" spans="2:18" ht="17.25" customHeight="1">
      <c r="B19" s="1"/>
      <c r="C19" s="199" t="s">
        <v>1134</v>
      </c>
      <c r="D19" s="200"/>
      <c r="E19" s="200"/>
      <c r="F19" s="200"/>
      <c r="G19" s="200"/>
      <c r="H19" s="200"/>
      <c r="I19" s="200"/>
      <c r="J19" s="200"/>
      <c r="K19" s="256">
        <v>0.538852115164779</v>
      </c>
      <c r="L19" s="200"/>
      <c r="M19" s="200"/>
      <c r="N19" s="200"/>
      <c r="O19" s="200"/>
      <c r="P19" s="200"/>
      <c r="Q19" s="200"/>
      <c r="R19" s="200"/>
    </row>
    <row r="20" spans="2:18" ht="17.25" customHeight="1">
      <c r="B20" s="1"/>
      <c r="C20" s="199" t="s">
        <v>1135</v>
      </c>
      <c r="D20" s="200"/>
      <c r="E20" s="200"/>
      <c r="F20" s="200"/>
      <c r="G20" s="200"/>
      <c r="H20" s="200"/>
      <c r="I20" s="200"/>
      <c r="J20" s="293">
        <v>2.927872425585417</v>
      </c>
      <c r="K20" s="200"/>
      <c r="L20" s="200"/>
      <c r="M20" s="200"/>
      <c r="N20" s="200"/>
      <c r="O20" s="200"/>
      <c r="P20" s="200"/>
      <c r="Q20" s="200"/>
      <c r="R20" s="200"/>
    </row>
    <row r="21" spans="2:18" ht="17.25" customHeight="1">
      <c r="B21" s="1"/>
      <c r="C21" s="199" t="s">
        <v>1136</v>
      </c>
      <c r="D21" s="200"/>
      <c r="E21" s="200"/>
      <c r="F21" s="200"/>
      <c r="G21" s="200"/>
      <c r="H21" s="200"/>
      <c r="I21" s="200"/>
      <c r="J21" s="200"/>
      <c r="K21" s="200"/>
      <c r="L21" s="300">
        <v>14.127821181649386</v>
      </c>
      <c r="M21" s="200"/>
      <c r="N21" s="200"/>
      <c r="O21" s="200"/>
      <c r="P21" s="200"/>
      <c r="Q21" s="200"/>
      <c r="R21" s="200"/>
    </row>
    <row r="22" spans="2:18" ht="17.25" customHeight="1">
      <c r="B22" s="1"/>
      <c r="C22" s="199" t="s">
        <v>1137</v>
      </c>
      <c r="D22" s="200"/>
      <c r="E22" s="200"/>
      <c r="F22" s="200"/>
      <c r="G22" s="200"/>
      <c r="H22" s="200"/>
      <c r="I22" s="200"/>
      <c r="J22" s="200"/>
      <c r="K22" s="300">
        <v>17.05569360723481</v>
      </c>
      <c r="L22" s="200"/>
      <c r="M22" s="200"/>
      <c r="N22" s="200"/>
      <c r="O22" s="200"/>
      <c r="P22" s="200"/>
      <c r="Q22" s="200"/>
      <c r="R22" s="1"/>
    </row>
    <row r="23" spans="2:18" ht="15.75" customHeight="1">
      <c r="B23" s="1"/>
      <c r="C23" s="199" t="s">
        <v>1138</v>
      </c>
      <c r="D23" s="200"/>
      <c r="E23" s="200"/>
      <c r="F23" s="200"/>
      <c r="G23" s="200"/>
      <c r="H23" s="200"/>
      <c r="I23" s="200"/>
      <c r="J23" s="200"/>
      <c r="K23" s="200"/>
      <c r="L23" s="200"/>
      <c r="M23" s="200"/>
      <c r="N23" s="200"/>
      <c r="O23" s="256">
        <v>0.9603629681967358</v>
      </c>
      <c r="P23" s="200"/>
      <c r="Q23" s="200"/>
      <c r="R23" s="200"/>
    </row>
    <row r="24" spans="2:18" ht="4.5" customHeight="1">
      <c r="B24" s="1"/>
      <c r="C24" s="299"/>
      <c r="D24" s="217"/>
      <c r="E24" s="217"/>
      <c r="F24" s="217"/>
      <c r="G24" s="217"/>
      <c r="H24" s="217"/>
      <c r="I24" s="217"/>
      <c r="J24" s="217"/>
      <c r="K24" s="217"/>
      <c r="L24" s="217"/>
      <c r="M24" s="217"/>
      <c r="N24" s="217"/>
      <c r="O24" s="255"/>
      <c r="P24" s="200"/>
      <c r="Q24" s="200"/>
      <c r="R24" s="200"/>
    </row>
    <row r="25" spans="2:18" ht="12.75" customHeight="1">
      <c r="B25" s="1"/>
      <c r="C25" s="199" t="s">
        <v>1139</v>
      </c>
      <c r="D25" s="200"/>
      <c r="E25" s="200"/>
      <c r="F25" s="200"/>
      <c r="G25" s="200"/>
      <c r="H25" s="200"/>
      <c r="I25" s="200"/>
      <c r="J25" s="200"/>
      <c r="K25" s="200"/>
      <c r="L25" s="200"/>
      <c r="M25" s="200"/>
      <c r="N25" s="200"/>
      <c r="O25" s="256">
        <v>0.03963703180326412</v>
      </c>
      <c r="P25" s="200"/>
      <c r="Q25" s="200"/>
      <c r="R25" s="200"/>
    </row>
    <row r="26" spans="2:18" ht="4.5" customHeight="1">
      <c r="B26" s="1"/>
      <c r="C26" s="299"/>
      <c r="D26" s="217"/>
      <c r="E26" s="217"/>
      <c r="F26" s="217"/>
      <c r="G26" s="217"/>
      <c r="H26" s="217"/>
      <c r="I26" s="217"/>
      <c r="J26" s="217"/>
      <c r="K26" s="217"/>
      <c r="L26" s="217"/>
      <c r="M26" s="217"/>
      <c r="N26" s="217"/>
      <c r="O26" s="255"/>
      <c r="P26" s="200"/>
      <c r="Q26" s="200"/>
      <c r="R26" s="200"/>
    </row>
    <row r="27" spans="2:18" ht="15" customHeight="1">
      <c r="B27" s="1"/>
      <c r="C27" s="199" t="s">
        <v>1140</v>
      </c>
      <c r="D27" s="200"/>
      <c r="E27" s="200"/>
      <c r="F27" s="200"/>
      <c r="G27" s="200"/>
      <c r="H27" s="200"/>
      <c r="I27" s="200"/>
      <c r="J27" s="200"/>
      <c r="K27" s="200"/>
      <c r="L27" s="200"/>
      <c r="M27" s="200"/>
      <c r="N27" s="200"/>
      <c r="O27" s="256">
        <v>0.018777748984949452</v>
      </c>
      <c r="P27" s="200"/>
      <c r="Q27" s="200"/>
      <c r="R27" s="200"/>
    </row>
    <row r="28" spans="2:18" ht="17.25" customHeight="1">
      <c r="B28" s="1"/>
      <c r="C28" s="199" t="s">
        <v>1141</v>
      </c>
      <c r="D28" s="200"/>
      <c r="E28" s="200"/>
      <c r="F28" s="200"/>
      <c r="G28" s="200"/>
      <c r="H28" s="200"/>
      <c r="I28" s="200"/>
      <c r="J28" s="200"/>
      <c r="K28" s="200"/>
      <c r="L28" s="200"/>
      <c r="M28" s="200"/>
      <c r="N28" s="256">
        <v>0.0188508186480127</v>
      </c>
      <c r="O28" s="200"/>
      <c r="P28" s="200"/>
      <c r="Q28" s="200"/>
      <c r="R28" s="200"/>
    </row>
    <row r="29" spans="2:18" ht="17.25" customHeight="1">
      <c r="B29" s="1"/>
      <c r="C29" s="199" t="s">
        <v>1142</v>
      </c>
      <c r="D29" s="200"/>
      <c r="E29" s="200"/>
      <c r="F29" s="200"/>
      <c r="G29" s="200"/>
      <c r="H29" s="200"/>
      <c r="I29" s="200"/>
      <c r="J29" s="200"/>
      <c r="K29" s="200"/>
      <c r="L29" s="200"/>
      <c r="M29" s="200"/>
      <c r="N29" s="256">
        <v>0.017007349050542436</v>
      </c>
      <c r="O29" s="200"/>
      <c r="P29" s="200"/>
      <c r="Q29" s="200"/>
      <c r="R29" s="200"/>
    </row>
    <row r="30" spans="2:18" ht="17.25" customHeight="1">
      <c r="B30" s="1"/>
      <c r="C30" s="199" t="s">
        <v>1143</v>
      </c>
      <c r="D30" s="200"/>
      <c r="E30" s="200"/>
      <c r="F30" s="200"/>
      <c r="G30" s="200"/>
      <c r="H30" s="200"/>
      <c r="I30" s="200"/>
      <c r="J30" s="200"/>
      <c r="K30" s="200"/>
      <c r="L30" s="200"/>
      <c r="M30" s="200"/>
      <c r="N30" s="200"/>
      <c r="O30" s="293">
        <v>7.407642735379075</v>
      </c>
      <c r="P30" s="200"/>
      <c r="Q30" s="200"/>
      <c r="R30" s="200"/>
    </row>
    <row r="31" spans="2:18" ht="17.25" customHeight="1">
      <c r="B31" s="1"/>
      <c r="C31" s="294" t="s">
        <v>1144</v>
      </c>
      <c r="D31" s="295"/>
      <c r="E31" s="295"/>
      <c r="F31" s="295"/>
      <c r="G31" s="295"/>
      <c r="H31" s="295"/>
      <c r="I31" s="295"/>
      <c r="J31" s="295"/>
      <c r="K31" s="295"/>
      <c r="L31" s="295"/>
      <c r="M31" s="295"/>
      <c r="N31" s="295"/>
      <c r="O31" s="296">
        <v>7.122922357417815</v>
      </c>
      <c r="P31" s="295"/>
      <c r="Q31" s="295"/>
      <c r="R31" s="1"/>
    </row>
    <row r="32" spans="2:18" ht="15" customHeight="1">
      <c r="B32" s="1"/>
      <c r="C32" s="1"/>
      <c r="D32" s="1"/>
      <c r="E32" s="1"/>
      <c r="F32" s="1"/>
      <c r="G32" s="1"/>
      <c r="H32" s="1"/>
      <c r="I32" s="1"/>
      <c r="J32" s="1"/>
      <c r="K32" s="1"/>
      <c r="L32" s="1"/>
      <c r="M32" s="1"/>
      <c r="N32" s="1"/>
      <c r="O32" s="1"/>
      <c r="P32" s="1"/>
      <c r="Q32" s="1"/>
      <c r="R32" s="1"/>
    </row>
    <row r="33" spans="2:18" ht="18.75" customHeight="1">
      <c r="B33" s="234" t="s">
        <v>1123</v>
      </c>
      <c r="C33" s="235"/>
      <c r="D33" s="235"/>
      <c r="E33" s="235"/>
      <c r="F33" s="235"/>
      <c r="G33" s="235"/>
      <c r="H33" s="235"/>
      <c r="I33" s="235"/>
      <c r="J33" s="235"/>
      <c r="K33" s="235"/>
      <c r="L33" s="235"/>
      <c r="M33" s="235"/>
      <c r="N33" s="235"/>
      <c r="O33" s="235"/>
      <c r="P33" s="235"/>
      <c r="Q33" s="236"/>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0" t="s">
        <v>1124</v>
      </c>
      <c r="D35" s="221"/>
      <c r="E35" s="221"/>
      <c r="F35" s="221"/>
      <c r="G35" s="221"/>
      <c r="H35" s="221"/>
      <c r="I35" s="221"/>
      <c r="J35" s="221"/>
      <c r="K35" s="221"/>
      <c r="L35" s="221"/>
      <c r="M35" s="221"/>
      <c r="N35" s="221"/>
      <c r="O35" s="221"/>
      <c r="P35" s="233">
        <v>128984634.84</v>
      </c>
      <c r="Q35" s="221"/>
      <c r="R35" s="1"/>
    </row>
    <row r="36" spans="2:18" ht="7.5" customHeight="1">
      <c r="B36" s="1"/>
      <c r="C36" s="1"/>
      <c r="D36" s="1"/>
      <c r="E36" s="1"/>
      <c r="F36" s="1"/>
      <c r="G36" s="1"/>
      <c r="H36" s="1"/>
      <c r="I36" s="1"/>
      <c r="J36" s="1"/>
      <c r="K36" s="1"/>
      <c r="L36" s="1"/>
      <c r="M36" s="1"/>
      <c r="N36" s="1"/>
      <c r="O36" s="1"/>
      <c r="P36" s="1"/>
      <c r="Q36" s="1"/>
      <c r="R36" s="1"/>
    </row>
    <row r="37" spans="2:18" ht="18.75" customHeight="1">
      <c r="B37" s="234" t="s">
        <v>1125</v>
      </c>
      <c r="C37" s="235"/>
      <c r="D37" s="235"/>
      <c r="E37" s="235"/>
      <c r="F37" s="235"/>
      <c r="G37" s="235"/>
      <c r="H37" s="235"/>
      <c r="I37" s="235"/>
      <c r="J37" s="235"/>
      <c r="K37" s="235"/>
      <c r="L37" s="235"/>
      <c r="M37" s="235"/>
      <c r="N37" s="235"/>
      <c r="O37" s="235"/>
      <c r="P37" s="235"/>
      <c r="Q37" s="236"/>
      <c r="R37" s="1"/>
    </row>
    <row r="38" spans="2:18" ht="11.25" customHeight="1">
      <c r="B38" s="1"/>
      <c r="C38" s="1"/>
      <c r="D38" s="1"/>
      <c r="E38" s="1"/>
      <c r="F38" s="1"/>
      <c r="G38" s="1"/>
      <c r="H38" s="1"/>
      <c r="I38" s="1"/>
      <c r="J38" s="1"/>
      <c r="K38" s="1"/>
      <c r="L38" s="1"/>
      <c r="M38" s="1"/>
      <c r="N38" s="1"/>
      <c r="O38" s="1"/>
      <c r="P38" s="1"/>
      <c r="Q38" s="1"/>
      <c r="R38" s="1"/>
    </row>
    <row r="39" spans="2:18" ht="12.75" customHeight="1">
      <c r="B39" s="283"/>
      <c r="C39" s="284"/>
      <c r="D39" s="297" t="s">
        <v>1145</v>
      </c>
      <c r="E39" s="298"/>
      <c r="F39" s="298"/>
      <c r="G39" s="298"/>
      <c r="H39" s="297" t="s">
        <v>1145</v>
      </c>
      <c r="I39" s="298"/>
      <c r="J39" s="297" t="s">
        <v>1145</v>
      </c>
      <c r="K39" s="298"/>
      <c r="L39" s="298"/>
      <c r="M39" s="1"/>
      <c r="N39" s="1"/>
      <c r="O39" s="1"/>
      <c r="P39" s="1"/>
      <c r="Q39" s="1"/>
      <c r="R39" s="1"/>
    </row>
    <row r="40" spans="2:18" ht="9.75" customHeight="1">
      <c r="B40" s="289" t="s">
        <v>1015</v>
      </c>
      <c r="C40" s="290"/>
      <c r="D40" s="291" t="s">
        <v>1146</v>
      </c>
      <c r="E40" s="292"/>
      <c r="F40" s="292"/>
      <c r="G40" s="292"/>
      <c r="H40" s="291" t="s">
        <v>1147</v>
      </c>
      <c r="I40" s="292"/>
      <c r="J40" s="291" t="s">
        <v>1148</v>
      </c>
      <c r="K40" s="292"/>
      <c r="L40" s="292"/>
      <c r="M40" s="1"/>
      <c r="N40" s="1"/>
      <c r="O40" s="1"/>
      <c r="P40" s="1"/>
      <c r="Q40" s="1"/>
      <c r="R40" s="1"/>
    </row>
    <row r="41" spans="2:18" ht="13.5" customHeight="1">
      <c r="B41" s="283" t="s">
        <v>1149</v>
      </c>
      <c r="C41" s="284"/>
      <c r="D41" s="216" t="s">
        <v>1150</v>
      </c>
      <c r="E41" s="217"/>
      <c r="F41" s="217"/>
      <c r="G41" s="217"/>
      <c r="H41" s="216" t="s">
        <v>1150</v>
      </c>
      <c r="I41" s="217"/>
      <c r="J41" s="216" t="s">
        <v>1150</v>
      </c>
      <c r="K41" s="217"/>
      <c r="L41" s="217"/>
      <c r="M41" s="1"/>
      <c r="N41" s="1"/>
      <c r="O41" s="1"/>
      <c r="P41" s="1"/>
      <c r="Q41" s="1"/>
      <c r="R41" s="1"/>
    </row>
    <row r="42" spans="2:18" ht="12" customHeight="1">
      <c r="B42" s="286" t="s">
        <v>1151</v>
      </c>
      <c r="C42" s="284"/>
      <c r="D42" s="287" t="s">
        <v>1152</v>
      </c>
      <c r="E42" s="288"/>
      <c r="F42" s="288"/>
      <c r="G42" s="288"/>
      <c r="H42" s="287" t="s">
        <v>1153</v>
      </c>
      <c r="I42" s="288"/>
      <c r="J42" s="287" t="s">
        <v>1154</v>
      </c>
      <c r="K42" s="288"/>
      <c r="L42" s="288"/>
      <c r="M42" s="1"/>
      <c r="N42" s="1"/>
      <c r="O42" s="1"/>
      <c r="P42" s="1"/>
      <c r="Q42" s="1"/>
      <c r="R42" s="1"/>
    </row>
    <row r="43" spans="2:18" ht="12" customHeight="1">
      <c r="B43" s="283" t="s">
        <v>1019</v>
      </c>
      <c r="C43" s="284"/>
      <c r="D43" s="216" t="s">
        <v>1</v>
      </c>
      <c r="E43" s="217"/>
      <c r="F43" s="217"/>
      <c r="G43" s="217"/>
      <c r="H43" s="216" t="s">
        <v>1</v>
      </c>
      <c r="I43" s="217"/>
      <c r="J43" s="216" t="s">
        <v>1</v>
      </c>
      <c r="K43" s="217"/>
      <c r="L43" s="217"/>
      <c r="M43" s="1"/>
      <c r="N43" s="1"/>
      <c r="O43" s="1"/>
      <c r="P43" s="1"/>
      <c r="Q43" s="1"/>
      <c r="R43" s="1"/>
    </row>
    <row r="44" spans="2:18" ht="11.25" customHeight="1">
      <c r="B44" s="286" t="s">
        <v>1155</v>
      </c>
      <c r="C44" s="284"/>
      <c r="D44" s="218">
        <v>5000000</v>
      </c>
      <c r="E44" s="217"/>
      <c r="F44" s="217"/>
      <c r="G44" s="217"/>
      <c r="H44" s="218">
        <v>2000000</v>
      </c>
      <c r="I44" s="217"/>
      <c r="J44" s="218">
        <v>6000000</v>
      </c>
      <c r="K44" s="217"/>
      <c r="L44" s="217"/>
      <c r="M44" s="1"/>
      <c r="N44" s="1"/>
      <c r="O44" s="1"/>
      <c r="P44" s="1"/>
      <c r="Q44" s="1"/>
      <c r="R44" s="1"/>
    </row>
    <row r="45" spans="2:18" ht="12" customHeight="1">
      <c r="B45" s="286" t="s">
        <v>1017</v>
      </c>
      <c r="C45" s="284"/>
      <c r="D45" s="219">
        <v>42648</v>
      </c>
      <c r="E45" s="217"/>
      <c r="F45" s="217"/>
      <c r="G45" s="217"/>
      <c r="H45" s="219">
        <v>43385</v>
      </c>
      <c r="I45" s="217"/>
      <c r="J45" s="219">
        <v>43180</v>
      </c>
      <c r="K45" s="217"/>
      <c r="L45" s="217"/>
      <c r="M45" s="1"/>
      <c r="N45" s="1"/>
      <c r="O45" s="1"/>
      <c r="P45" s="1"/>
      <c r="Q45" s="1"/>
      <c r="R45" s="1"/>
    </row>
    <row r="46" spans="2:18" ht="11.25" customHeight="1">
      <c r="B46" s="286" t="s">
        <v>1018</v>
      </c>
      <c r="C46" s="284"/>
      <c r="D46" s="219">
        <v>44648</v>
      </c>
      <c r="E46" s="217"/>
      <c r="F46" s="217"/>
      <c r="G46" s="217"/>
      <c r="H46" s="219">
        <v>46195</v>
      </c>
      <c r="I46" s="217"/>
      <c r="J46" s="219">
        <v>46926</v>
      </c>
      <c r="K46" s="217"/>
      <c r="L46" s="217"/>
      <c r="M46" s="1"/>
      <c r="N46" s="1"/>
      <c r="O46" s="1"/>
      <c r="P46" s="1"/>
      <c r="Q46" s="1"/>
      <c r="R46" s="1"/>
    </row>
    <row r="47" spans="2:18" ht="10.5" customHeight="1">
      <c r="B47" s="286" t="s">
        <v>1020</v>
      </c>
      <c r="C47" s="284"/>
      <c r="D47" s="216" t="s">
        <v>1156</v>
      </c>
      <c r="E47" s="217"/>
      <c r="F47" s="217"/>
      <c r="G47" s="217"/>
      <c r="H47" s="216" t="s">
        <v>1156</v>
      </c>
      <c r="I47" s="217"/>
      <c r="J47" s="216" t="s">
        <v>1156</v>
      </c>
      <c r="K47" s="217"/>
      <c r="L47" s="217"/>
      <c r="M47" s="1"/>
      <c r="N47" s="1"/>
      <c r="O47" s="1"/>
      <c r="P47" s="1"/>
      <c r="Q47" s="1"/>
      <c r="R47" s="1"/>
    </row>
    <row r="48" spans="2:18" ht="12" customHeight="1">
      <c r="B48" s="283" t="s">
        <v>1021</v>
      </c>
      <c r="C48" s="284"/>
      <c r="D48" s="285">
        <v>0.04</v>
      </c>
      <c r="E48" s="217"/>
      <c r="F48" s="217"/>
      <c r="G48" s="217"/>
      <c r="H48" s="285">
        <v>0.01</v>
      </c>
      <c r="I48" s="217"/>
      <c r="J48" s="285">
        <v>0.008</v>
      </c>
      <c r="K48" s="217"/>
      <c r="L48" s="217"/>
      <c r="M48" s="1"/>
      <c r="N48" s="1"/>
      <c r="O48" s="1"/>
      <c r="P48" s="1"/>
      <c r="Q48" s="1"/>
      <c r="R48" s="1"/>
    </row>
    <row r="49" spans="2:18" ht="12" customHeight="1">
      <c r="B49" s="283" t="s">
        <v>1157</v>
      </c>
      <c r="C49" s="284"/>
      <c r="D49" s="216" t="s">
        <v>1158</v>
      </c>
      <c r="E49" s="217"/>
      <c r="F49" s="217"/>
      <c r="G49" s="217"/>
      <c r="H49" s="216" t="s">
        <v>1158</v>
      </c>
      <c r="I49" s="217"/>
      <c r="J49" s="216" t="s">
        <v>1158</v>
      </c>
      <c r="K49" s="217"/>
      <c r="L49" s="217"/>
      <c r="M49" s="1"/>
      <c r="N49" s="1"/>
      <c r="O49" s="1"/>
      <c r="P49" s="1"/>
      <c r="Q49" s="1"/>
      <c r="R49" s="1"/>
    </row>
    <row r="50" spans="2:18" ht="10.5" customHeight="1">
      <c r="B50" s="283" t="s">
        <v>1159</v>
      </c>
      <c r="C50" s="284"/>
      <c r="D50" s="216" t="s">
        <v>1160</v>
      </c>
      <c r="E50" s="217"/>
      <c r="F50" s="217"/>
      <c r="G50" s="217"/>
      <c r="H50" s="216" t="s">
        <v>1160</v>
      </c>
      <c r="I50" s="217"/>
      <c r="J50" s="216" t="s">
        <v>1160</v>
      </c>
      <c r="K50" s="217"/>
      <c r="L50" s="217"/>
      <c r="M50" s="1"/>
      <c r="N50" s="1"/>
      <c r="O50" s="1"/>
      <c r="P50" s="1"/>
      <c r="Q50" s="1"/>
      <c r="R50" s="1"/>
    </row>
    <row r="51" spans="2:18" ht="14.25" customHeight="1">
      <c r="B51" s="283" t="s">
        <v>1161</v>
      </c>
      <c r="C51" s="284"/>
      <c r="D51" s="216" t="s">
        <v>1162</v>
      </c>
      <c r="E51" s="217"/>
      <c r="F51" s="217"/>
      <c r="G51" s="217"/>
      <c r="H51" s="216" t="s">
        <v>1162</v>
      </c>
      <c r="I51" s="217"/>
      <c r="J51" s="216" t="s">
        <v>1162</v>
      </c>
      <c r="K51" s="217"/>
      <c r="L51" s="217"/>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4" t="s">
        <v>1126</v>
      </c>
      <c r="C53" s="235"/>
      <c r="D53" s="235"/>
      <c r="E53" s="235"/>
      <c r="F53" s="235"/>
      <c r="G53" s="235"/>
      <c r="H53" s="235"/>
      <c r="I53" s="235"/>
      <c r="J53" s="235"/>
      <c r="K53" s="235"/>
      <c r="L53" s="235"/>
      <c r="M53" s="235"/>
      <c r="N53" s="235"/>
      <c r="O53" s="235"/>
      <c r="P53" s="235"/>
      <c r="Q53" s="236"/>
      <c r="R53" s="1"/>
    </row>
    <row r="54" spans="2:18" ht="5.25" customHeight="1">
      <c r="B54" s="1"/>
      <c r="C54" s="1"/>
      <c r="D54" s="1"/>
      <c r="E54" s="1"/>
      <c r="F54" s="1"/>
      <c r="G54" s="1"/>
      <c r="H54" s="1"/>
      <c r="I54" s="1"/>
      <c r="J54" s="1"/>
      <c r="K54" s="1"/>
      <c r="L54" s="1"/>
      <c r="M54" s="1"/>
      <c r="N54" s="1"/>
      <c r="O54" s="1"/>
      <c r="P54" s="1"/>
      <c r="Q54" s="1"/>
      <c r="R54" s="1"/>
    </row>
    <row r="55" spans="2:3" ht="18.75" customHeight="1">
      <c r="B55" s="220" t="s">
        <v>1127</v>
      </c>
      <c r="C55" s="221"/>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1"/>
  <sheetViews>
    <sheetView showGridLines="0" view="pageBreakPreview" zoomScale="60" zoomScalePageLayoutView="0" workbookViewId="0" topLeftCell="B235">
      <selection activeCell="AR297" sqref="AR297"/>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6" t="s">
        <v>985</v>
      </c>
      <c r="O3" s="207"/>
      <c r="P3" s="207"/>
      <c r="Q3" s="207"/>
      <c r="R3" s="207"/>
      <c r="S3" s="207"/>
      <c r="T3" s="207"/>
      <c r="U3" s="207"/>
      <c r="V3" s="207"/>
      <c r="W3" s="207"/>
      <c r="X3" s="207"/>
      <c r="Y3" s="207"/>
      <c r="Z3" s="207"/>
      <c r="AA3" s="207"/>
      <c r="AB3" s="207"/>
      <c r="AC3" s="207"/>
      <c r="AD3" s="207"/>
      <c r="AE3" s="207"/>
      <c r="AF3" s="207"/>
      <c r="AG3" s="207"/>
      <c r="AH3" s="207"/>
      <c r="AI3" s="207"/>
      <c r="AJ3" s="207"/>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08" t="s">
        <v>1163</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3" t="s">
        <v>1120</v>
      </c>
      <c r="C7" s="214"/>
      <c r="D7" s="214"/>
      <c r="E7" s="214"/>
      <c r="F7" s="214"/>
      <c r="G7" s="214"/>
      <c r="H7" s="214"/>
      <c r="I7" s="214"/>
      <c r="J7" s="214"/>
      <c r="K7" s="1"/>
      <c r="L7" s="215">
        <v>43646</v>
      </c>
      <c r="M7" s="200"/>
      <c r="N7" s="200"/>
      <c r="O7" s="200"/>
      <c r="P7" s="200"/>
      <c r="Q7" s="200"/>
      <c r="R7" s="200"/>
      <c r="S7" s="200"/>
      <c r="T7" s="200"/>
      <c r="U7" s="1"/>
      <c r="V7" s="1"/>
      <c r="W7" s="1"/>
      <c r="X7" s="1"/>
      <c r="Y7" s="1"/>
      <c r="Z7" s="1"/>
      <c r="AA7" s="1"/>
      <c r="AB7" s="1"/>
      <c r="AC7" s="1"/>
      <c r="AD7" s="1"/>
      <c r="AE7" s="1"/>
      <c r="AF7" s="1"/>
      <c r="AG7" s="1"/>
      <c r="AH7" s="1"/>
      <c r="AI7" s="1"/>
      <c r="AJ7" s="1"/>
    </row>
    <row r="8" spans="2:36" ht="5.25" customHeight="1">
      <c r="B8" s="214"/>
      <c r="C8" s="214"/>
      <c r="D8" s="214"/>
      <c r="E8" s="214"/>
      <c r="F8" s="214"/>
      <c r="G8" s="214"/>
      <c r="H8" s="214"/>
      <c r="I8" s="214"/>
      <c r="J8" s="214"/>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4" t="s">
        <v>1164</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6"/>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4"/>
      <c r="C11" s="231"/>
      <c r="D11" s="231"/>
      <c r="E11" s="231"/>
      <c r="F11" s="231"/>
      <c r="G11" s="231"/>
      <c r="H11" s="231"/>
      <c r="I11" s="230" t="s">
        <v>1179</v>
      </c>
      <c r="J11" s="231"/>
      <c r="K11" s="231"/>
      <c r="L11" s="231"/>
      <c r="M11" s="231"/>
      <c r="N11" s="231"/>
      <c r="O11" s="231"/>
      <c r="P11" s="231"/>
      <c r="Q11" s="231"/>
      <c r="R11" s="231"/>
      <c r="S11" s="231"/>
      <c r="T11" s="231"/>
      <c r="U11" s="230" t="s">
        <v>1180</v>
      </c>
      <c r="V11" s="231"/>
      <c r="W11" s="231"/>
      <c r="X11" s="231"/>
      <c r="Y11" s="231"/>
      <c r="Z11" s="231"/>
      <c r="AA11" s="231"/>
      <c r="AB11" s="230" t="s">
        <v>1181</v>
      </c>
      <c r="AC11" s="231"/>
      <c r="AD11" s="231"/>
      <c r="AE11" s="231"/>
      <c r="AF11" s="231"/>
      <c r="AG11" s="231"/>
      <c r="AH11" s="230" t="s">
        <v>1180</v>
      </c>
      <c r="AI11" s="231"/>
      <c r="AJ11" s="1"/>
    </row>
    <row r="12" spans="2:36" ht="12" customHeight="1">
      <c r="B12" s="299" t="s">
        <v>580</v>
      </c>
      <c r="C12" s="217"/>
      <c r="D12" s="217"/>
      <c r="E12" s="217"/>
      <c r="F12" s="217"/>
      <c r="G12" s="217"/>
      <c r="H12" s="217"/>
      <c r="I12" s="311">
        <v>487344328.8099992</v>
      </c>
      <c r="J12" s="217"/>
      <c r="K12" s="217"/>
      <c r="L12" s="217"/>
      <c r="M12" s="217"/>
      <c r="N12" s="217"/>
      <c r="O12" s="217"/>
      <c r="P12" s="217"/>
      <c r="Q12" s="217"/>
      <c r="R12" s="217"/>
      <c r="S12" s="217"/>
      <c r="T12" s="217"/>
      <c r="U12" s="285">
        <v>0.16643026874229042</v>
      </c>
      <c r="V12" s="217"/>
      <c r="W12" s="217"/>
      <c r="X12" s="217"/>
      <c r="Y12" s="217"/>
      <c r="Z12" s="217"/>
      <c r="AA12" s="217"/>
      <c r="AB12" s="218">
        <v>6388</v>
      </c>
      <c r="AC12" s="217"/>
      <c r="AD12" s="217"/>
      <c r="AE12" s="217"/>
      <c r="AF12" s="217"/>
      <c r="AG12" s="217"/>
      <c r="AH12" s="285">
        <v>0.1651029955286759</v>
      </c>
      <c r="AI12" s="217"/>
      <c r="AJ12" s="1"/>
    </row>
    <row r="13" spans="2:36" ht="12" customHeight="1">
      <c r="B13" s="299" t="s">
        <v>584</v>
      </c>
      <c r="C13" s="217"/>
      <c r="D13" s="217"/>
      <c r="E13" s="217"/>
      <c r="F13" s="217"/>
      <c r="G13" s="217"/>
      <c r="H13" s="217"/>
      <c r="I13" s="311">
        <v>434137137.0699992</v>
      </c>
      <c r="J13" s="217"/>
      <c r="K13" s="217"/>
      <c r="L13" s="217"/>
      <c r="M13" s="217"/>
      <c r="N13" s="217"/>
      <c r="O13" s="217"/>
      <c r="P13" s="217"/>
      <c r="Q13" s="217"/>
      <c r="R13" s="217"/>
      <c r="S13" s="217"/>
      <c r="T13" s="217"/>
      <c r="U13" s="285">
        <v>0.14825977470590002</v>
      </c>
      <c r="V13" s="217"/>
      <c r="W13" s="217"/>
      <c r="X13" s="217"/>
      <c r="Y13" s="217"/>
      <c r="Z13" s="217"/>
      <c r="AA13" s="217"/>
      <c r="AB13" s="218">
        <v>6143</v>
      </c>
      <c r="AC13" s="217"/>
      <c r="AD13" s="217"/>
      <c r="AE13" s="217"/>
      <c r="AF13" s="217"/>
      <c r="AG13" s="217"/>
      <c r="AH13" s="285">
        <v>0.15877077356491173</v>
      </c>
      <c r="AI13" s="217"/>
      <c r="AJ13" s="1"/>
    </row>
    <row r="14" spans="2:36" ht="12" customHeight="1">
      <c r="B14" s="299" t="s">
        <v>582</v>
      </c>
      <c r="C14" s="217"/>
      <c r="D14" s="217"/>
      <c r="E14" s="217"/>
      <c r="F14" s="217"/>
      <c r="G14" s="217"/>
      <c r="H14" s="217"/>
      <c r="I14" s="311">
        <v>422901184.0999977</v>
      </c>
      <c r="J14" s="217"/>
      <c r="K14" s="217"/>
      <c r="L14" s="217"/>
      <c r="M14" s="217"/>
      <c r="N14" s="217"/>
      <c r="O14" s="217"/>
      <c r="P14" s="217"/>
      <c r="Q14" s="217"/>
      <c r="R14" s="217"/>
      <c r="S14" s="217"/>
      <c r="T14" s="217"/>
      <c r="U14" s="285">
        <v>0.14442264649525832</v>
      </c>
      <c r="V14" s="217"/>
      <c r="W14" s="217"/>
      <c r="X14" s="217"/>
      <c r="Y14" s="217"/>
      <c r="Z14" s="217"/>
      <c r="AA14" s="217"/>
      <c r="AB14" s="218">
        <v>5203</v>
      </c>
      <c r="AC14" s="217"/>
      <c r="AD14" s="217"/>
      <c r="AE14" s="217"/>
      <c r="AF14" s="217"/>
      <c r="AG14" s="217"/>
      <c r="AH14" s="285">
        <v>0.13447571786720425</v>
      </c>
      <c r="AI14" s="217"/>
      <c r="AJ14" s="1"/>
    </row>
    <row r="15" spans="2:36" ht="12" customHeight="1">
      <c r="B15" s="299" t="s">
        <v>586</v>
      </c>
      <c r="C15" s="217"/>
      <c r="D15" s="217"/>
      <c r="E15" s="217"/>
      <c r="F15" s="217"/>
      <c r="G15" s="217"/>
      <c r="H15" s="217"/>
      <c r="I15" s="311">
        <v>320326059.54999924</v>
      </c>
      <c r="J15" s="217"/>
      <c r="K15" s="217"/>
      <c r="L15" s="217"/>
      <c r="M15" s="217"/>
      <c r="N15" s="217"/>
      <c r="O15" s="217"/>
      <c r="P15" s="217"/>
      <c r="Q15" s="217"/>
      <c r="R15" s="217"/>
      <c r="S15" s="217"/>
      <c r="T15" s="217"/>
      <c r="U15" s="285">
        <v>0.10939278252450951</v>
      </c>
      <c r="V15" s="217"/>
      <c r="W15" s="217"/>
      <c r="X15" s="217"/>
      <c r="Y15" s="217"/>
      <c r="Z15" s="217"/>
      <c r="AA15" s="217"/>
      <c r="AB15" s="218">
        <v>3120</v>
      </c>
      <c r="AC15" s="217"/>
      <c r="AD15" s="217"/>
      <c r="AE15" s="217"/>
      <c r="AF15" s="217"/>
      <c r="AG15" s="217"/>
      <c r="AH15" s="285">
        <v>0.08063890827324184</v>
      </c>
      <c r="AI15" s="217"/>
      <c r="AJ15" s="1"/>
    </row>
    <row r="16" spans="2:36" ht="12" customHeight="1">
      <c r="B16" s="299" t="s">
        <v>588</v>
      </c>
      <c r="C16" s="217"/>
      <c r="D16" s="217"/>
      <c r="E16" s="217"/>
      <c r="F16" s="217"/>
      <c r="G16" s="217"/>
      <c r="H16" s="217"/>
      <c r="I16" s="311">
        <v>319158550.4400009</v>
      </c>
      <c r="J16" s="217"/>
      <c r="K16" s="217"/>
      <c r="L16" s="217"/>
      <c r="M16" s="217"/>
      <c r="N16" s="217"/>
      <c r="O16" s="217"/>
      <c r="P16" s="217"/>
      <c r="Q16" s="217"/>
      <c r="R16" s="217"/>
      <c r="S16" s="217"/>
      <c r="T16" s="217"/>
      <c r="U16" s="285">
        <v>0.10899407293982928</v>
      </c>
      <c r="V16" s="217"/>
      <c r="W16" s="217"/>
      <c r="X16" s="217"/>
      <c r="Y16" s="217"/>
      <c r="Z16" s="217"/>
      <c r="AA16" s="217"/>
      <c r="AB16" s="218">
        <v>4771</v>
      </c>
      <c r="AC16" s="217"/>
      <c r="AD16" s="217"/>
      <c r="AE16" s="217"/>
      <c r="AF16" s="217"/>
      <c r="AG16" s="217"/>
      <c r="AH16" s="285">
        <v>0.12331033056783232</v>
      </c>
      <c r="AI16" s="217"/>
      <c r="AJ16" s="1"/>
    </row>
    <row r="17" spans="2:36" ht="12" customHeight="1">
      <c r="B17" s="299" t="s">
        <v>592</v>
      </c>
      <c r="C17" s="217"/>
      <c r="D17" s="217"/>
      <c r="E17" s="217"/>
      <c r="F17" s="217"/>
      <c r="G17" s="217"/>
      <c r="H17" s="217"/>
      <c r="I17" s="311">
        <v>235840887.61999932</v>
      </c>
      <c r="J17" s="217"/>
      <c r="K17" s="217"/>
      <c r="L17" s="217"/>
      <c r="M17" s="217"/>
      <c r="N17" s="217"/>
      <c r="O17" s="217"/>
      <c r="P17" s="217"/>
      <c r="Q17" s="217"/>
      <c r="R17" s="217"/>
      <c r="S17" s="217"/>
      <c r="T17" s="217"/>
      <c r="U17" s="285">
        <v>0.08054071831072769</v>
      </c>
      <c r="V17" s="217"/>
      <c r="W17" s="217"/>
      <c r="X17" s="217"/>
      <c r="Y17" s="217"/>
      <c r="Z17" s="217"/>
      <c r="AA17" s="217"/>
      <c r="AB17" s="218">
        <v>3247</v>
      </c>
      <c r="AC17" s="217"/>
      <c r="AD17" s="217"/>
      <c r="AE17" s="217"/>
      <c r="AF17" s="217"/>
      <c r="AG17" s="217"/>
      <c r="AH17" s="285">
        <v>0.08392132537282572</v>
      </c>
      <c r="AI17" s="217"/>
      <c r="AJ17" s="1"/>
    </row>
    <row r="18" spans="2:36" ht="12" customHeight="1">
      <c r="B18" s="299" t="s">
        <v>590</v>
      </c>
      <c r="C18" s="217"/>
      <c r="D18" s="217"/>
      <c r="E18" s="217"/>
      <c r="F18" s="217"/>
      <c r="G18" s="217"/>
      <c r="H18" s="217"/>
      <c r="I18" s="311">
        <v>189648312.5999995</v>
      </c>
      <c r="J18" s="217"/>
      <c r="K18" s="217"/>
      <c r="L18" s="217"/>
      <c r="M18" s="217"/>
      <c r="N18" s="217"/>
      <c r="O18" s="217"/>
      <c r="P18" s="217"/>
      <c r="Q18" s="217"/>
      <c r="R18" s="217"/>
      <c r="S18" s="217"/>
      <c r="T18" s="217"/>
      <c r="U18" s="285">
        <v>0.0647657472686942</v>
      </c>
      <c r="V18" s="217"/>
      <c r="W18" s="217"/>
      <c r="X18" s="217"/>
      <c r="Y18" s="217"/>
      <c r="Z18" s="217"/>
      <c r="AA18" s="217"/>
      <c r="AB18" s="218">
        <v>2942</v>
      </c>
      <c r="AC18" s="217"/>
      <c r="AD18" s="217"/>
      <c r="AE18" s="217"/>
      <c r="AF18" s="217"/>
      <c r="AG18" s="217"/>
      <c r="AH18" s="285">
        <v>0.07603835517303766</v>
      </c>
      <c r="AI18" s="217"/>
      <c r="AJ18" s="1"/>
    </row>
    <row r="19" spans="2:36" ht="12" customHeight="1">
      <c r="B19" s="299" t="s">
        <v>594</v>
      </c>
      <c r="C19" s="217"/>
      <c r="D19" s="217"/>
      <c r="E19" s="217"/>
      <c r="F19" s="217"/>
      <c r="G19" s="217"/>
      <c r="H19" s="217"/>
      <c r="I19" s="311">
        <v>183194031.62999994</v>
      </c>
      <c r="J19" s="217"/>
      <c r="K19" s="217"/>
      <c r="L19" s="217"/>
      <c r="M19" s="217"/>
      <c r="N19" s="217"/>
      <c r="O19" s="217"/>
      <c r="P19" s="217"/>
      <c r="Q19" s="217"/>
      <c r="R19" s="217"/>
      <c r="S19" s="217"/>
      <c r="T19" s="217"/>
      <c r="U19" s="285">
        <v>0.06256158143999105</v>
      </c>
      <c r="V19" s="217"/>
      <c r="W19" s="217"/>
      <c r="X19" s="217"/>
      <c r="Y19" s="217"/>
      <c r="Z19" s="217"/>
      <c r="AA19" s="217"/>
      <c r="AB19" s="218">
        <v>2628</v>
      </c>
      <c r="AC19" s="217"/>
      <c r="AD19" s="217"/>
      <c r="AE19" s="217"/>
      <c r="AF19" s="217"/>
      <c r="AG19" s="217"/>
      <c r="AH19" s="285">
        <v>0.06792277273784601</v>
      </c>
      <c r="AI19" s="217"/>
      <c r="AJ19" s="1"/>
    </row>
    <row r="20" spans="2:36" ht="12" customHeight="1">
      <c r="B20" s="299" t="s">
        <v>596</v>
      </c>
      <c r="C20" s="217"/>
      <c r="D20" s="217"/>
      <c r="E20" s="217"/>
      <c r="F20" s="217"/>
      <c r="G20" s="217"/>
      <c r="H20" s="217"/>
      <c r="I20" s="311">
        <v>158472184.8799999</v>
      </c>
      <c r="J20" s="217"/>
      <c r="K20" s="217"/>
      <c r="L20" s="217"/>
      <c r="M20" s="217"/>
      <c r="N20" s="217"/>
      <c r="O20" s="217"/>
      <c r="P20" s="217"/>
      <c r="Q20" s="217"/>
      <c r="R20" s="217"/>
      <c r="S20" s="217"/>
      <c r="T20" s="217"/>
      <c r="U20" s="285">
        <v>0.05411896016551156</v>
      </c>
      <c r="V20" s="217"/>
      <c r="W20" s="217"/>
      <c r="X20" s="217"/>
      <c r="Y20" s="217"/>
      <c r="Z20" s="217"/>
      <c r="AA20" s="217"/>
      <c r="AB20" s="218">
        <v>1816</v>
      </c>
      <c r="AC20" s="217"/>
      <c r="AD20" s="217"/>
      <c r="AE20" s="217"/>
      <c r="AF20" s="217"/>
      <c r="AG20" s="217"/>
      <c r="AH20" s="285">
        <v>0.04693597994365615</v>
      </c>
      <c r="AI20" s="217"/>
      <c r="AJ20" s="1"/>
    </row>
    <row r="21" spans="2:36" ht="12" customHeight="1">
      <c r="B21" s="299" t="s">
        <v>598</v>
      </c>
      <c r="C21" s="217"/>
      <c r="D21" s="217"/>
      <c r="E21" s="217"/>
      <c r="F21" s="217"/>
      <c r="G21" s="217"/>
      <c r="H21" s="217"/>
      <c r="I21" s="311">
        <v>105411779.05999999</v>
      </c>
      <c r="J21" s="217"/>
      <c r="K21" s="217"/>
      <c r="L21" s="217"/>
      <c r="M21" s="217"/>
      <c r="N21" s="217"/>
      <c r="O21" s="217"/>
      <c r="P21" s="217"/>
      <c r="Q21" s="217"/>
      <c r="R21" s="217"/>
      <c r="S21" s="217"/>
      <c r="T21" s="217"/>
      <c r="U21" s="285">
        <v>0.03599859417754403</v>
      </c>
      <c r="V21" s="217"/>
      <c r="W21" s="217"/>
      <c r="X21" s="217"/>
      <c r="Y21" s="217"/>
      <c r="Z21" s="217"/>
      <c r="AA21" s="217"/>
      <c r="AB21" s="218">
        <v>1452</v>
      </c>
      <c r="AC21" s="217"/>
      <c r="AD21" s="217"/>
      <c r="AE21" s="217"/>
      <c r="AF21" s="217"/>
      <c r="AG21" s="217"/>
      <c r="AH21" s="285">
        <v>0.037528107311777935</v>
      </c>
      <c r="AI21" s="217"/>
      <c r="AJ21" s="1"/>
    </row>
    <row r="22" spans="2:36" ht="12" customHeight="1">
      <c r="B22" s="299" t="s">
        <v>532</v>
      </c>
      <c r="C22" s="217"/>
      <c r="D22" s="217"/>
      <c r="E22" s="217"/>
      <c r="F22" s="217"/>
      <c r="G22" s="217"/>
      <c r="H22" s="217"/>
      <c r="I22" s="311">
        <v>70232058.40999998</v>
      </c>
      <c r="J22" s="217"/>
      <c r="K22" s="217"/>
      <c r="L22" s="217"/>
      <c r="M22" s="217"/>
      <c r="N22" s="217"/>
      <c r="O22" s="217"/>
      <c r="P22" s="217"/>
      <c r="Q22" s="217"/>
      <c r="R22" s="217"/>
      <c r="S22" s="217"/>
      <c r="T22" s="217"/>
      <c r="U22" s="285">
        <v>0.023984562176074118</v>
      </c>
      <c r="V22" s="217"/>
      <c r="W22" s="217"/>
      <c r="X22" s="217"/>
      <c r="Y22" s="217"/>
      <c r="Z22" s="217"/>
      <c r="AA22" s="217"/>
      <c r="AB22" s="218">
        <v>964</v>
      </c>
      <c r="AC22" s="217"/>
      <c r="AD22" s="217"/>
      <c r="AE22" s="217"/>
      <c r="AF22" s="217"/>
      <c r="AG22" s="217"/>
      <c r="AH22" s="285">
        <v>0.024915354992117028</v>
      </c>
      <c r="AI22" s="217"/>
      <c r="AJ22" s="1"/>
    </row>
    <row r="23" spans="2:36" ht="12" customHeight="1">
      <c r="B23" s="299" t="s">
        <v>62</v>
      </c>
      <c r="C23" s="217"/>
      <c r="D23" s="217"/>
      <c r="E23" s="217"/>
      <c r="F23" s="217"/>
      <c r="G23" s="217"/>
      <c r="H23" s="217"/>
      <c r="I23" s="311">
        <v>1552808.5099999998</v>
      </c>
      <c r="J23" s="217"/>
      <c r="K23" s="217"/>
      <c r="L23" s="217"/>
      <c r="M23" s="217"/>
      <c r="N23" s="217"/>
      <c r="O23" s="217"/>
      <c r="P23" s="217"/>
      <c r="Q23" s="217"/>
      <c r="R23" s="217"/>
      <c r="S23" s="217"/>
      <c r="T23" s="217"/>
      <c r="U23" s="285">
        <v>0.000530291053669717</v>
      </c>
      <c r="V23" s="217"/>
      <c r="W23" s="217"/>
      <c r="X23" s="217"/>
      <c r="Y23" s="217"/>
      <c r="Z23" s="217"/>
      <c r="AA23" s="217"/>
      <c r="AB23" s="218">
        <v>17</v>
      </c>
      <c r="AC23" s="217"/>
      <c r="AD23" s="217"/>
      <c r="AE23" s="217"/>
      <c r="AF23" s="217"/>
      <c r="AG23" s="217"/>
      <c r="AH23" s="285">
        <v>0.0004393786668734331</v>
      </c>
      <c r="AI23" s="217"/>
      <c r="AJ23" s="1"/>
    </row>
    <row r="24" spans="2:36" ht="13.5" customHeight="1">
      <c r="B24" s="313"/>
      <c r="C24" s="307"/>
      <c r="D24" s="307"/>
      <c r="E24" s="307"/>
      <c r="F24" s="307"/>
      <c r="G24" s="307"/>
      <c r="H24" s="307"/>
      <c r="I24" s="308">
        <v>2928219322.679995</v>
      </c>
      <c r="J24" s="307"/>
      <c r="K24" s="307"/>
      <c r="L24" s="307"/>
      <c r="M24" s="307"/>
      <c r="N24" s="307"/>
      <c r="O24" s="307"/>
      <c r="P24" s="307"/>
      <c r="Q24" s="307"/>
      <c r="R24" s="307"/>
      <c r="S24" s="307"/>
      <c r="T24" s="307"/>
      <c r="U24" s="309">
        <v>0.9999999999999976</v>
      </c>
      <c r="V24" s="307"/>
      <c r="W24" s="307"/>
      <c r="X24" s="307"/>
      <c r="Y24" s="307"/>
      <c r="Z24" s="307"/>
      <c r="AA24" s="307"/>
      <c r="AB24" s="310">
        <v>38691</v>
      </c>
      <c r="AC24" s="307"/>
      <c r="AD24" s="307"/>
      <c r="AE24" s="307"/>
      <c r="AF24" s="307"/>
      <c r="AG24" s="307"/>
      <c r="AH24" s="309">
        <v>1</v>
      </c>
      <c r="AI24" s="307"/>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4" t="s">
        <v>1165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6"/>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0" t="s">
        <v>1182</v>
      </c>
      <c r="C28" s="231"/>
      <c r="D28" s="231"/>
      <c r="E28" s="231"/>
      <c r="F28" s="231"/>
      <c r="G28" s="231"/>
      <c r="H28" s="231"/>
      <c r="I28" s="231"/>
      <c r="J28" s="230" t="s">
        <v>1179</v>
      </c>
      <c r="K28" s="231"/>
      <c r="L28" s="231"/>
      <c r="M28" s="231"/>
      <c r="N28" s="231"/>
      <c r="O28" s="231"/>
      <c r="P28" s="231"/>
      <c r="Q28" s="231"/>
      <c r="R28" s="231"/>
      <c r="S28" s="231"/>
      <c r="T28" s="231"/>
      <c r="U28" s="230" t="s">
        <v>1180</v>
      </c>
      <c r="V28" s="231"/>
      <c r="W28" s="231"/>
      <c r="X28" s="231"/>
      <c r="Y28" s="231"/>
      <c r="Z28" s="231"/>
      <c r="AA28" s="231"/>
      <c r="AB28" s="230" t="s">
        <v>1181</v>
      </c>
      <c r="AC28" s="231"/>
      <c r="AD28" s="231"/>
      <c r="AE28" s="231"/>
      <c r="AF28" s="231"/>
      <c r="AG28" s="230" t="s">
        <v>1180</v>
      </c>
      <c r="AH28" s="231"/>
      <c r="AI28" s="231"/>
      <c r="AJ28" s="1"/>
    </row>
    <row r="29" spans="2:36" ht="12.75" customHeight="1">
      <c r="B29" s="216" t="s">
        <v>1183</v>
      </c>
      <c r="C29" s="217"/>
      <c r="D29" s="217"/>
      <c r="E29" s="217"/>
      <c r="F29" s="217"/>
      <c r="G29" s="217"/>
      <c r="H29" s="217"/>
      <c r="I29" s="217"/>
      <c r="J29" s="311">
        <v>149107851.72999993</v>
      </c>
      <c r="K29" s="217"/>
      <c r="L29" s="217"/>
      <c r="M29" s="217"/>
      <c r="N29" s="217"/>
      <c r="O29" s="217"/>
      <c r="P29" s="217"/>
      <c r="Q29" s="217"/>
      <c r="R29" s="217"/>
      <c r="S29" s="217"/>
      <c r="T29" s="217"/>
      <c r="U29" s="285">
        <v>0.050920998497315954</v>
      </c>
      <c r="V29" s="217"/>
      <c r="W29" s="217"/>
      <c r="X29" s="217"/>
      <c r="Y29" s="217"/>
      <c r="Z29" s="217"/>
      <c r="AA29" s="217"/>
      <c r="AB29" s="218">
        <v>1591</v>
      </c>
      <c r="AC29" s="217"/>
      <c r="AD29" s="217"/>
      <c r="AE29" s="217"/>
      <c r="AF29" s="217"/>
      <c r="AG29" s="285">
        <v>0.04112067405856659</v>
      </c>
      <c r="AH29" s="217"/>
      <c r="AI29" s="217"/>
      <c r="AJ29" s="1"/>
    </row>
    <row r="30" spans="2:36" ht="12.75" customHeight="1">
      <c r="B30" s="216" t="s">
        <v>1184</v>
      </c>
      <c r="C30" s="217"/>
      <c r="D30" s="217"/>
      <c r="E30" s="217"/>
      <c r="F30" s="217"/>
      <c r="G30" s="217"/>
      <c r="H30" s="217"/>
      <c r="I30" s="217"/>
      <c r="J30" s="311">
        <v>492968393.65999913</v>
      </c>
      <c r="K30" s="217"/>
      <c r="L30" s="217"/>
      <c r="M30" s="217"/>
      <c r="N30" s="217"/>
      <c r="O30" s="217"/>
      <c r="P30" s="217"/>
      <c r="Q30" s="217"/>
      <c r="R30" s="217"/>
      <c r="S30" s="217"/>
      <c r="T30" s="217"/>
      <c r="U30" s="285">
        <v>0.16835091205149835</v>
      </c>
      <c r="V30" s="217"/>
      <c r="W30" s="217"/>
      <c r="X30" s="217"/>
      <c r="Y30" s="217"/>
      <c r="Z30" s="217"/>
      <c r="AA30" s="217"/>
      <c r="AB30" s="218">
        <v>5390</v>
      </c>
      <c r="AC30" s="217"/>
      <c r="AD30" s="217"/>
      <c r="AE30" s="217"/>
      <c r="AF30" s="217"/>
      <c r="AG30" s="285">
        <v>0.139308883202812</v>
      </c>
      <c r="AH30" s="217"/>
      <c r="AI30" s="217"/>
      <c r="AJ30" s="1"/>
    </row>
    <row r="31" spans="2:36" ht="12.75" customHeight="1">
      <c r="B31" s="216" t="s">
        <v>1185</v>
      </c>
      <c r="C31" s="217"/>
      <c r="D31" s="217"/>
      <c r="E31" s="217"/>
      <c r="F31" s="217"/>
      <c r="G31" s="217"/>
      <c r="H31" s="217"/>
      <c r="I31" s="217"/>
      <c r="J31" s="311">
        <v>1025865768.050003</v>
      </c>
      <c r="K31" s="217"/>
      <c r="L31" s="217"/>
      <c r="M31" s="217"/>
      <c r="N31" s="217"/>
      <c r="O31" s="217"/>
      <c r="P31" s="217"/>
      <c r="Q31" s="217"/>
      <c r="R31" s="217"/>
      <c r="S31" s="217"/>
      <c r="T31" s="217"/>
      <c r="U31" s="285">
        <v>0.35033774967071013</v>
      </c>
      <c r="V31" s="217"/>
      <c r="W31" s="217"/>
      <c r="X31" s="217"/>
      <c r="Y31" s="217"/>
      <c r="Z31" s="217"/>
      <c r="AA31" s="217"/>
      <c r="AB31" s="218">
        <v>12704</v>
      </c>
      <c r="AC31" s="217"/>
      <c r="AD31" s="217"/>
      <c r="AE31" s="217"/>
      <c r="AF31" s="217"/>
      <c r="AG31" s="285">
        <v>0.3283450931741232</v>
      </c>
      <c r="AH31" s="217"/>
      <c r="AI31" s="217"/>
      <c r="AJ31" s="1"/>
    </row>
    <row r="32" spans="2:36" ht="12.75" customHeight="1">
      <c r="B32" s="216" t="s">
        <v>1186</v>
      </c>
      <c r="C32" s="217"/>
      <c r="D32" s="217"/>
      <c r="E32" s="217"/>
      <c r="F32" s="217"/>
      <c r="G32" s="217"/>
      <c r="H32" s="217"/>
      <c r="I32" s="217"/>
      <c r="J32" s="311">
        <v>799926330.5800008</v>
      </c>
      <c r="K32" s="217"/>
      <c r="L32" s="217"/>
      <c r="M32" s="217"/>
      <c r="N32" s="217"/>
      <c r="O32" s="217"/>
      <c r="P32" s="217"/>
      <c r="Q32" s="217"/>
      <c r="R32" s="217"/>
      <c r="S32" s="217"/>
      <c r="T32" s="217"/>
      <c r="U32" s="285">
        <v>0.2731784208868214</v>
      </c>
      <c r="V32" s="217"/>
      <c r="W32" s="217"/>
      <c r="X32" s="217"/>
      <c r="Y32" s="217"/>
      <c r="Z32" s="217"/>
      <c r="AA32" s="217"/>
      <c r="AB32" s="218">
        <v>10953</v>
      </c>
      <c r="AC32" s="217"/>
      <c r="AD32" s="217"/>
      <c r="AE32" s="217"/>
      <c r="AF32" s="217"/>
      <c r="AG32" s="285">
        <v>0.28308909048615954</v>
      </c>
      <c r="AH32" s="217"/>
      <c r="AI32" s="217"/>
      <c r="AJ32" s="1"/>
    </row>
    <row r="33" spans="2:36" ht="12.75" customHeight="1">
      <c r="B33" s="216" t="s">
        <v>1187</v>
      </c>
      <c r="C33" s="217"/>
      <c r="D33" s="217"/>
      <c r="E33" s="217"/>
      <c r="F33" s="217"/>
      <c r="G33" s="217"/>
      <c r="H33" s="217"/>
      <c r="I33" s="217"/>
      <c r="J33" s="311">
        <v>394996154.2799996</v>
      </c>
      <c r="K33" s="217"/>
      <c r="L33" s="217"/>
      <c r="M33" s="217"/>
      <c r="N33" s="217"/>
      <c r="O33" s="217"/>
      <c r="P33" s="217"/>
      <c r="Q33" s="217"/>
      <c r="R33" s="217"/>
      <c r="S33" s="217"/>
      <c r="T33" s="217"/>
      <c r="U33" s="285">
        <v>0.13489295396032228</v>
      </c>
      <c r="V33" s="217"/>
      <c r="W33" s="217"/>
      <c r="X33" s="217"/>
      <c r="Y33" s="217"/>
      <c r="Z33" s="217"/>
      <c r="AA33" s="217"/>
      <c r="AB33" s="218">
        <v>6213</v>
      </c>
      <c r="AC33" s="217"/>
      <c r="AD33" s="217"/>
      <c r="AE33" s="217"/>
      <c r="AF33" s="217"/>
      <c r="AG33" s="285">
        <v>0.16057997984027292</v>
      </c>
      <c r="AH33" s="217"/>
      <c r="AI33" s="217"/>
      <c r="AJ33" s="1"/>
    </row>
    <row r="34" spans="2:36" ht="12.75" customHeight="1">
      <c r="B34" s="216" t="s">
        <v>1188</v>
      </c>
      <c r="C34" s="217"/>
      <c r="D34" s="217"/>
      <c r="E34" s="217"/>
      <c r="F34" s="217"/>
      <c r="G34" s="217"/>
      <c r="H34" s="217"/>
      <c r="I34" s="217"/>
      <c r="J34" s="311">
        <v>15437477.370000001</v>
      </c>
      <c r="K34" s="217"/>
      <c r="L34" s="217"/>
      <c r="M34" s="217"/>
      <c r="N34" s="217"/>
      <c r="O34" s="217"/>
      <c r="P34" s="217"/>
      <c r="Q34" s="217"/>
      <c r="R34" s="217"/>
      <c r="S34" s="217"/>
      <c r="T34" s="217"/>
      <c r="U34" s="285">
        <v>0.005271967591509203</v>
      </c>
      <c r="V34" s="217"/>
      <c r="W34" s="217"/>
      <c r="X34" s="217"/>
      <c r="Y34" s="217"/>
      <c r="Z34" s="217"/>
      <c r="AA34" s="217"/>
      <c r="AB34" s="218">
        <v>274</v>
      </c>
      <c r="AC34" s="217"/>
      <c r="AD34" s="217"/>
      <c r="AE34" s="217"/>
      <c r="AF34" s="217"/>
      <c r="AG34" s="285">
        <v>0.007081750277842393</v>
      </c>
      <c r="AH34" s="217"/>
      <c r="AI34" s="217"/>
      <c r="AJ34" s="1"/>
    </row>
    <row r="35" spans="2:36" ht="12.75" customHeight="1">
      <c r="B35" s="216" t="s">
        <v>1189</v>
      </c>
      <c r="C35" s="217"/>
      <c r="D35" s="217"/>
      <c r="E35" s="217"/>
      <c r="F35" s="217"/>
      <c r="G35" s="217"/>
      <c r="H35" s="217"/>
      <c r="I35" s="217"/>
      <c r="J35" s="311">
        <v>5703065.979999998</v>
      </c>
      <c r="K35" s="217"/>
      <c r="L35" s="217"/>
      <c r="M35" s="217"/>
      <c r="N35" s="217"/>
      <c r="O35" s="217"/>
      <c r="P35" s="217"/>
      <c r="Q35" s="217"/>
      <c r="R35" s="217"/>
      <c r="S35" s="217"/>
      <c r="T35" s="217"/>
      <c r="U35" s="285">
        <v>0.001947622548566603</v>
      </c>
      <c r="V35" s="217"/>
      <c r="W35" s="217"/>
      <c r="X35" s="217"/>
      <c r="Y35" s="217"/>
      <c r="Z35" s="217"/>
      <c r="AA35" s="217"/>
      <c r="AB35" s="218">
        <v>165</v>
      </c>
      <c r="AC35" s="217"/>
      <c r="AD35" s="217"/>
      <c r="AE35" s="217"/>
      <c r="AF35" s="217"/>
      <c r="AG35" s="285">
        <v>0.004264557649065674</v>
      </c>
      <c r="AH35" s="217"/>
      <c r="AI35" s="217"/>
      <c r="AJ35" s="1"/>
    </row>
    <row r="36" spans="2:36" ht="12.75" customHeight="1">
      <c r="B36" s="216" t="s">
        <v>1190</v>
      </c>
      <c r="C36" s="217"/>
      <c r="D36" s="217"/>
      <c r="E36" s="217"/>
      <c r="F36" s="217"/>
      <c r="G36" s="217"/>
      <c r="H36" s="217"/>
      <c r="I36" s="217"/>
      <c r="J36" s="311">
        <v>3795642.9899999993</v>
      </c>
      <c r="K36" s="217"/>
      <c r="L36" s="217"/>
      <c r="M36" s="217"/>
      <c r="N36" s="217"/>
      <c r="O36" s="217"/>
      <c r="P36" s="217"/>
      <c r="Q36" s="217"/>
      <c r="R36" s="217"/>
      <c r="S36" s="217"/>
      <c r="T36" s="217"/>
      <c r="U36" s="285">
        <v>0.0012962290633770227</v>
      </c>
      <c r="V36" s="217"/>
      <c r="W36" s="217"/>
      <c r="X36" s="217"/>
      <c r="Y36" s="217"/>
      <c r="Z36" s="217"/>
      <c r="AA36" s="217"/>
      <c r="AB36" s="218">
        <v>257</v>
      </c>
      <c r="AC36" s="217"/>
      <c r="AD36" s="217"/>
      <c r="AE36" s="217"/>
      <c r="AF36" s="217"/>
      <c r="AG36" s="285">
        <v>0.006642371610968959</v>
      </c>
      <c r="AH36" s="217"/>
      <c r="AI36" s="217"/>
      <c r="AJ36" s="1"/>
    </row>
    <row r="37" spans="2:36" ht="12.75" customHeight="1">
      <c r="B37" s="216" t="s">
        <v>1191</v>
      </c>
      <c r="C37" s="217"/>
      <c r="D37" s="217"/>
      <c r="E37" s="217"/>
      <c r="F37" s="217"/>
      <c r="G37" s="217"/>
      <c r="H37" s="217"/>
      <c r="I37" s="217"/>
      <c r="J37" s="311">
        <v>9453761.169999992</v>
      </c>
      <c r="K37" s="217"/>
      <c r="L37" s="217"/>
      <c r="M37" s="217"/>
      <c r="N37" s="217"/>
      <c r="O37" s="217"/>
      <c r="P37" s="217"/>
      <c r="Q37" s="217"/>
      <c r="R37" s="217"/>
      <c r="S37" s="217"/>
      <c r="T37" s="217"/>
      <c r="U37" s="285">
        <v>0.003228501737140236</v>
      </c>
      <c r="V37" s="217"/>
      <c r="W37" s="217"/>
      <c r="X37" s="217"/>
      <c r="Y37" s="217"/>
      <c r="Z37" s="217"/>
      <c r="AA37" s="217"/>
      <c r="AB37" s="218">
        <v>384</v>
      </c>
      <c r="AC37" s="217"/>
      <c r="AD37" s="217"/>
      <c r="AE37" s="217"/>
      <c r="AF37" s="217"/>
      <c r="AG37" s="285">
        <v>0.009924788710552841</v>
      </c>
      <c r="AH37" s="217"/>
      <c r="AI37" s="217"/>
      <c r="AJ37" s="1"/>
    </row>
    <row r="38" spans="2:36" ht="12.75" customHeight="1">
      <c r="B38" s="216" t="s">
        <v>1192</v>
      </c>
      <c r="C38" s="217"/>
      <c r="D38" s="217"/>
      <c r="E38" s="217"/>
      <c r="F38" s="217"/>
      <c r="G38" s="217"/>
      <c r="H38" s="217"/>
      <c r="I38" s="217"/>
      <c r="J38" s="311">
        <v>19566257.499999993</v>
      </c>
      <c r="K38" s="217"/>
      <c r="L38" s="217"/>
      <c r="M38" s="217"/>
      <c r="N38" s="217"/>
      <c r="O38" s="217"/>
      <c r="P38" s="217"/>
      <c r="Q38" s="217"/>
      <c r="R38" s="217"/>
      <c r="S38" s="217"/>
      <c r="T38" s="217"/>
      <c r="U38" s="285">
        <v>0.006681964478703157</v>
      </c>
      <c r="V38" s="217"/>
      <c r="W38" s="217"/>
      <c r="X38" s="217"/>
      <c r="Y38" s="217"/>
      <c r="Z38" s="217"/>
      <c r="AA38" s="217"/>
      <c r="AB38" s="218">
        <v>362</v>
      </c>
      <c r="AC38" s="217"/>
      <c r="AD38" s="217"/>
      <c r="AE38" s="217"/>
      <c r="AF38" s="217"/>
      <c r="AG38" s="285">
        <v>0.009356181024010752</v>
      </c>
      <c r="AH38" s="217"/>
      <c r="AI38" s="217"/>
      <c r="AJ38" s="1"/>
    </row>
    <row r="39" spans="2:36" ht="12.75" customHeight="1">
      <c r="B39" s="216" t="s">
        <v>1193</v>
      </c>
      <c r="C39" s="217"/>
      <c r="D39" s="217"/>
      <c r="E39" s="217"/>
      <c r="F39" s="217"/>
      <c r="G39" s="217"/>
      <c r="H39" s="217"/>
      <c r="I39" s="217"/>
      <c r="J39" s="311">
        <v>2036907.1199999996</v>
      </c>
      <c r="K39" s="217"/>
      <c r="L39" s="217"/>
      <c r="M39" s="217"/>
      <c r="N39" s="217"/>
      <c r="O39" s="217"/>
      <c r="P39" s="217"/>
      <c r="Q39" s="217"/>
      <c r="R39" s="217"/>
      <c r="S39" s="217"/>
      <c r="T39" s="217"/>
      <c r="U39" s="285">
        <v>0.0006956128949165446</v>
      </c>
      <c r="V39" s="217"/>
      <c r="W39" s="217"/>
      <c r="X39" s="217"/>
      <c r="Y39" s="217"/>
      <c r="Z39" s="217"/>
      <c r="AA39" s="217"/>
      <c r="AB39" s="218">
        <v>68</v>
      </c>
      <c r="AC39" s="217"/>
      <c r="AD39" s="217"/>
      <c r="AE39" s="217"/>
      <c r="AF39" s="217"/>
      <c r="AG39" s="285">
        <v>0.0017575146674937323</v>
      </c>
      <c r="AH39" s="217"/>
      <c r="AI39" s="217"/>
      <c r="AJ39" s="1"/>
    </row>
    <row r="40" spans="2:36" ht="12.75" customHeight="1">
      <c r="B40" s="216" t="s">
        <v>1194</v>
      </c>
      <c r="C40" s="217"/>
      <c r="D40" s="217"/>
      <c r="E40" s="217"/>
      <c r="F40" s="217"/>
      <c r="G40" s="217"/>
      <c r="H40" s="217"/>
      <c r="I40" s="217"/>
      <c r="J40" s="311">
        <v>1515131.7900000003</v>
      </c>
      <c r="K40" s="217"/>
      <c r="L40" s="217"/>
      <c r="M40" s="217"/>
      <c r="N40" s="217"/>
      <c r="O40" s="217"/>
      <c r="P40" s="217"/>
      <c r="Q40" s="217"/>
      <c r="R40" s="217"/>
      <c r="S40" s="217"/>
      <c r="T40" s="217"/>
      <c r="U40" s="285">
        <v>0.000517424285218261</v>
      </c>
      <c r="V40" s="217"/>
      <c r="W40" s="217"/>
      <c r="X40" s="217"/>
      <c r="Y40" s="217"/>
      <c r="Z40" s="217"/>
      <c r="AA40" s="217"/>
      <c r="AB40" s="218">
        <v>22</v>
      </c>
      <c r="AC40" s="217"/>
      <c r="AD40" s="217"/>
      <c r="AE40" s="217"/>
      <c r="AF40" s="217"/>
      <c r="AG40" s="285">
        <v>0.0005686076865420899</v>
      </c>
      <c r="AH40" s="217"/>
      <c r="AI40" s="217"/>
      <c r="AJ40" s="1"/>
    </row>
    <row r="41" spans="2:36" ht="12.75" customHeight="1">
      <c r="B41" s="216" t="s">
        <v>1195</v>
      </c>
      <c r="C41" s="217"/>
      <c r="D41" s="217"/>
      <c r="E41" s="217"/>
      <c r="F41" s="217"/>
      <c r="G41" s="217"/>
      <c r="H41" s="217"/>
      <c r="I41" s="217"/>
      <c r="J41" s="311">
        <v>697039.0800000002</v>
      </c>
      <c r="K41" s="217"/>
      <c r="L41" s="217"/>
      <c r="M41" s="217"/>
      <c r="N41" s="217"/>
      <c r="O41" s="217"/>
      <c r="P41" s="217"/>
      <c r="Q41" s="217"/>
      <c r="R41" s="217"/>
      <c r="S41" s="217"/>
      <c r="T41" s="217"/>
      <c r="U41" s="285">
        <v>0.00023804196448032696</v>
      </c>
      <c r="V41" s="217"/>
      <c r="W41" s="217"/>
      <c r="X41" s="217"/>
      <c r="Y41" s="217"/>
      <c r="Z41" s="217"/>
      <c r="AA41" s="217"/>
      <c r="AB41" s="218">
        <v>24</v>
      </c>
      <c r="AC41" s="217"/>
      <c r="AD41" s="217"/>
      <c r="AE41" s="217"/>
      <c r="AF41" s="217"/>
      <c r="AG41" s="285">
        <v>0.0006202992944095526</v>
      </c>
      <c r="AH41" s="217"/>
      <c r="AI41" s="217"/>
      <c r="AJ41" s="1"/>
    </row>
    <row r="42" spans="2:36" ht="12.75" customHeight="1">
      <c r="B42" s="216" t="s">
        <v>1196</v>
      </c>
      <c r="C42" s="217"/>
      <c r="D42" s="217"/>
      <c r="E42" s="217"/>
      <c r="F42" s="217"/>
      <c r="G42" s="217"/>
      <c r="H42" s="217"/>
      <c r="I42" s="217"/>
      <c r="J42" s="311">
        <v>3619026.0200000005</v>
      </c>
      <c r="K42" s="217"/>
      <c r="L42" s="217"/>
      <c r="M42" s="217"/>
      <c r="N42" s="217"/>
      <c r="O42" s="217"/>
      <c r="P42" s="217"/>
      <c r="Q42" s="217"/>
      <c r="R42" s="217"/>
      <c r="S42" s="217"/>
      <c r="T42" s="217"/>
      <c r="U42" s="285">
        <v>0.001235913577910465</v>
      </c>
      <c r="V42" s="217"/>
      <c r="W42" s="217"/>
      <c r="X42" s="217"/>
      <c r="Y42" s="217"/>
      <c r="Z42" s="217"/>
      <c r="AA42" s="217"/>
      <c r="AB42" s="218">
        <v>111</v>
      </c>
      <c r="AC42" s="217"/>
      <c r="AD42" s="217"/>
      <c r="AE42" s="217"/>
      <c r="AF42" s="217"/>
      <c r="AG42" s="285">
        <v>0.0028688842366441807</v>
      </c>
      <c r="AH42" s="217"/>
      <c r="AI42" s="217"/>
      <c r="AJ42" s="1"/>
    </row>
    <row r="43" spans="2:36" ht="12.75" customHeight="1">
      <c r="B43" s="216" t="s">
        <v>1197</v>
      </c>
      <c r="C43" s="217"/>
      <c r="D43" s="217"/>
      <c r="E43" s="217"/>
      <c r="F43" s="217"/>
      <c r="G43" s="217"/>
      <c r="H43" s="217"/>
      <c r="I43" s="217"/>
      <c r="J43" s="311">
        <v>2239624.81</v>
      </c>
      <c r="K43" s="217"/>
      <c r="L43" s="217"/>
      <c r="M43" s="217"/>
      <c r="N43" s="217"/>
      <c r="O43" s="217"/>
      <c r="P43" s="217"/>
      <c r="Q43" s="217"/>
      <c r="R43" s="217"/>
      <c r="S43" s="217"/>
      <c r="T43" s="217"/>
      <c r="U43" s="285">
        <v>0.0007648418930417487</v>
      </c>
      <c r="V43" s="217"/>
      <c r="W43" s="217"/>
      <c r="X43" s="217"/>
      <c r="Y43" s="217"/>
      <c r="Z43" s="217"/>
      <c r="AA43" s="217"/>
      <c r="AB43" s="218">
        <v>100</v>
      </c>
      <c r="AC43" s="217"/>
      <c r="AD43" s="217"/>
      <c r="AE43" s="217"/>
      <c r="AF43" s="217"/>
      <c r="AG43" s="285">
        <v>0.0025845803933731357</v>
      </c>
      <c r="AH43" s="217"/>
      <c r="AI43" s="217"/>
      <c r="AJ43" s="1"/>
    </row>
    <row r="44" spans="2:36" ht="12.75" customHeight="1">
      <c r="B44" s="216" t="s">
        <v>1198</v>
      </c>
      <c r="C44" s="217"/>
      <c r="D44" s="217"/>
      <c r="E44" s="217"/>
      <c r="F44" s="217"/>
      <c r="G44" s="217"/>
      <c r="H44" s="217"/>
      <c r="I44" s="217"/>
      <c r="J44" s="311">
        <v>957270.51</v>
      </c>
      <c r="K44" s="217"/>
      <c r="L44" s="217"/>
      <c r="M44" s="217"/>
      <c r="N44" s="217"/>
      <c r="O44" s="217"/>
      <c r="P44" s="217"/>
      <c r="Q44" s="217"/>
      <c r="R44" s="217"/>
      <c r="S44" s="217"/>
      <c r="T44" s="217"/>
      <c r="U44" s="285">
        <v>0.00032691216214087224</v>
      </c>
      <c r="V44" s="217"/>
      <c r="W44" s="217"/>
      <c r="X44" s="217"/>
      <c r="Y44" s="217"/>
      <c r="Z44" s="217"/>
      <c r="AA44" s="217"/>
      <c r="AB44" s="218">
        <v>40</v>
      </c>
      <c r="AC44" s="217"/>
      <c r="AD44" s="217"/>
      <c r="AE44" s="217"/>
      <c r="AF44" s="217"/>
      <c r="AG44" s="285">
        <v>0.0010338321573492544</v>
      </c>
      <c r="AH44" s="217"/>
      <c r="AI44" s="217"/>
      <c r="AJ44" s="1"/>
    </row>
    <row r="45" spans="2:36" ht="12.75" customHeight="1">
      <c r="B45" s="216" t="s">
        <v>1199</v>
      </c>
      <c r="C45" s="217"/>
      <c r="D45" s="217"/>
      <c r="E45" s="217"/>
      <c r="F45" s="217"/>
      <c r="G45" s="217"/>
      <c r="H45" s="217"/>
      <c r="I45" s="217"/>
      <c r="J45" s="311">
        <v>200427.37000000002</v>
      </c>
      <c r="K45" s="217"/>
      <c r="L45" s="217"/>
      <c r="M45" s="217"/>
      <c r="N45" s="217"/>
      <c r="O45" s="217"/>
      <c r="P45" s="217"/>
      <c r="Q45" s="217"/>
      <c r="R45" s="217"/>
      <c r="S45" s="217"/>
      <c r="T45" s="217"/>
      <c r="U45" s="285">
        <v>6.844684359795916E-05</v>
      </c>
      <c r="V45" s="217"/>
      <c r="W45" s="217"/>
      <c r="X45" s="217"/>
      <c r="Y45" s="217"/>
      <c r="Z45" s="217"/>
      <c r="AA45" s="217"/>
      <c r="AB45" s="218">
        <v>17</v>
      </c>
      <c r="AC45" s="217"/>
      <c r="AD45" s="217"/>
      <c r="AE45" s="217"/>
      <c r="AF45" s="217"/>
      <c r="AG45" s="285">
        <v>0.0004393786668734331</v>
      </c>
      <c r="AH45" s="217"/>
      <c r="AI45" s="217"/>
      <c r="AJ45" s="1"/>
    </row>
    <row r="46" spans="2:36" ht="12.75" customHeight="1">
      <c r="B46" s="216" t="s">
        <v>1200</v>
      </c>
      <c r="C46" s="217"/>
      <c r="D46" s="217"/>
      <c r="E46" s="217"/>
      <c r="F46" s="217"/>
      <c r="G46" s="217"/>
      <c r="H46" s="217"/>
      <c r="I46" s="217"/>
      <c r="J46" s="311">
        <v>29441.270000000004</v>
      </c>
      <c r="K46" s="217"/>
      <c r="L46" s="217"/>
      <c r="M46" s="217"/>
      <c r="N46" s="217"/>
      <c r="O46" s="217"/>
      <c r="P46" s="217"/>
      <c r="Q46" s="217"/>
      <c r="R46" s="217"/>
      <c r="S46" s="217"/>
      <c r="T46" s="217"/>
      <c r="U46" s="285">
        <v>1.0054325429781807E-05</v>
      </c>
      <c r="V46" s="217"/>
      <c r="W46" s="217"/>
      <c r="X46" s="217"/>
      <c r="Y46" s="217"/>
      <c r="Z46" s="217"/>
      <c r="AA46" s="217"/>
      <c r="AB46" s="218">
        <v>3</v>
      </c>
      <c r="AC46" s="217"/>
      <c r="AD46" s="217"/>
      <c r="AE46" s="217"/>
      <c r="AF46" s="217"/>
      <c r="AG46" s="285">
        <v>7.753741180119407E-05</v>
      </c>
      <c r="AH46" s="217"/>
      <c r="AI46" s="217"/>
      <c r="AJ46" s="1"/>
    </row>
    <row r="47" spans="2:36" ht="12.75" customHeight="1">
      <c r="B47" s="216" t="s">
        <v>1201</v>
      </c>
      <c r="C47" s="217"/>
      <c r="D47" s="217"/>
      <c r="E47" s="217"/>
      <c r="F47" s="217"/>
      <c r="G47" s="217"/>
      <c r="H47" s="217"/>
      <c r="I47" s="217"/>
      <c r="J47" s="311">
        <v>56720.08</v>
      </c>
      <c r="K47" s="217"/>
      <c r="L47" s="217"/>
      <c r="M47" s="217"/>
      <c r="N47" s="217"/>
      <c r="O47" s="217"/>
      <c r="P47" s="217"/>
      <c r="Q47" s="217"/>
      <c r="R47" s="217"/>
      <c r="S47" s="217"/>
      <c r="T47" s="217"/>
      <c r="U47" s="285">
        <v>1.9370161094384122E-05</v>
      </c>
      <c r="V47" s="217"/>
      <c r="W47" s="217"/>
      <c r="X47" s="217"/>
      <c r="Y47" s="217"/>
      <c r="Z47" s="217"/>
      <c r="AA47" s="217"/>
      <c r="AB47" s="218">
        <v>2</v>
      </c>
      <c r="AC47" s="217"/>
      <c r="AD47" s="217"/>
      <c r="AE47" s="217"/>
      <c r="AF47" s="217"/>
      <c r="AG47" s="285">
        <v>5.1691607867462715E-05</v>
      </c>
      <c r="AH47" s="217"/>
      <c r="AI47" s="217"/>
      <c r="AJ47" s="1"/>
    </row>
    <row r="48" spans="2:36" ht="12.75" customHeight="1">
      <c r="B48" s="216" t="s">
        <v>1202</v>
      </c>
      <c r="C48" s="217"/>
      <c r="D48" s="217"/>
      <c r="E48" s="217"/>
      <c r="F48" s="217"/>
      <c r="G48" s="217"/>
      <c r="H48" s="217"/>
      <c r="I48" s="217"/>
      <c r="J48" s="311">
        <v>47031.32</v>
      </c>
      <c r="K48" s="217"/>
      <c r="L48" s="217"/>
      <c r="M48" s="217"/>
      <c r="N48" s="217"/>
      <c r="O48" s="217"/>
      <c r="P48" s="217"/>
      <c r="Q48" s="217"/>
      <c r="R48" s="217"/>
      <c r="S48" s="217"/>
      <c r="T48" s="217"/>
      <c r="U48" s="285">
        <v>1.606140620537788E-05</v>
      </c>
      <c r="V48" s="217"/>
      <c r="W48" s="217"/>
      <c r="X48" s="217"/>
      <c r="Y48" s="217"/>
      <c r="Z48" s="217"/>
      <c r="AA48" s="217"/>
      <c r="AB48" s="218">
        <v>7</v>
      </c>
      <c r="AC48" s="217"/>
      <c r="AD48" s="217"/>
      <c r="AE48" s="217"/>
      <c r="AF48" s="217"/>
      <c r="AG48" s="285">
        <v>0.0001809206275361195</v>
      </c>
      <c r="AH48" s="217"/>
      <c r="AI48" s="217"/>
      <c r="AJ48" s="1"/>
    </row>
    <row r="49" spans="2:36" ht="12.75" customHeight="1">
      <c r="B49" s="216" t="s">
        <v>1203</v>
      </c>
      <c r="C49" s="217"/>
      <c r="D49" s="217"/>
      <c r="E49" s="217"/>
      <c r="F49" s="217"/>
      <c r="G49" s="217"/>
      <c r="H49" s="217"/>
      <c r="I49" s="217"/>
      <c r="J49" s="311">
        <v>0</v>
      </c>
      <c r="K49" s="217"/>
      <c r="L49" s="217"/>
      <c r="M49" s="217"/>
      <c r="N49" s="217"/>
      <c r="O49" s="217"/>
      <c r="P49" s="217"/>
      <c r="Q49" s="217"/>
      <c r="R49" s="217"/>
      <c r="S49" s="217"/>
      <c r="T49" s="217"/>
      <c r="U49" s="285">
        <v>0</v>
      </c>
      <c r="V49" s="217"/>
      <c r="W49" s="217"/>
      <c r="X49" s="217"/>
      <c r="Y49" s="217"/>
      <c r="Z49" s="217"/>
      <c r="AA49" s="217"/>
      <c r="AB49" s="218">
        <v>4</v>
      </c>
      <c r="AC49" s="217"/>
      <c r="AD49" s="217"/>
      <c r="AE49" s="217"/>
      <c r="AF49" s="217"/>
      <c r="AG49" s="285">
        <v>0.00010338321573492543</v>
      </c>
      <c r="AH49" s="217"/>
      <c r="AI49" s="217"/>
      <c r="AJ49" s="1"/>
    </row>
    <row r="50" spans="2:36" ht="12.75" customHeight="1">
      <c r="B50" s="306"/>
      <c r="C50" s="307"/>
      <c r="D50" s="307"/>
      <c r="E50" s="307"/>
      <c r="F50" s="307"/>
      <c r="G50" s="307"/>
      <c r="H50" s="307"/>
      <c r="I50" s="307"/>
      <c r="J50" s="308">
        <v>2928219322.680002</v>
      </c>
      <c r="K50" s="307"/>
      <c r="L50" s="307"/>
      <c r="M50" s="307"/>
      <c r="N50" s="307"/>
      <c r="O50" s="307"/>
      <c r="P50" s="307"/>
      <c r="Q50" s="307"/>
      <c r="R50" s="307"/>
      <c r="S50" s="307"/>
      <c r="T50" s="307"/>
      <c r="U50" s="309">
        <v>0.9999999999999951</v>
      </c>
      <c r="V50" s="307"/>
      <c r="W50" s="307"/>
      <c r="X50" s="307"/>
      <c r="Y50" s="307"/>
      <c r="Z50" s="307"/>
      <c r="AA50" s="307"/>
      <c r="AB50" s="310">
        <v>38691</v>
      </c>
      <c r="AC50" s="307"/>
      <c r="AD50" s="307"/>
      <c r="AE50" s="307"/>
      <c r="AF50" s="307"/>
      <c r="AG50" s="309">
        <v>1</v>
      </c>
      <c r="AH50" s="307"/>
      <c r="AI50" s="307"/>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4" t="s">
        <v>1166</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6"/>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0" t="s">
        <v>1182</v>
      </c>
      <c r="C54" s="231"/>
      <c r="D54" s="231"/>
      <c r="E54" s="231"/>
      <c r="F54" s="231"/>
      <c r="G54" s="231"/>
      <c r="H54" s="231"/>
      <c r="I54" s="231"/>
      <c r="J54" s="230" t="s">
        <v>1179</v>
      </c>
      <c r="K54" s="231"/>
      <c r="L54" s="231"/>
      <c r="M54" s="231"/>
      <c r="N54" s="231"/>
      <c r="O54" s="231"/>
      <c r="P54" s="231"/>
      <c r="Q54" s="231"/>
      <c r="R54" s="231"/>
      <c r="S54" s="231"/>
      <c r="T54" s="231"/>
      <c r="U54" s="230" t="s">
        <v>1180</v>
      </c>
      <c r="V54" s="231"/>
      <c r="W54" s="231"/>
      <c r="X54" s="231"/>
      <c r="Y54" s="231"/>
      <c r="Z54" s="231"/>
      <c r="AA54" s="231"/>
      <c r="AB54" s="230" t="s">
        <v>1181</v>
      </c>
      <c r="AC54" s="231"/>
      <c r="AD54" s="231"/>
      <c r="AE54" s="231"/>
      <c r="AF54" s="230" t="s">
        <v>1180</v>
      </c>
      <c r="AG54" s="231"/>
      <c r="AH54" s="231"/>
      <c r="AI54" s="231"/>
      <c r="AJ54" s="231"/>
    </row>
    <row r="55" spans="2:36" ht="10.5" customHeight="1">
      <c r="B55" s="216" t="s">
        <v>1204</v>
      </c>
      <c r="C55" s="217"/>
      <c r="D55" s="217"/>
      <c r="E55" s="217"/>
      <c r="F55" s="217"/>
      <c r="G55" s="217"/>
      <c r="H55" s="217"/>
      <c r="I55" s="217"/>
      <c r="J55" s="311">
        <v>0</v>
      </c>
      <c r="K55" s="217"/>
      <c r="L55" s="217"/>
      <c r="M55" s="217"/>
      <c r="N55" s="217"/>
      <c r="O55" s="217"/>
      <c r="P55" s="217"/>
      <c r="Q55" s="217"/>
      <c r="R55" s="217"/>
      <c r="S55" s="217"/>
      <c r="T55" s="217"/>
      <c r="U55" s="285">
        <v>0</v>
      </c>
      <c r="V55" s="217"/>
      <c r="W55" s="217"/>
      <c r="X55" s="217"/>
      <c r="Y55" s="217"/>
      <c r="Z55" s="217"/>
      <c r="AA55" s="217"/>
      <c r="AB55" s="218">
        <v>180</v>
      </c>
      <c r="AC55" s="217"/>
      <c r="AD55" s="217"/>
      <c r="AE55" s="217"/>
      <c r="AF55" s="285">
        <v>0.0046522447080716445</v>
      </c>
      <c r="AG55" s="217"/>
      <c r="AH55" s="217"/>
      <c r="AI55" s="217"/>
      <c r="AJ55" s="217"/>
    </row>
    <row r="56" spans="2:36" ht="10.5" customHeight="1">
      <c r="B56" s="216" t="s">
        <v>1183</v>
      </c>
      <c r="C56" s="217"/>
      <c r="D56" s="217"/>
      <c r="E56" s="217"/>
      <c r="F56" s="217"/>
      <c r="G56" s="217"/>
      <c r="H56" s="217"/>
      <c r="I56" s="217"/>
      <c r="J56" s="311">
        <v>6860223.959999997</v>
      </c>
      <c r="K56" s="217"/>
      <c r="L56" s="217"/>
      <c r="M56" s="217"/>
      <c r="N56" s="217"/>
      <c r="O56" s="217"/>
      <c r="P56" s="217"/>
      <c r="Q56" s="217"/>
      <c r="R56" s="217"/>
      <c r="S56" s="217"/>
      <c r="T56" s="217"/>
      <c r="U56" s="285">
        <v>0.00234279717603984</v>
      </c>
      <c r="V56" s="217"/>
      <c r="W56" s="217"/>
      <c r="X56" s="217"/>
      <c r="Y56" s="217"/>
      <c r="Z56" s="217"/>
      <c r="AA56" s="217"/>
      <c r="AB56" s="218">
        <v>229</v>
      </c>
      <c r="AC56" s="217"/>
      <c r="AD56" s="217"/>
      <c r="AE56" s="217"/>
      <c r="AF56" s="285">
        <v>0.005918689100824481</v>
      </c>
      <c r="AG56" s="217"/>
      <c r="AH56" s="217"/>
      <c r="AI56" s="217"/>
      <c r="AJ56" s="217"/>
    </row>
    <row r="57" spans="2:36" ht="10.5" customHeight="1">
      <c r="B57" s="216" t="s">
        <v>1184</v>
      </c>
      <c r="C57" s="217"/>
      <c r="D57" s="217"/>
      <c r="E57" s="217"/>
      <c r="F57" s="217"/>
      <c r="G57" s="217"/>
      <c r="H57" s="217"/>
      <c r="I57" s="217"/>
      <c r="J57" s="311">
        <v>14265849.430000002</v>
      </c>
      <c r="K57" s="217"/>
      <c r="L57" s="217"/>
      <c r="M57" s="217"/>
      <c r="N57" s="217"/>
      <c r="O57" s="217"/>
      <c r="P57" s="217"/>
      <c r="Q57" s="217"/>
      <c r="R57" s="217"/>
      <c r="S57" s="217"/>
      <c r="T57" s="217"/>
      <c r="U57" s="285">
        <v>0.004871851407955139</v>
      </c>
      <c r="V57" s="217"/>
      <c r="W57" s="217"/>
      <c r="X57" s="217"/>
      <c r="Y57" s="217"/>
      <c r="Z57" s="217"/>
      <c r="AA57" s="217"/>
      <c r="AB57" s="218">
        <v>413</v>
      </c>
      <c r="AC57" s="217"/>
      <c r="AD57" s="217"/>
      <c r="AE57" s="217"/>
      <c r="AF57" s="285">
        <v>0.010674317024631052</v>
      </c>
      <c r="AG57" s="217"/>
      <c r="AH57" s="217"/>
      <c r="AI57" s="217"/>
      <c r="AJ57" s="217"/>
    </row>
    <row r="58" spans="2:36" ht="10.5" customHeight="1">
      <c r="B58" s="216" t="s">
        <v>1185</v>
      </c>
      <c r="C58" s="217"/>
      <c r="D58" s="217"/>
      <c r="E58" s="217"/>
      <c r="F58" s="217"/>
      <c r="G58" s="217"/>
      <c r="H58" s="217"/>
      <c r="I58" s="217"/>
      <c r="J58" s="311">
        <v>16030717.519999996</v>
      </c>
      <c r="K58" s="217"/>
      <c r="L58" s="217"/>
      <c r="M58" s="217"/>
      <c r="N58" s="217"/>
      <c r="O58" s="217"/>
      <c r="P58" s="217"/>
      <c r="Q58" s="217"/>
      <c r="R58" s="217"/>
      <c r="S58" s="217"/>
      <c r="T58" s="217"/>
      <c r="U58" s="285">
        <v>0.005474561756982114</v>
      </c>
      <c r="V58" s="217"/>
      <c r="W58" s="217"/>
      <c r="X58" s="217"/>
      <c r="Y58" s="217"/>
      <c r="Z58" s="217"/>
      <c r="AA58" s="217"/>
      <c r="AB58" s="218">
        <v>553</v>
      </c>
      <c r="AC58" s="217"/>
      <c r="AD58" s="217"/>
      <c r="AE58" s="217"/>
      <c r="AF58" s="285">
        <v>0.01429272957535344</v>
      </c>
      <c r="AG58" s="217"/>
      <c r="AH58" s="217"/>
      <c r="AI58" s="217"/>
      <c r="AJ58" s="217"/>
    </row>
    <row r="59" spans="2:36" ht="10.5" customHeight="1">
      <c r="B59" s="216" t="s">
        <v>1186</v>
      </c>
      <c r="C59" s="217"/>
      <c r="D59" s="217"/>
      <c r="E59" s="217"/>
      <c r="F59" s="217"/>
      <c r="G59" s="217"/>
      <c r="H59" s="217"/>
      <c r="I59" s="217"/>
      <c r="J59" s="311">
        <v>23265006.479999997</v>
      </c>
      <c r="K59" s="217"/>
      <c r="L59" s="217"/>
      <c r="M59" s="217"/>
      <c r="N59" s="217"/>
      <c r="O59" s="217"/>
      <c r="P59" s="217"/>
      <c r="Q59" s="217"/>
      <c r="R59" s="217"/>
      <c r="S59" s="217"/>
      <c r="T59" s="217"/>
      <c r="U59" s="285">
        <v>0.007945103804146446</v>
      </c>
      <c r="V59" s="217"/>
      <c r="W59" s="217"/>
      <c r="X59" s="217"/>
      <c r="Y59" s="217"/>
      <c r="Z59" s="217"/>
      <c r="AA59" s="217"/>
      <c r="AB59" s="218">
        <v>657</v>
      </c>
      <c r="AC59" s="217"/>
      <c r="AD59" s="217"/>
      <c r="AE59" s="217"/>
      <c r="AF59" s="285">
        <v>0.016980693184461503</v>
      </c>
      <c r="AG59" s="217"/>
      <c r="AH59" s="217"/>
      <c r="AI59" s="217"/>
      <c r="AJ59" s="217"/>
    </row>
    <row r="60" spans="2:36" ht="10.5" customHeight="1">
      <c r="B60" s="216" t="s">
        <v>1187</v>
      </c>
      <c r="C60" s="217"/>
      <c r="D60" s="217"/>
      <c r="E60" s="217"/>
      <c r="F60" s="217"/>
      <c r="G60" s="217"/>
      <c r="H60" s="217"/>
      <c r="I60" s="217"/>
      <c r="J60" s="311">
        <v>33906416.83000001</v>
      </c>
      <c r="K60" s="217"/>
      <c r="L60" s="217"/>
      <c r="M60" s="217"/>
      <c r="N60" s="217"/>
      <c r="O60" s="217"/>
      <c r="P60" s="217"/>
      <c r="Q60" s="217"/>
      <c r="R60" s="217"/>
      <c r="S60" s="217"/>
      <c r="T60" s="217"/>
      <c r="U60" s="285">
        <v>0.01157919304998226</v>
      </c>
      <c r="V60" s="217"/>
      <c r="W60" s="217"/>
      <c r="X60" s="217"/>
      <c r="Y60" s="217"/>
      <c r="Z60" s="217"/>
      <c r="AA60" s="217"/>
      <c r="AB60" s="218">
        <v>876</v>
      </c>
      <c r="AC60" s="217"/>
      <c r="AD60" s="217"/>
      <c r="AE60" s="217"/>
      <c r="AF60" s="285">
        <v>0.02264092424594867</v>
      </c>
      <c r="AG60" s="217"/>
      <c r="AH60" s="217"/>
      <c r="AI60" s="217"/>
      <c r="AJ60" s="217"/>
    </row>
    <row r="61" spans="2:36" ht="10.5" customHeight="1">
      <c r="B61" s="216" t="s">
        <v>1188</v>
      </c>
      <c r="C61" s="217"/>
      <c r="D61" s="217"/>
      <c r="E61" s="217"/>
      <c r="F61" s="217"/>
      <c r="G61" s="217"/>
      <c r="H61" s="217"/>
      <c r="I61" s="217"/>
      <c r="J61" s="311">
        <v>111279555.76000006</v>
      </c>
      <c r="K61" s="217"/>
      <c r="L61" s="217"/>
      <c r="M61" s="217"/>
      <c r="N61" s="217"/>
      <c r="O61" s="217"/>
      <c r="P61" s="217"/>
      <c r="Q61" s="217"/>
      <c r="R61" s="217"/>
      <c r="S61" s="217"/>
      <c r="T61" s="217"/>
      <c r="U61" s="285">
        <v>0.03800246617393176</v>
      </c>
      <c r="V61" s="217"/>
      <c r="W61" s="217"/>
      <c r="X61" s="217"/>
      <c r="Y61" s="217"/>
      <c r="Z61" s="217"/>
      <c r="AA61" s="217"/>
      <c r="AB61" s="218">
        <v>2686</v>
      </c>
      <c r="AC61" s="217"/>
      <c r="AD61" s="217"/>
      <c r="AE61" s="217"/>
      <c r="AF61" s="285">
        <v>0.06942182936600243</v>
      </c>
      <c r="AG61" s="217"/>
      <c r="AH61" s="217"/>
      <c r="AI61" s="217"/>
      <c r="AJ61" s="217"/>
    </row>
    <row r="62" spans="2:36" ht="10.5" customHeight="1">
      <c r="B62" s="216" t="s">
        <v>1189</v>
      </c>
      <c r="C62" s="217"/>
      <c r="D62" s="217"/>
      <c r="E62" s="217"/>
      <c r="F62" s="217"/>
      <c r="G62" s="217"/>
      <c r="H62" s="217"/>
      <c r="I62" s="217"/>
      <c r="J62" s="311">
        <v>166503429.64999968</v>
      </c>
      <c r="K62" s="217"/>
      <c r="L62" s="217"/>
      <c r="M62" s="217"/>
      <c r="N62" s="217"/>
      <c r="O62" s="217"/>
      <c r="P62" s="217"/>
      <c r="Q62" s="217"/>
      <c r="R62" s="217"/>
      <c r="S62" s="217"/>
      <c r="T62" s="217"/>
      <c r="U62" s="285">
        <v>0.056861666187493914</v>
      </c>
      <c r="V62" s="217"/>
      <c r="W62" s="217"/>
      <c r="X62" s="217"/>
      <c r="Y62" s="217"/>
      <c r="Z62" s="217"/>
      <c r="AA62" s="217"/>
      <c r="AB62" s="218">
        <v>3729</v>
      </c>
      <c r="AC62" s="217"/>
      <c r="AD62" s="217"/>
      <c r="AE62" s="217"/>
      <c r="AF62" s="285">
        <v>0.09637900286888423</v>
      </c>
      <c r="AG62" s="217"/>
      <c r="AH62" s="217"/>
      <c r="AI62" s="217"/>
      <c r="AJ62" s="217"/>
    </row>
    <row r="63" spans="2:36" ht="10.5" customHeight="1">
      <c r="B63" s="216" t="s">
        <v>1190</v>
      </c>
      <c r="C63" s="217"/>
      <c r="D63" s="217"/>
      <c r="E63" s="217"/>
      <c r="F63" s="217"/>
      <c r="G63" s="217"/>
      <c r="H63" s="217"/>
      <c r="I63" s="217"/>
      <c r="J63" s="311">
        <v>160688821.31999987</v>
      </c>
      <c r="K63" s="217"/>
      <c r="L63" s="217"/>
      <c r="M63" s="217"/>
      <c r="N63" s="217"/>
      <c r="O63" s="217"/>
      <c r="P63" s="217"/>
      <c r="Q63" s="217"/>
      <c r="R63" s="217"/>
      <c r="S63" s="217"/>
      <c r="T63" s="217"/>
      <c r="U63" s="285">
        <v>0.0548759514273447</v>
      </c>
      <c r="V63" s="217"/>
      <c r="W63" s="217"/>
      <c r="X63" s="217"/>
      <c r="Y63" s="217"/>
      <c r="Z63" s="217"/>
      <c r="AA63" s="217"/>
      <c r="AB63" s="218">
        <v>3140</v>
      </c>
      <c r="AC63" s="217"/>
      <c r="AD63" s="217"/>
      <c r="AE63" s="217"/>
      <c r="AF63" s="285">
        <v>0.08115582435191647</v>
      </c>
      <c r="AG63" s="217"/>
      <c r="AH63" s="217"/>
      <c r="AI63" s="217"/>
      <c r="AJ63" s="217"/>
    </row>
    <row r="64" spans="2:36" ht="10.5" customHeight="1">
      <c r="B64" s="216" t="s">
        <v>1191</v>
      </c>
      <c r="C64" s="217"/>
      <c r="D64" s="217"/>
      <c r="E64" s="217"/>
      <c r="F64" s="217"/>
      <c r="G64" s="217"/>
      <c r="H64" s="217"/>
      <c r="I64" s="217"/>
      <c r="J64" s="311">
        <v>145276924.0399999</v>
      </c>
      <c r="K64" s="217"/>
      <c r="L64" s="217"/>
      <c r="M64" s="217"/>
      <c r="N64" s="217"/>
      <c r="O64" s="217"/>
      <c r="P64" s="217"/>
      <c r="Q64" s="217"/>
      <c r="R64" s="217"/>
      <c r="S64" s="217"/>
      <c r="T64" s="217"/>
      <c r="U64" s="285">
        <v>0.04961271955101977</v>
      </c>
      <c r="V64" s="217"/>
      <c r="W64" s="217"/>
      <c r="X64" s="217"/>
      <c r="Y64" s="217"/>
      <c r="Z64" s="217"/>
      <c r="AA64" s="217"/>
      <c r="AB64" s="218">
        <v>2488</v>
      </c>
      <c r="AC64" s="217"/>
      <c r="AD64" s="217"/>
      <c r="AE64" s="217"/>
      <c r="AF64" s="285">
        <v>0.06430436018712363</v>
      </c>
      <c r="AG64" s="217"/>
      <c r="AH64" s="217"/>
      <c r="AI64" s="217"/>
      <c r="AJ64" s="217"/>
    </row>
    <row r="65" spans="2:36" ht="10.5" customHeight="1">
      <c r="B65" s="216" t="s">
        <v>1192</v>
      </c>
      <c r="C65" s="217"/>
      <c r="D65" s="217"/>
      <c r="E65" s="217"/>
      <c r="F65" s="217"/>
      <c r="G65" s="217"/>
      <c r="H65" s="217"/>
      <c r="I65" s="217"/>
      <c r="J65" s="311">
        <v>133577227.61000021</v>
      </c>
      <c r="K65" s="217"/>
      <c r="L65" s="217"/>
      <c r="M65" s="217"/>
      <c r="N65" s="217"/>
      <c r="O65" s="217"/>
      <c r="P65" s="217"/>
      <c r="Q65" s="217"/>
      <c r="R65" s="217"/>
      <c r="S65" s="217"/>
      <c r="T65" s="217"/>
      <c r="U65" s="285">
        <v>0.04561722087392896</v>
      </c>
      <c r="V65" s="217"/>
      <c r="W65" s="217"/>
      <c r="X65" s="217"/>
      <c r="Y65" s="217"/>
      <c r="Z65" s="217"/>
      <c r="AA65" s="217"/>
      <c r="AB65" s="218">
        <v>1978</v>
      </c>
      <c r="AC65" s="217"/>
      <c r="AD65" s="217"/>
      <c r="AE65" s="217"/>
      <c r="AF65" s="285">
        <v>0.05112300018092063</v>
      </c>
      <c r="AG65" s="217"/>
      <c r="AH65" s="217"/>
      <c r="AI65" s="217"/>
      <c r="AJ65" s="217"/>
    </row>
    <row r="66" spans="2:36" ht="10.5" customHeight="1">
      <c r="B66" s="216" t="s">
        <v>1193</v>
      </c>
      <c r="C66" s="217"/>
      <c r="D66" s="217"/>
      <c r="E66" s="217"/>
      <c r="F66" s="217"/>
      <c r="G66" s="217"/>
      <c r="H66" s="217"/>
      <c r="I66" s="217"/>
      <c r="J66" s="311">
        <v>153725576.09000042</v>
      </c>
      <c r="K66" s="217"/>
      <c r="L66" s="217"/>
      <c r="M66" s="217"/>
      <c r="N66" s="217"/>
      <c r="O66" s="217"/>
      <c r="P66" s="217"/>
      <c r="Q66" s="217"/>
      <c r="R66" s="217"/>
      <c r="S66" s="217"/>
      <c r="T66" s="217"/>
      <c r="U66" s="285">
        <v>0.052497972026667</v>
      </c>
      <c r="V66" s="217"/>
      <c r="W66" s="217"/>
      <c r="X66" s="217"/>
      <c r="Y66" s="217"/>
      <c r="Z66" s="217"/>
      <c r="AA66" s="217"/>
      <c r="AB66" s="218">
        <v>2091</v>
      </c>
      <c r="AC66" s="217"/>
      <c r="AD66" s="217"/>
      <c r="AE66" s="217"/>
      <c r="AF66" s="285">
        <v>0.05404357602543227</v>
      </c>
      <c r="AG66" s="217"/>
      <c r="AH66" s="217"/>
      <c r="AI66" s="217"/>
      <c r="AJ66" s="217"/>
    </row>
    <row r="67" spans="2:36" ht="10.5" customHeight="1">
      <c r="B67" s="216" t="s">
        <v>1194</v>
      </c>
      <c r="C67" s="217"/>
      <c r="D67" s="217"/>
      <c r="E67" s="217"/>
      <c r="F67" s="217"/>
      <c r="G67" s="217"/>
      <c r="H67" s="217"/>
      <c r="I67" s="217"/>
      <c r="J67" s="311">
        <v>159463991.05000004</v>
      </c>
      <c r="K67" s="217"/>
      <c r="L67" s="217"/>
      <c r="M67" s="217"/>
      <c r="N67" s="217"/>
      <c r="O67" s="217"/>
      <c r="P67" s="217"/>
      <c r="Q67" s="217"/>
      <c r="R67" s="217"/>
      <c r="S67" s="217"/>
      <c r="T67" s="217"/>
      <c r="U67" s="285">
        <v>0.054457666410060265</v>
      </c>
      <c r="V67" s="217"/>
      <c r="W67" s="217"/>
      <c r="X67" s="217"/>
      <c r="Y67" s="217"/>
      <c r="Z67" s="217"/>
      <c r="AA67" s="217"/>
      <c r="AB67" s="218">
        <v>2052</v>
      </c>
      <c r="AC67" s="217"/>
      <c r="AD67" s="217"/>
      <c r="AE67" s="217"/>
      <c r="AF67" s="285">
        <v>0.05303558967201675</v>
      </c>
      <c r="AG67" s="217"/>
      <c r="AH67" s="217"/>
      <c r="AI67" s="217"/>
      <c r="AJ67" s="217"/>
    </row>
    <row r="68" spans="2:36" ht="10.5" customHeight="1">
      <c r="B68" s="216" t="s">
        <v>1195</v>
      </c>
      <c r="C68" s="217"/>
      <c r="D68" s="217"/>
      <c r="E68" s="217"/>
      <c r="F68" s="217"/>
      <c r="G68" s="217"/>
      <c r="H68" s="217"/>
      <c r="I68" s="217"/>
      <c r="J68" s="311">
        <v>154857050.8700001</v>
      </c>
      <c r="K68" s="217"/>
      <c r="L68" s="217"/>
      <c r="M68" s="217"/>
      <c r="N68" s="217"/>
      <c r="O68" s="217"/>
      <c r="P68" s="217"/>
      <c r="Q68" s="217"/>
      <c r="R68" s="217"/>
      <c r="S68" s="217"/>
      <c r="T68" s="217"/>
      <c r="U68" s="285">
        <v>0.052884375726429525</v>
      </c>
      <c r="V68" s="217"/>
      <c r="W68" s="217"/>
      <c r="X68" s="217"/>
      <c r="Y68" s="217"/>
      <c r="Z68" s="217"/>
      <c r="AA68" s="217"/>
      <c r="AB68" s="218">
        <v>1877</v>
      </c>
      <c r="AC68" s="217"/>
      <c r="AD68" s="217"/>
      <c r="AE68" s="217"/>
      <c r="AF68" s="285">
        <v>0.04851257398361376</v>
      </c>
      <c r="AG68" s="217"/>
      <c r="AH68" s="217"/>
      <c r="AI68" s="217"/>
      <c r="AJ68" s="217"/>
    </row>
    <row r="69" spans="2:36" ht="10.5" customHeight="1">
      <c r="B69" s="216" t="s">
        <v>1196</v>
      </c>
      <c r="C69" s="217"/>
      <c r="D69" s="217"/>
      <c r="E69" s="217"/>
      <c r="F69" s="217"/>
      <c r="G69" s="217"/>
      <c r="H69" s="217"/>
      <c r="I69" s="217"/>
      <c r="J69" s="311">
        <v>130167515.62000002</v>
      </c>
      <c r="K69" s="217"/>
      <c r="L69" s="217"/>
      <c r="M69" s="217"/>
      <c r="N69" s="217"/>
      <c r="O69" s="217"/>
      <c r="P69" s="217"/>
      <c r="Q69" s="217"/>
      <c r="R69" s="217"/>
      <c r="S69" s="217"/>
      <c r="T69" s="217"/>
      <c r="U69" s="285">
        <v>0.04445278897376668</v>
      </c>
      <c r="V69" s="217"/>
      <c r="W69" s="217"/>
      <c r="X69" s="217"/>
      <c r="Y69" s="217"/>
      <c r="Z69" s="217"/>
      <c r="AA69" s="217"/>
      <c r="AB69" s="218">
        <v>1522</v>
      </c>
      <c r="AC69" s="217"/>
      <c r="AD69" s="217"/>
      <c r="AE69" s="217"/>
      <c r="AF69" s="285">
        <v>0.03933731358713913</v>
      </c>
      <c r="AG69" s="217"/>
      <c r="AH69" s="217"/>
      <c r="AI69" s="217"/>
      <c r="AJ69" s="217"/>
    </row>
    <row r="70" spans="2:36" ht="10.5" customHeight="1">
      <c r="B70" s="216" t="s">
        <v>1197</v>
      </c>
      <c r="C70" s="217"/>
      <c r="D70" s="217"/>
      <c r="E70" s="217"/>
      <c r="F70" s="217"/>
      <c r="G70" s="217"/>
      <c r="H70" s="217"/>
      <c r="I70" s="217"/>
      <c r="J70" s="311">
        <v>114057846.94999991</v>
      </c>
      <c r="K70" s="217"/>
      <c r="L70" s="217"/>
      <c r="M70" s="217"/>
      <c r="N70" s="217"/>
      <c r="O70" s="217"/>
      <c r="P70" s="217"/>
      <c r="Q70" s="217"/>
      <c r="R70" s="217"/>
      <c r="S70" s="217"/>
      <c r="T70" s="217"/>
      <c r="U70" s="285">
        <v>0.0389512650458199</v>
      </c>
      <c r="V70" s="217"/>
      <c r="W70" s="217"/>
      <c r="X70" s="217"/>
      <c r="Y70" s="217"/>
      <c r="Z70" s="217"/>
      <c r="AA70" s="217"/>
      <c r="AB70" s="218">
        <v>1266</v>
      </c>
      <c r="AC70" s="217"/>
      <c r="AD70" s="217"/>
      <c r="AE70" s="217"/>
      <c r="AF70" s="285">
        <v>0.0327207877801039</v>
      </c>
      <c r="AG70" s="217"/>
      <c r="AH70" s="217"/>
      <c r="AI70" s="217"/>
      <c r="AJ70" s="217"/>
    </row>
    <row r="71" spans="2:36" ht="10.5" customHeight="1">
      <c r="B71" s="216" t="s">
        <v>1198</v>
      </c>
      <c r="C71" s="217"/>
      <c r="D71" s="217"/>
      <c r="E71" s="217"/>
      <c r="F71" s="217"/>
      <c r="G71" s="217"/>
      <c r="H71" s="217"/>
      <c r="I71" s="217"/>
      <c r="J71" s="311">
        <v>175446094.88000014</v>
      </c>
      <c r="K71" s="217"/>
      <c r="L71" s="217"/>
      <c r="M71" s="217"/>
      <c r="N71" s="217"/>
      <c r="O71" s="217"/>
      <c r="P71" s="217"/>
      <c r="Q71" s="217"/>
      <c r="R71" s="217"/>
      <c r="S71" s="217"/>
      <c r="T71" s="217"/>
      <c r="U71" s="285">
        <v>0.059915626374402266</v>
      </c>
      <c r="V71" s="217"/>
      <c r="W71" s="217"/>
      <c r="X71" s="217"/>
      <c r="Y71" s="217"/>
      <c r="Z71" s="217"/>
      <c r="AA71" s="217"/>
      <c r="AB71" s="218">
        <v>1866</v>
      </c>
      <c r="AC71" s="217"/>
      <c r="AD71" s="217"/>
      <c r="AE71" s="217"/>
      <c r="AF71" s="285">
        <v>0.04822827014034271</v>
      </c>
      <c r="AG71" s="217"/>
      <c r="AH71" s="217"/>
      <c r="AI71" s="217"/>
      <c r="AJ71" s="217"/>
    </row>
    <row r="72" spans="2:36" ht="10.5" customHeight="1">
      <c r="B72" s="216" t="s">
        <v>1199</v>
      </c>
      <c r="C72" s="217"/>
      <c r="D72" s="217"/>
      <c r="E72" s="217"/>
      <c r="F72" s="217"/>
      <c r="G72" s="217"/>
      <c r="H72" s="217"/>
      <c r="I72" s="217"/>
      <c r="J72" s="311">
        <v>196719563.00999993</v>
      </c>
      <c r="K72" s="217"/>
      <c r="L72" s="217"/>
      <c r="M72" s="217"/>
      <c r="N72" s="217"/>
      <c r="O72" s="217"/>
      <c r="P72" s="217"/>
      <c r="Q72" s="217"/>
      <c r="R72" s="217"/>
      <c r="S72" s="217"/>
      <c r="T72" s="217"/>
      <c r="U72" s="285">
        <v>0.06718061092157397</v>
      </c>
      <c r="V72" s="217"/>
      <c r="W72" s="217"/>
      <c r="X72" s="217"/>
      <c r="Y72" s="217"/>
      <c r="Z72" s="217"/>
      <c r="AA72" s="217"/>
      <c r="AB72" s="218">
        <v>1949</v>
      </c>
      <c r="AC72" s="217"/>
      <c r="AD72" s="217"/>
      <c r="AE72" s="217"/>
      <c r="AF72" s="285">
        <v>0.05037347186684242</v>
      </c>
      <c r="AG72" s="217"/>
      <c r="AH72" s="217"/>
      <c r="AI72" s="217"/>
      <c r="AJ72" s="217"/>
    </row>
    <row r="73" spans="2:36" ht="10.5" customHeight="1">
      <c r="B73" s="216" t="s">
        <v>1200</v>
      </c>
      <c r="C73" s="217"/>
      <c r="D73" s="217"/>
      <c r="E73" s="217"/>
      <c r="F73" s="217"/>
      <c r="G73" s="217"/>
      <c r="H73" s="217"/>
      <c r="I73" s="217"/>
      <c r="J73" s="311">
        <v>218863190.8499998</v>
      </c>
      <c r="K73" s="217"/>
      <c r="L73" s="217"/>
      <c r="M73" s="217"/>
      <c r="N73" s="217"/>
      <c r="O73" s="217"/>
      <c r="P73" s="217"/>
      <c r="Q73" s="217"/>
      <c r="R73" s="217"/>
      <c r="S73" s="217"/>
      <c r="T73" s="217"/>
      <c r="U73" s="285">
        <v>0.07474275890293941</v>
      </c>
      <c r="V73" s="217"/>
      <c r="W73" s="217"/>
      <c r="X73" s="217"/>
      <c r="Y73" s="217"/>
      <c r="Z73" s="217"/>
      <c r="AA73" s="217"/>
      <c r="AB73" s="218">
        <v>2014</v>
      </c>
      <c r="AC73" s="217"/>
      <c r="AD73" s="217"/>
      <c r="AE73" s="217"/>
      <c r="AF73" s="285">
        <v>0.052053449122534956</v>
      </c>
      <c r="AG73" s="217"/>
      <c r="AH73" s="217"/>
      <c r="AI73" s="217"/>
      <c r="AJ73" s="217"/>
    </row>
    <row r="74" spans="2:36" ht="10.5" customHeight="1">
      <c r="B74" s="216" t="s">
        <v>1201</v>
      </c>
      <c r="C74" s="217"/>
      <c r="D74" s="217"/>
      <c r="E74" s="217"/>
      <c r="F74" s="217"/>
      <c r="G74" s="217"/>
      <c r="H74" s="217"/>
      <c r="I74" s="217"/>
      <c r="J74" s="311">
        <v>168664130.18</v>
      </c>
      <c r="K74" s="217"/>
      <c r="L74" s="217"/>
      <c r="M74" s="217"/>
      <c r="N74" s="217"/>
      <c r="O74" s="217"/>
      <c r="P74" s="217"/>
      <c r="Q74" s="217"/>
      <c r="R74" s="217"/>
      <c r="S74" s="217"/>
      <c r="T74" s="217"/>
      <c r="U74" s="285">
        <v>0.05759955508579638</v>
      </c>
      <c r="V74" s="217"/>
      <c r="W74" s="217"/>
      <c r="X74" s="217"/>
      <c r="Y74" s="217"/>
      <c r="Z74" s="217"/>
      <c r="AA74" s="217"/>
      <c r="AB74" s="218">
        <v>1472</v>
      </c>
      <c r="AC74" s="217"/>
      <c r="AD74" s="217"/>
      <c r="AE74" s="217"/>
      <c r="AF74" s="285">
        <v>0.03804502339045256</v>
      </c>
      <c r="AG74" s="217"/>
      <c r="AH74" s="217"/>
      <c r="AI74" s="217"/>
      <c r="AJ74" s="217"/>
    </row>
    <row r="75" spans="2:36" ht="10.5" customHeight="1">
      <c r="B75" s="216" t="s">
        <v>1202</v>
      </c>
      <c r="C75" s="217"/>
      <c r="D75" s="217"/>
      <c r="E75" s="217"/>
      <c r="F75" s="217"/>
      <c r="G75" s="217"/>
      <c r="H75" s="217"/>
      <c r="I75" s="217"/>
      <c r="J75" s="311">
        <v>66551157.060000025</v>
      </c>
      <c r="K75" s="217"/>
      <c r="L75" s="217"/>
      <c r="M75" s="217"/>
      <c r="N75" s="217"/>
      <c r="O75" s="217"/>
      <c r="P75" s="217"/>
      <c r="Q75" s="217"/>
      <c r="R75" s="217"/>
      <c r="S75" s="217"/>
      <c r="T75" s="217"/>
      <c r="U75" s="285">
        <v>0.02272751789612886</v>
      </c>
      <c r="V75" s="217"/>
      <c r="W75" s="217"/>
      <c r="X75" s="217"/>
      <c r="Y75" s="217"/>
      <c r="Z75" s="217"/>
      <c r="AA75" s="217"/>
      <c r="AB75" s="218">
        <v>642</v>
      </c>
      <c r="AC75" s="217"/>
      <c r="AD75" s="217"/>
      <c r="AE75" s="217"/>
      <c r="AF75" s="285">
        <v>0.016593006125455532</v>
      </c>
      <c r="AG75" s="217"/>
      <c r="AH75" s="217"/>
      <c r="AI75" s="217"/>
      <c r="AJ75" s="217"/>
    </row>
    <row r="76" spans="2:36" ht="10.5" customHeight="1">
      <c r="B76" s="216" t="s">
        <v>1203</v>
      </c>
      <c r="C76" s="217"/>
      <c r="D76" s="217"/>
      <c r="E76" s="217"/>
      <c r="F76" s="217"/>
      <c r="G76" s="217"/>
      <c r="H76" s="217"/>
      <c r="I76" s="217"/>
      <c r="J76" s="311">
        <v>101716154.22000001</v>
      </c>
      <c r="K76" s="217"/>
      <c r="L76" s="217"/>
      <c r="M76" s="217"/>
      <c r="N76" s="217"/>
      <c r="O76" s="217"/>
      <c r="P76" s="217"/>
      <c r="Q76" s="217"/>
      <c r="R76" s="217"/>
      <c r="S76" s="217"/>
      <c r="T76" s="217"/>
      <c r="U76" s="285">
        <v>0.03473652175988858</v>
      </c>
      <c r="V76" s="217"/>
      <c r="W76" s="217"/>
      <c r="X76" s="217"/>
      <c r="Y76" s="217"/>
      <c r="Z76" s="217"/>
      <c r="AA76" s="217"/>
      <c r="AB76" s="218">
        <v>1030</v>
      </c>
      <c r="AC76" s="217"/>
      <c r="AD76" s="217"/>
      <c r="AE76" s="217"/>
      <c r="AF76" s="285">
        <v>0.0266211780517433</v>
      </c>
      <c r="AG76" s="217"/>
      <c r="AH76" s="217"/>
      <c r="AI76" s="217"/>
      <c r="AJ76" s="217"/>
    </row>
    <row r="77" spans="2:36" ht="10.5" customHeight="1">
      <c r="B77" s="216" t="s">
        <v>1205</v>
      </c>
      <c r="C77" s="217"/>
      <c r="D77" s="217"/>
      <c r="E77" s="217"/>
      <c r="F77" s="217"/>
      <c r="G77" s="217"/>
      <c r="H77" s="217"/>
      <c r="I77" s="217"/>
      <c r="J77" s="311">
        <v>176720037.85000032</v>
      </c>
      <c r="K77" s="217"/>
      <c r="L77" s="217"/>
      <c r="M77" s="217"/>
      <c r="N77" s="217"/>
      <c r="O77" s="217"/>
      <c r="P77" s="217"/>
      <c r="Q77" s="217"/>
      <c r="R77" s="217"/>
      <c r="S77" s="217"/>
      <c r="T77" s="217"/>
      <c r="U77" s="285">
        <v>0.06035068359847462</v>
      </c>
      <c r="V77" s="217"/>
      <c r="W77" s="217"/>
      <c r="X77" s="217"/>
      <c r="Y77" s="217"/>
      <c r="Z77" s="217"/>
      <c r="AA77" s="217"/>
      <c r="AB77" s="218">
        <v>1539</v>
      </c>
      <c r="AC77" s="217"/>
      <c r="AD77" s="217"/>
      <c r="AE77" s="217"/>
      <c r="AF77" s="285">
        <v>0.03977669225401256</v>
      </c>
      <c r="AG77" s="217"/>
      <c r="AH77" s="217"/>
      <c r="AI77" s="217"/>
      <c r="AJ77" s="217"/>
    </row>
    <row r="78" spans="2:36" ht="10.5" customHeight="1">
      <c r="B78" s="216" t="s">
        <v>1206</v>
      </c>
      <c r="C78" s="217"/>
      <c r="D78" s="217"/>
      <c r="E78" s="217"/>
      <c r="F78" s="217"/>
      <c r="G78" s="217"/>
      <c r="H78" s="217"/>
      <c r="I78" s="217"/>
      <c r="J78" s="311">
        <v>194619101.25000003</v>
      </c>
      <c r="K78" s="217"/>
      <c r="L78" s="217"/>
      <c r="M78" s="217"/>
      <c r="N78" s="217"/>
      <c r="O78" s="217"/>
      <c r="P78" s="217"/>
      <c r="Q78" s="217"/>
      <c r="R78" s="217"/>
      <c r="S78" s="217"/>
      <c r="T78" s="217"/>
      <c r="U78" s="285">
        <v>0.0664632938327442</v>
      </c>
      <c r="V78" s="217"/>
      <c r="W78" s="217"/>
      <c r="X78" s="217"/>
      <c r="Y78" s="217"/>
      <c r="Z78" s="217"/>
      <c r="AA78" s="217"/>
      <c r="AB78" s="218">
        <v>1568</v>
      </c>
      <c r="AC78" s="217"/>
      <c r="AD78" s="217"/>
      <c r="AE78" s="217"/>
      <c r="AF78" s="285">
        <v>0.04052622056809077</v>
      </c>
      <c r="AG78" s="217"/>
      <c r="AH78" s="217"/>
      <c r="AI78" s="217"/>
      <c r="AJ78" s="217"/>
    </row>
    <row r="79" spans="2:36" ht="10.5" customHeight="1">
      <c r="B79" s="216" t="s">
        <v>1207</v>
      </c>
      <c r="C79" s="217"/>
      <c r="D79" s="217"/>
      <c r="E79" s="217"/>
      <c r="F79" s="217"/>
      <c r="G79" s="217"/>
      <c r="H79" s="217"/>
      <c r="I79" s="217"/>
      <c r="J79" s="311">
        <v>77776137.23000012</v>
      </c>
      <c r="K79" s="217"/>
      <c r="L79" s="217"/>
      <c r="M79" s="217"/>
      <c r="N79" s="217"/>
      <c r="O79" s="217"/>
      <c r="P79" s="217"/>
      <c r="Q79" s="217"/>
      <c r="R79" s="217"/>
      <c r="S79" s="217"/>
      <c r="T79" s="217"/>
      <c r="U79" s="285">
        <v>0.026560898846476062</v>
      </c>
      <c r="V79" s="217"/>
      <c r="W79" s="217"/>
      <c r="X79" s="217"/>
      <c r="Y79" s="217"/>
      <c r="Z79" s="217"/>
      <c r="AA79" s="217"/>
      <c r="AB79" s="218">
        <v>622</v>
      </c>
      <c r="AC79" s="217"/>
      <c r="AD79" s="217"/>
      <c r="AE79" s="217"/>
      <c r="AF79" s="285">
        <v>0.016076090046780907</v>
      </c>
      <c r="AG79" s="217"/>
      <c r="AH79" s="217"/>
      <c r="AI79" s="217"/>
      <c r="AJ79" s="217"/>
    </row>
    <row r="80" spans="2:36" ht="10.5" customHeight="1">
      <c r="B80" s="216" t="s">
        <v>1208</v>
      </c>
      <c r="C80" s="217"/>
      <c r="D80" s="217"/>
      <c r="E80" s="217"/>
      <c r="F80" s="217"/>
      <c r="G80" s="217"/>
      <c r="H80" s="217"/>
      <c r="I80" s="217"/>
      <c r="J80" s="311">
        <v>20037980.96999999</v>
      </c>
      <c r="K80" s="217"/>
      <c r="L80" s="217"/>
      <c r="M80" s="217"/>
      <c r="N80" s="217"/>
      <c r="O80" s="217"/>
      <c r="P80" s="217"/>
      <c r="Q80" s="217"/>
      <c r="R80" s="217"/>
      <c r="S80" s="217"/>
      <c r="T80" s="217"/>
      <c r="U80" s="285">
        <v>0.006843060154271706</v>
      </c>
      <c r="V80" s="217"/>
      <c r="W80" s="217"/>
      <c r="X80" s="217"/>
      <c r="Y80" s="217"/>
      <c r="Z80" s="217"/>
      <c r="AA80" s="217"/>
      <c r="AB80" s="218">
        <v>177</v>
      </c>
      <c r="AC80" s="217"/>
      <c r="AD80" s="217"/>
      <c r="AE80" s="217"/>
      <c r="AF80" s="285">
        <v>0.004574707296270451</v>
      </c>
      <c r="AG80" s="217"/>
      <c r="AH80" s="217"/>
      <c r="AI80" s="217"/>
      <c r="AJ80" s="217"/>
    </row>
    <row r="81" spans="2:36" ht="10.5" customHeight="1">
      <c r="B81" s="216" t="s">
        <v>1209</v>
      </c>
      <c r="C81" s="217"/>
      <c r="D81" s="217"/>
      <c r="E81" s="217"/>
      <c r="F81" s="217"/>
      <c r="G81" s="217"/>
      <c r="H81" s="217"/>
      <c r="I81" s="217"/>
      <c r="J81" s="311">
        <v>2503399.8600000003</v>
      </c>
      <c r="K81" s="217"/>
      <c r="L81" s="217"/>
      <c r="M81" s="217"/>
      <c r="N81" s="217"/>
      <c r="O81" s="217"/>
      <c r="P81" s="217"/>
      <c r="Q81" s="217"/>
      <c r="R81" s="217"/>
      <c r="S81" s="217"/>
      <c r="T81" s="217"/>
      <c r="U81" s="285">
        <v>0.0008549222527869971</v>
      </c>
      <c r="V81" s="217"/>
      <c r="W81" s="217"/>
      <c r="X81" s="217"/>
      <c r="Y81" s="217"/>
      <c r="Z81" s="217"/>
      <c r="AA81" s="217"/>
      <c r="AB81" s="218">
        <v>28</v>
      </c>
      <c r="AC81" s="217"/>
      <c r="AD81" s="217"/>
      <c r="AE81" s="217"/>
      <c r="AF81" s="285">
        <v>0.000723682510144478</v>
      </c>
      <c r="AG81" s="217"/>
      <c r="AH81" s="217"/>
      <c r="AI81" s="217"/>
      <c r="AJ81" s="217"/>
    </row>
    <row r="82" spans="2:36" ht="10.5" customHeight="1">
      <c r="B82" s="216" t="s">
        <v>1210</v>
      </c>
      <c r="C82" s="217"/>
      <c r="D82" s="217"/>
      <c r="E82" s="217"/>
      <c r="F82" s="217"/>
      <c r="G82" s="217"/>
      <c r="H82" s="217"/>
      <c r="I82" s="217"/>
      <c r="J82" s="311">
        <v>2259334.4999999995</v>
      </c>
      <c r="K82" s="217"/>
      <c r="L82" s="217"/>
      <c r="M82" s="217"/>
      <c r="N82" s="217"/>
      <c r="O82" s="217"/>
      <c r="P82" s="217"/>
      <c r="Q82" s="217"/>
      <c r="R82" s="217"/>
      <c r="S82" s="217"/>
      <c r="T82" s="217"/>
      <c r="U82" s="285">
        <v>0.0007715728403609414</v>
      </c>
      <c r="V82" s="217"/>
      <c r="W82" s="217"/>
      <c r="X82" s="217"/>
      <c r="Y82" s="217"/>
      <c r="Z82" s="217"/>
      <c r="AA82" s="217"/>
      <c r="AB82" s="218">
        <v>23</v>
      </c>
      <c r="AC82" s="217"/>
      <c r="AD82" s="217"/>
      <c r="AE82" s="217"/>
      <c r="AF82" s="285">
        <v>0.0005944534904758213</v>
      </c>
      <c r="AG82" s="217"/>
      <c r="AH82" s="217"/>
      <c r="AI82" s="217"/>
      <c r="AJ82" s="217"/>
    </row>
    <row r="83" spans="2:36" ht="10.5" customHeight="1">
      <c r="B83" s="216" t="s">
        <v>1211</v>
      </c>
      <c r="C83" s="217"/>
      <c r="D83" s="217"/>
      <c r="E83" s="217"/>
      <c r="F83" s="217"/>
      <c r="G83" s="217"/>
      <c r="H83" s="217"/>
      <c r="I83" s="217"/>
      <c r="J83" s="311">
        <v>1789552.38</v>
      </c>
      <c r="K83" s="217"/>
      <c r="L83" s="217"/>
      <c r="M83" s="217"/>
      <c r="N83" s="217"/>
      <c r="O83" s="217"/>
      <c r="P83" s="217"/>
      <c r="Q83" s="217"/>
      <c r="R83" s="217"/>
      <c r="S83" s="217"/>
      <c r="T83" s="217"/>
      <c r="U83" s="285">
        <v>0.0006111401445032965</v>
      </c>
      <c r="V83" s="217"/>
      <c r="W83" s="217"/>
      <c r="X83" s="217"/>
      <c r="Y83" s="217"/>
      <c r="Z83" s="217"/>
      <c r="AA83" s="217"/>
      <c r="AB83" s="218">
        <v>16</v>
      </c>
      <c r="AC83" s="217"/>
      <c r="AD83" s="217"/>
      <c r="AE83" s="217"/>
      <c r="AF83" s="285">
        <v>0.0004135328629397017</v>
      </c>
      <c r="AG83" s="217"/>
      <c r="AH83" s="217"/>
      <c r="AI83" s="217"/>
      <c r="AJ83" s="217"/>
    </row>
    <row r="84" spans="2:36" ht="10.5" customHeight="1">
      <c r="B84" s="216" t="s">
        <v>1212</v>
      </c>
      <c r="C84" s="217"/>
      <c r="D84" s="217"/>
      <c r="E84" s="217"/>
      <c r="F84" s="217"/>
      <c r="G84" s="217"/>
      <c r="H84" s="217"/>
      <c r="I84" s="217"/>
      <c r="J84" s="311">
        <v>395621.19999999995</v>
      </c>
      <c r="K84" s="217"/>
      <c r="L84" s="217"/>
      <c r="M84" s="217"/>
      <c r="N84" s="217"/>
      <c r="O84" s="217"/>
      <c r="P84" s="217"/>
      <c r="Q84" s="217"/>
      <c r="R84" s="217"/>
      <c r="S84" s="217"/>
      <c r="T84" s="217"/>
      <c r="U84" s="285">
        <v>0.00013510640987025342</v>
      </c>
      <c r="V84" s="217"/>
      <c r="W84" s="217"/>
      <c r="X84" s="217"/>
      <c r="Y84" s="217"/>
      <c r="Z84" s="217"/>
      <c r="AA84" s="217"/>
      <c r="AB84" s="218">
        <v>4</v>
      </c>
      <c r="AC84" s="217"/>
      <c r="AD84" s="217"/>
      <c r="AE84" s="217"/>
      <c r="AF84" s="285">
        <v>0.00010338321573492543</v>
      </c>
      <c r="AG84" s="217"/>
      <c r="AH84" s="217"/>
      <c r="AI84" s="217"/>
      <c r="AJ84" s="217"/>
    </row>
    <row r="85" spans="2:36" ht="10.5" customHeight="1">
      <c r="B85" s="216" t="s">
        <v>1213</v>
      </c>
      <c r="C85" s="217"/>
      <c r="D85" s="217"/>
      <c r="E85" s="217"/>
      <c r="F85" s="217"/>
      <c r="G85" s="217"/>
      <c r="H85" s="217"/>
      <c r="I85" s="217"/>
      <c r="J85" s="311">
        <v>13606.6</v>
      </c>
      <c r="K85" s="217"/>
      <c r="L85" s="217"/>
      <c r="M85" s="217"/>
      <c r="N85" s="217"/>
      <c r="O85" s="217"/>
      <c r="P85" s="217"/>
      <c r="Q85" s="217"/>
      <c r="R85" s="217"/>
      <c r="S85" s="217"/>
      <c r="T85" s="217"/>
      <c r="U85" s="285">
        <v>4.646714778026533E-06</v>
      </c>
      <c r="V85" s="217"/>
      <c r="W85" s="217"/>
      <c r="X85" s="217"/>
      <c r="Y85" s="217"/>
      <c r="Z85" s="217"/>
      <c r="AA85" s="217"/>
      <c r="AB85" s="218">
        <v>1</v>
      </c>
      <c r="AC85" s="217"/>
      <c r="AD85" s="217"/>
      <c r="AE85" s="217"/>
      <c r="AF85" s="285">
        <v>2.5845803933731358E-05</v>
      </c>
      <c r="AG85" s="217"/>
      <c r="AH85" s="217"/>
      <c r="AI85" s="217"/>
      <c r="AJ85" s="217"/>
    </row>
    <row r="86" spans="2:36" ht="10.5" customHeight="1">
      <c r="B86" s="216" t="s">
        <v>1214</v>
      </c>
      <c r="C86" s="217"/>
      <c r="D86" s="217"/>
      <c r="E86" s="217"/>
      <c r="F86" s="217"/>
      <c r="G86" s="217"/>
      <c r="H86" s="217"/>
      <c r="I86" s="217"/>
      <c r="J86" s="311">
        <v>218107.46000000002</v>
      </c>
      <c r="K86" s="217"/>
      <c r="L86" s="217"/>
      <c r="M86" s="217"/>
      <c r="N86" s="217"/>
      <c r="O86" s="217"/>
      <c r="P86" s="217"/>
      <c r="Q86" s="217"/>
      <c r="R86" s="217"/>
      <c r="S86" s="217"/>
      <c r="T86" s="217"/>
      <c r="U86" s="285">
        <v>7.448467343640815E-05</v>
      </c>
      <c r="V86" s="217"/>
      <c r="W86" s="217"/>
      <c r="X86" s="217"/>
      <c r="Y86" s="217"/>
      <c r="Z86" s="217"/>
      <c r="AA86" s="217"/>
      <c r="AB86" s="218">
        <v>3</v>
      </c>
      <c r="AC86" s="217"/>
      <c r="AD86" s="217"/>
      <c r="AE86" s="217"/>
      <c r="AF86" s="285">
        <v>7.753741180119407E-05</v>
      </c>
      <c r="AG86" s="217"/>
      <c r="AH86" s="217"/>
      <c r="AI86" s="217"/>
      <c r="AJ86" s="217"/>
    </row>
    <row r="87" spans="2:36" ht="13.5" customHeight="1">
      <c r="B87" s="306"/>
      <c r="C87" s="307"/>
      <c r="D87" s="307"/>
      <c r="E87" s="307"/>
      <c r="F87" s="307"/>
      <c r="G87" s="307"/>
      <c r="H87" s="307"/>
      <c r="I87" s="307"/>
      <c r="J87" s="308">
        <v>2928219322.68</v>
      </c>
      <c r="K87" s="307"/>
      <c r="L87" s="307"/>
      <c r="M87" s="307"/>
      <c r="N87" s="307"/>
      <c r="O87" s="307"/>
      <c r="P87" s="307"/>
      <c r="Q87" s="307"/>
      <c r="R87" s="307"/>
      <c r="S87" s="307"/>
      <c r="T87" s="307"/>
      <c r="U87" s="309">
        <v>0.9999999999999959</v>
      </c>
      <c r="V87" s="307"/>
      <c r="W87" s="307"/>
      <c r="X87" s="307"/>
      <c r="Y87" s="307"/>
      <c r="Z87" s="307"/>
      <c r="AA87" s="307"/>
      <c r="AB87" s="310">
        <v>38691</v>
      </c>
      <c r="AC87" s="307"/>
      <c r="AD87" s="307"/>
      <c r="AE87" s="307"/>
      <c r="AF87" s="309">
        <v>1</v>
      </c>
      <c r="AG87" s="307"/>
      <c r="AH87" s="307"/>
      <c r="AI87" s="307"/>
      <c r="AJ87" s="307"/>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4" t="s">
        <v>1167</v>
      </c>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6"/>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0" t="s">
        <v>1182</v>
      </c>
      <c r="C91" s="231"/>
      <c r="D91" s="231"/>
      <c r="E91" s="231"/>
      <c r="F91" s="231"/>
      <c r="G91" s="231"/>
      <c r="H91" s="231"/>
      <c r="I91" s="230" t="s">
        <v>1179</v>
      </c>
      <c r="J91" s="231"/>
      <c r="K91" s="231"/>
      <c r="L91" s="231"/>
      <c r="M91" s="231"/>
      <c r="N91" s="231"/>
      <c r="O91" s="231"/>
      <c r="P91" s="231"/>
      <c r="Q91" s="231"/>
      <c r="R91" s="231"/>
      <c r="S91" s="231"/>
      <c r="T91" s="231"/>
      <c r="U91" s="230" t="s">
        <v>1180</v>
      </c>
      <c r="V91" s="231"/>
      <c r="W91" s="231"/>
      <c r="X91" s="231"/>
      <c r="Y91" s="231"/>
      <c r="Z91" s="231"/>
      <c r="AA91" s="231"/>
      <c r="AB91" s="230" t="s">
        <v>1181</v>
      </c>
      <c r="AC91" s="231"/>
      <c r="AD91" s="231"/>
      <c r="AE91" s="231"/>
      <c r="AF91" s="230" t="s">
        <v>1180</v>
      </c>
      <c r="AG91" s="231"/>
      <c r="AH91" s="231"/>
      <c r="AI91" s="231"/>
      <c r="AJ91" s="231"/>
    </row>
    <row r="92" spans="2:36" ht="10.5" customHeight="1">
      <c r="B92" s="216" t="s">
        <v>1183</v>
      </c>
      <c r="C92" s="217"/>
      <c r="D92" s="217"/>
      <c r="E92" s="217"/>
      <c r="F92" s="217"/>
      <c r="G92" s="217"/>
      <c r="H92" s="217"/>
      <c r="I92" s="311">
        <v>200000</v>
      </c>
      <c r="J92" s="217"/>
      <c r="K92" s="217"/>
      <c r="L92" s="217"/>
      <c r="M92" s="217"/>
      <c r="N92" s="217"/>
      <c r="O92" s="217"/>
      <c r="P92" s="217"/>
      <c r="Q92" s="217"/>
      <c r="R92" s="217"/>
      <c r="S92" s="217"/>
      <c r="T92" s="217"/>
      <c r="U92" s="285">
        <v>6.830089483083991E-05</v>
      </c>
      <c r="V92" s="217"/>
      <c r="W92" s="217"/>
      <c r="X92" s="217"/>
      <c r="Y92" s="217"/>
      <c r="Z92" s="217"/>
      <c r="AA92" s="217"/>
      <c r="AB92" s="218">
        <v>2</v>
      </c>
      <c r="AC92" s="217"/>
      <c r="AD92" s="217"/>
      <c r="AE92" s="217"/>
      <c r="AF92" s="285">
        <v>5.1691607867462715E-05</v>
      </c>
      <c r="AG92" s="217"/>
      <c r="AH92" s="217"/>
      <c r="AI92" s="217"/>
      <c r="AJ92" s="217"/>
    </row>
    <row r="93" spans="2:36" ht="10.5" customHeight="1">
      <c r="B93" s="216" t="s">
        <v>1184</v>
      </c>
      <c r="C93" s="217"/>
      <c r="D93" s="217"/>
      <c r="E93" s="217"/>
      <c r="F93" s="217"/>
      <c r="G93" s="217"/>
      <c r="H93" s="217"/>
      <c r="I93" s="311">
        <v>2127500</v>
      </c>
      <c r="J93" s="217"/>
      <c r="K93" s="217"/>
      <c r="L93" s="217"/>
      <c r="M93" s="217"/>
      <c r="N93" s="217"/>
      <c r="O93" s="217"/>
      <c r="P93" s="217"/>
      <c r="Q93" s="217"/>
      <c r="R93" s="217"/>
      <c r="S93" s="217"/>
      <c r="T93" s="217"/>
      <c r="U93" s="285">
        <v>0.0007265507687630597</v>
      </c>
      <c r="V93" s="217"/>
      <c r="W93" s="217"/>
      <c r="X93" s="217"/>
      <c r="Y93" s="217"/>
      <c r="Z93" s="217"/>
      <c r="AA93" s="217"/>
      <c r="AB93" s="218">
        <v>36</v>
      </c>
      <c r="AC93" s="217"/>
      <c r="AD93" s="217"/>
      <c r="AE93" s="217"/>
      <c r="AF93" s="285">
        <v>0.0009304489416143289</v>
      </c>
      <c r="AG93" s="217"/>
      <c r="AH93" s="217"/>
      <c r="AI93" s="217"/>
      <c r="AJ93" s="217"/>
    </row>
    <row r="94" spans="2:36" ht="10.5" customHeight="1">
      <c r="B94" s="216" t="s">
        <v>1185</v>
      </c>
      <c r="C94" s="217"/>
      <c r="D94" s="217"/>
      <c r="E94" s="217"/>
      <c r="F94" s="217"/>
      <c r="G94" s="217"/>
      <c r="H94" s="217"/>
      <c r="I94" s="311">
        <v>4834073.55</v>
      </c>
      <c r="J94" s="217"/>
      <c r="K94" s="217"/>
      <c r="L94" s="217"/>
      <c r="M94" s="217"/>
      <c r="N94" s="217"/>
      <c r="O94" s="217"/>
      <c r="P94" s="217"/>
      <c r="Q94" s="217"/>
      <c r="R94" s="217"/>
      <c r="S94" s="217"/>
      <c r="T94" s="217"/>
      <c r="U94" s="285">
        <v>0.0016508577457154748</v>
      </c>
      <c r="V94" s="217"/>
      <c r="W94" s="217"/>
      <c r="X94" s="217"/>
      <c r="Y94" s="217"/>
      <c r="Z94" s="217"/>
      <c r="AA94" s="217"/>
      <c r="AB94" s="218">
        <v>72</v>
      </c>
      <c r="AC94" s="217"/>
      <c r="AD94" s="217"/>
      <c r="AE94" s="217"/>
      <c r="AF94" s="285">
        <v>0.0018608978832286578</v>
      </c>
      <c r="AG94" s="217"/>
      <c r="AH94" s="217"/>
      <c r="AI94" s="217"/>
      <c r="AJ94" s="217"/>
    </row>
    <row r="95" spans="2:36" ht="10.5" customHeight="1">
      <c r="B95" s="216" t="s">
        <v>1186</v>
      </c>
      <c r="C95" s="217"/>
      <c r="D95" s="217"/>
      <c r="E95" s="217"/>
      <c r="F95" s="217"/>
      <c r="G95" s="217"/>
      <c r="H95" s="217"/>
      <c r="I95" s="311">
        <v>2477181.08</v>
      </c>
      <c r="J95" s="217"/>
      <c r="K95" s="217"/>
      <c r="L95" s="217"/>
      <c r="M95" s="217"/>
      <c r="N95" s="217"/>
      <c r="O95" s="217"/>
      <c r="P95" s="217"/>
      <c r="Q95" s="217"/>
      <c r="R95" s="217"/>
      <c r="S95" s="217"/>
      <c r="T95" s="217"/>
      <c r="U95" s="285">
        <v>0.0008459684221101322</v>
      </c>
      <c r="V95" s="217"/>
      <c r="W95" s="217"/>
      <c r="X95" s="217"/>
      <c r="Y95" s="217"/>
      <c r="Z95" s="217"/>
      <c r="AA95" s="217"/>
      <c r="AB95" s="218">
        <v>131</v>
      </c>
      <c r="AC95" s="217"/>
      <c r="AD95" s="217"/>
      <c r="AE95" s="217"/>
      <c r="AF95" s="285">
        <v>0.003385800315318808</v>
      </c>
      <c r="AG95" s="217"/>
      <c r="AH95" s="217"/>
      <c r="AI95" s="217"/>
      <c r="AJ95" s="217"/>
    </row>
    <row r="96" spans="2:36" ht="10.5" customHeight="1">
      <c r="B96" s="216" t="s">
        <v>1187</v>
      </c>
      <c r="C96" s="217"/>
      <c r="D96" s="217"/>
      <c r="E96" s="217"/>
      <c r="F96" s="217"/>
      <c r="G96" s="217"/>
      <c r="H96" s="217"/>
      <c r="I96" s="311">
        <v>26195749.19</v>
      </c>
      <c r="J96" s="217"/>
      <c r="K96" s="217"/>
      <c r="L96" s="217"/>
      <c r="M96" s="217"/>
      <c r="N96" s="217"/>
      <c r="O96" s="217"/>
      <c r="P96" s="217"/>
      <c r="Q96" s="217"/>
      <c r="R96" s="217"/>
      <c r="S96" s="217"/>
      <c r="T96" s="217"/>
      <c r="U96" s="285">
        <v>0.00894596555220625</v>
      </c>
      <c r="V96" s="217"/>
      <c r="W96" s="217"/>
      <c r="X96" s="217"/>
      <c r="Y96" s="217"/>
      <c r="Z96" s="217"/>
      <c r="AA96" s="217"/>
      <c r="AB96" s="218">
        <v>408</v>
      </c>
      <c r="AC96" s="217"/>
      <c r="AD96" s="217"/>
      <c r="AE96" s="217"/>
      <c r="AF96" s="285">
        <v>0.010545088004962394</v>
      </c>
      <c r="AG96" s="217"/>
      <c r="AH96" s="217"/>
      <c r="AI96" s="217"/>
      <c r="AJ96" s="217"/>
    </row>
    <row r="97" spans="2:36" ht="10.5" customHeight="1">
      <c r="B97" s="216" t="s">
        <v>1188</v>
      </c>
      <c r="C97" s="217"/>
      <c r="D97" s="217"/>
      <c r="E97" s="217"/>
      <c r="F97" s="217"/>
      <c r="G97" s="217"/>
      <c r="H97" s="217"/>
      <c r="I97" s="311">
        <v>8876344.070000002</v>
      </c>
      <c r="J97" s="217"/>
      <c r="K97" s="217"/>
      <c r="L97" s="217"/>
      <c r="M97" s="217"/>
      <c r="N97" s="217"/>
      <c r="O97" s="217"/>
      <c r="P97" s="217"/>
      <c r="Q97" s="217"/>
      <c r="R97" s="217"/>
      <c r="S97" s="217"/>
      <c r="T97" s="217"/>
      <c r="U97" s="285">
        <v>0.0030313112140370984</v>
      </c>
      <c r="V97" s="217"/>
      <c r="W97" s="217"/>
      <c r="X97" s="217"/>
      <c r="Y97" s="217"/>
      <c r="Z97" s="217"/>
      <c r="AA97" s="217"/>
      <c r="AB97" s="218">
        <v>321</v>
      </c>
      <c r="AC97" s="217"/>
      <c r="AD97" s="217"/>
      <c r="AE97" s="217"/>
      <c r="AF97" s="285">
        <v>0.008296503062727766</v>
      </c>
      <c r="AG97" s="217"/>
      <c r="AH97" s="217"/>
      <c r="AI97" s="217"/>
      <c r="AJ97" s="217"/>
    </row>
    <row r="98" spans="2:36" ht="10.5" customHeight="1">
      <c r="B98" s="216" t="s">
        <v>1189</v>
      </c>
      <c r="C98" s="217"/>
      <c r="D98" s="217"/>
      <c r="E98" s="217"/>
      <c r="F98" s="217"/>
      <c r="G98" s="217"/>
      <c r="H98" s="217"/>
      <c r="I98" s="311">
        <v>17024581.4</v>
      </c>
      <c r="J98" s="217"/>
      <c r="K98" s="217"/>
      <c r="L98" s="217"/>
      <c r="M98" s="217"/>
      <c r="N98" s="217"/>
      <c r="O98" s="217"/>
      <c r="P98" s="217"/>
      <c r="Q98" s="217"/>
      <c r="R98" s="217"/>
      <c r="S98" s="217"/>
      <c r="T98" s="217"/>
      <c r="U98" s="285">
        <v>0.005813970718702367</v>
      </c>
      <c r="V98" s="217"/>
      <c r="W98" s="217"/>
      <c r="X98" s="217"/>
      <c r="Y98" s="217"/>
      <c r="Z98" s="217"/>
      <c r="AA98" s="217"/>
      <c r="AB98" s="218">
        <v>516</v>
      </c>
      <c r="AC98" s="217"/>
      <c r="AD98" s="217"/>
      <c r="AE98" s="217"/>
      <c r="AF98" s="285">
        <v>0.013336434829805382</v>
      </c>
      <c r="AG98" s="217"/>
      <c r="AH98" s="217"/>
      <c r="AI98" s="217"/>
      <c r="AJ98" s="217"/>
    </row>
    <row r="99" spans="2:36" ht="10.5" customHeight="1">
      <c r="B99" s="216" t="s">
        <v>1190</v>
      </c>
      <c r="C99" s="217"/>
      <c r="D99" s="217"/>
      <c r="E99" s="217"/>
      <c r="F99" s="217"/>
      <c r="G99" s="217"/>
      <c r="H99" s="217"/>
      <c r="I99" s="311">
        <v>26509248.070000038</v>
      </c>
      <c r="J99" s="217"/>
      <c r="K99" s="217"/>
      <c r="L99" s="217"/>
      <c r="M99" s="217"/>
      <c r="N99" s="217"/>
      <c r="O99" s="217"/>
      <c r="P99" s="217"/>
      <c r="Q99" s="217"/>
      <c r="R99" s="217"/>
      <c r="S99" s="217"/>
      <c r="T99" s="217"/>
      <c r="U99" s="285">
        <v>0.009053026822368594</v>
      </c>
      <c r="V99" s="217"/>
      <c r="W99" s="217"/>
      <c r="X99" s="217"/>
      <c r="Y99" s="217"/>
      <c r="Z99" s="217"/>
      <c r="AA99" s="217"/>
      <c r="AB99" s="218">
        <v>718</v>
      </c>
      <c r="AC99" s="217"/>
      <c r="AD99" s="217"/>
      <c r="AE99" s="217"/>
      <c r="AF99" s="285">
        <v>0.018557287224419114</v>
      </c>
      <c r="AG99" s="217"/>
      <c r="AH99" s="217"/>
      <c r="AI99" s="217"/>
      <c r="AJ99" s="217"/>
    </row>
    <row r="100" spans="2:36" ht="10.5" customHeight="1">
      <c r="B100" s="216" t="s">
        <v>1191</v>
      </c>
      <c r="C100" s="217"/>
      <c r="D100" s="217"/>
      <c r="E100" s="217"/>
      <c r="F100" s="217"/>
      <c r="G100" s="217"/>
      <c r="H100" s="217"/>
      <c r="I100" s="311">
        <v>39020110.15999998</v>
      </c>
      <c r="J100" s="217"/>
      <c r="K100" s="217"/>
      <c r="L100" s="217"/>
      <c r="M100" s="217"/>
      <c r="N100" s="217"/>
      <c r="O100" s="217"/>
      <c r="P100" s="217"/>
      <c r="Q100" s="217"/>
      <c r="R100" s="217"/>
      <c r="S100" s="217"/>
      <c r="T100" s="217"/>
      <c r="U100" s="285">
        <v>0.013325542201629735</v>
      </c>
      <c r="V100" s="217"/>
      <c r="W100" s="217"/>
      <c r="X100" s="217"/>
      <c r="Y100" s="217"/>
      <c r="Z100" s="217"/>
      <c r="AA100" s="217"/>
      <c r="AB100" s="218">
        <v>878</v>
      </c>
      <c r="AC100" s="217"/>
      <c r="AD100" s="217"/>
      <c r="AE100" s="217"/>
      <c r="AF100" s="285">
        <v>0.02269261585381613</v>
      </c>
      <c r="AG100" s="217"/>
      <c r="AH100" s="217"/>
      <c r="AI100" s="217"/>
      <c r="AJ100" s="217"/>
    </row>
    <row r="101" spans="2:36" ht="10.5" customHeight="1">
      <c r="B101" s="216" t="s">
        <v>1192</v>
      </c>
      <c r="C101" s="217"/>
      <c r="D101" s="217"/>
      <c r="E101" s="217"/>
      <c r="F101" s="217"/>
      <c r="G101" s="217"/>
      <c r="H101" s="217"/>
      <c r="I101" s="311">
        <v>407659174.06999886</v>
      </c>
      <c r="J101" s="217"/>
      <c r="K101" s="217"/>
      <c r="L101" s="217"/>
      <c r="M101" s="217"/>
      <c r="N101" s="217"/>
      <c r="O101" s="217"/>
      <c r="P101" s="217"/>
      <c r="Q101" s="217"/>
      <c r="R101" s="217"/>
      <c r="S101" s="217"/>
      <c r="T101" s="217"/>
      <c r="U101" s="285">
        <v>0.13921743187491029</v>
      </c>
      <c r="V101" s="217"/>
      <c r="W101" s="217"/>
      <c r="X101" s="217"/>
      <c r="Y101" s="217"/>
      <c r="Z101" s="217"/>
      <c r="AA101" s="217"/>
      <c r="AB101" s="218">
        <v>8346</v>
      </c>
      <c r="AC101" s="217"/>
      <c r="AD101" s="217"/>
      <c r="AE101" s="217"/>
      <c r="AF101" s="285">
        <v>0.21570907963092192</v>
      </c>
      <c r="AG101" s="217"/>
      <c r="AH101" s="217"/>
      <c r="AI101" s="217"/>
      <c r="AJ101" s="217"/>
    </row>
    <row r="102" spans="2:36" ht="10.5" customHeight="1">
      <c r="B102" s="216" t="s">
        <v>1193</v>
      </c>
      <c r="C102" s="217"/>
      <c r="D102" s="217"/>
      <c r="E102" s="217"/>
      <c r="F102" s="217"/>
      <c r="G102" s="217"/>
      <c r="H102" s="217"/>
      <c r="I102" s="311">
        <v>69629046.33999997</v>
      </c>
      <c r="J102" s="217"/>
      <c r="K102" s="217"/>
      <c r="L102" s="217"/>
      <c r="M102" s="217"/>
      <c r="N102" s="217"/>
      <c r="O102" s="217"/>
      <c r="P102" s="217"/>
      <c r="Q102" s="217"/>
      <c r="R102" s="217"/>
      <c r="S102" s="217"/>
      <c r="T102" s="217"/>
      <c r="U102" s="285">
        <v>0.023778630856200085</v>
      </c>
      <c r="V102" s="217"/>
      <c r="W102" s="217"/>
      <c r="X102" s="217"/>
      <c r="Y102" s="217"/>
      <c r="Z102" s="217"/>
      <c r="AA102" s="217"/>
      <c r="AB102" s="218">
        <v>1921</v>
      </c>
      <c r="AC102" s="217"/>
      <c r="AD102" s="217"/>
      <c r="AE102" s="217"/>
      <c r="AF102" s="285">
        <v>0.04964978935669794</v>
      </c>
      <c r="AG102" s="217"/>
      <c r="AH102" s="217"/>
      <c r="AI102" s="217"/>
      <c r="AJ102" s="217"/>
    </row>
    <row r="103" spans="2:36" ht="10.5" customHeight="1">
      <c r="B103" s="216" t="s">
        <v>1194</v>
      </c>
      <c r="C103" s="217"/>
      <c r="D103" s="217"/>
      <c r="E103" s="217"/>
      <c r="F103" s="217"/>
      <c r="G103" s="217"/>
      <c r="H103" s="217"/>
      <c r="I103" s="311">
        <v>74243595.66000001</v>
      </c>
      <c r="J103" s="217"/>
      <c r="K103" s="217"/>
      <c r="L103" s="217"/>
      <c r="M103" s="217"/>
      <c r="N103" s="217"/>
      <c r="O103" s="217"/>
      <c r="P103" s="217"/>
      <c r="Q103" s="217"/>
      <c r="R103" s="217"/>
      <c r="S103" s="217"/>
      <c r="T103" s="217"/>
      <c r="U103" s="285">
        <v>0.02535452009518532</v>
      </c>
      <c r="V103" s="217"/>
      <c r="W103" s="217"/>
      <c r="X103" s="217"/>
      <c r="Y103" s="217"/>
      <c r="Z103" s="217"/>
      <c r="AA103" s="217"/>
      <c r="AB103" s="218">
        <v>1115</v>
      </c>
      <c r="AC103" s="217"/>
      <c r="AD103" s="217"/>
      <c r="AE103" s="217"/>
      <c r="AF103" s="285">
        <v>0.028818071386110464</v>
      </c>
      <c r="AG103" s="217"/>
      <c r="AH103" s="217"/>
      <c r="AI103" s="217"/>
      <c r="AJ103" s="217"/>
    </row>
    <row r="104" spans="2:36" ht="10.5" customHeight="1">
      <c r="B104" s="216" t="s">
        <v>1195</v>
      </c>
      <c r="C104" s="217"/>
      <c r="D104" s="217"/>
      <c r="E104" s="217"/>
      <c r="F104" s="217"/>
      <c r="G104" s="217"/>
      <c r="H104" s="217"/>
      <c r="I104" s="311">
        <v>238574846.0700004</v>
      </c>
      <c r="J104" s="217"/>
      <c r="K104" s="217"/>
      <c r="L104" s="217"/>
      <c r="M104" s="217"/>
      <c r="N104" s="217"/>
      <c r="O104" s="217"/>
      <c r="P104" s="217"/>
      <c r="Q104" s="217"/>
      <c r="R104" s="217"/>
      <c r="S104" s="217"/>
      <c r="T104" s="217"/>
      <c r="U104" s="285">
        <v>0.0814743773535546</v>
      </c>
      <c r="V104" s="217"/>
      <c r="W104" s="217"/>
      <c r="X104" s="217"/>
      <c r="Y104" s="217"/>
      <c r="Z104" s="217"/>
      <c r="AA104" s="217"/>
      <c r="AB104" s="218">
        <v>3502</v>
      </c>
      <c r="AC104" s="217"/>
      <c r="AD104" s="217"/>
      <c r="AE104" s="217"/>
      <c r="AF104" s="285">
        <v>0.09051200537592721</v>
      </c>
      <c r="AG104" s="217"/>
      <c r="AH104" s="217"/>
      <c r="AI104" s="217"/>
      <c r="AJ104" s="217"/>
    </row>
    <row r="105" spans="2:36" ht="10.5" customHeight="1">
      <c r="B105" s="216" t="s">
        <v>1196</v>
      </c>
      <c r="C105" s="217"/>
      <c r="D105" s="217"/>
      <c r="E105" s="217"/>
      <c r="F105" s="217"/>
      <c r="G105" s="217"/>
      <c r="H105" s="217"/>
      <c r="I105" s="311">
        <v>17600021.459999997</v>
      </c>
      <c r="J105" s="217"/>
      <c r="K105" s="217"/>
      <c r="L105" s="217"/>
      <c r="M105" s="217"/>
      <c r="N105" s="217"/>
      <c r="O105" s="217"/>
      <c r="P105" s="217"/>
      <c r="Q105" s="217"/>
      <c r="R105" s="217"/>
      <c r="S105" s="217"/>
      <c r="T105" s="217"/>
      <c r="U105" s="285">
        <v>0.006010486073799927</v>
      </c>
      <c r="V105" s="217"/>
      <c r="W105" s="217"/>
      <c r="X105" s="217"/>
      <c r="Y105" s="217"/>
      <c r="Z105" s="217"/>
      <c r="AA105" s="217"/>
      <c r="AB105" s="218">
        <v>247</v>
      </c>
      <c r="AC105" s="217"/>
      <c r="AD105" s="217"/>
      <c r="AE105" s="217"/>
      <c r="AF105" s="285">
        <v>0.006383913571631645</v>
      </c>
      <c r="AG105" s="217"/>
      <c r="AH105" s="217"/>
      <c r="AI105" s="217"/>
      <c r="AJ105" s="217"/>
    </row>
    <row r="106" spans="2:36" ht="10.5" customHeight="1">
      <c r="B106" s="216" t="s">
        <v>1197</v>
      </c>
      <c r="C106" s="217"/>
      <c r="D106" s="217"/>
      <c r="E106" s="217"/>
      <c r="F106" s="217"/>
      <c r="G106" s="217"/>
      <c r="H106" s="217"/>
      <c r="I106" s="311">
        <v>414182652.4999991</v>
      </c>
      <c r="J106" s="217"/>
      <c r="K106" s="217"/>
      <c r="L106" s="217"/>
      <c r="M106" s="217"/>
      <c r="N106" s="217"/>
      <c r="O106" s="217"/>
      <c r="P106" s="217"/>
      <c r="Q106" s="217"/>
      <c r="R106" s="217"/>
      <c r="S106" s="217"/>
      <c r="T106" s="217"/>
      <c r="U106" s="285">
        <v>0.14144522894580377</v>
      </c>
      <c r="V106" s="217"/>
      <c r="W106" s="217"/>
      <c r="X106" s="217"/>
      <c r="Y106" s="217"/>
      <c r="Z106" s="217"/>
      <c r="AA106" s="217"/>
      <c r="AB106" s="218">
        <v>5160</v>
      </c>
      <c r="AC106" s="217"/>
      <c r="AD106" s="217"/>
      <c r="AE106" s="217"/>
      <c r="AF106" s="285">
        <v>0.1333643482980538</v>
      </c>
      <c r="AG106" s="217"/>
      <c r="AH106" s="217"/>
      <c r="AI106" s="217"/>
      <c r="AJ106" s="217"/>
    </row>
    <row r="107" spans="2:36" ht="10.5" customHeight="1">
      <c r="B107" s="216" t="s">
        <v>1198</v>
      </c>
      <c r="C107" s="217"/>
      <c r="D107" s="217"/>
      <c r="E107" s="217"/>
      <c r="F107" s="217"/>
      <c r="G107" s="217"/>
      <c r="H107" s="217"/>
      <c r="I107" s="311">
        <v>13530948.089999996</v>
      </c>
      <c r="J107" s="217"/>
      <c r="K107" s="217"/>
      <c r="L107" s="217"/>
      <c r="M107" s="217"/>
      <c r="N107" s="217"/>
      <c r="O107" s="217"/>
      <c r="P107" s="217"/>
      <c r="Q107" s="217"/>
      <c r="R107" s="217"/>
      <c r="S107" s="217"/>
      <c r="T107" s="217"/>
      <c r="U107" s="285">
        <v>0.00462087931228322</v>
      </c>
      <c r="V107" s="217"/>
      <c r="W107" s="217"/>
      <c r="X107" s="217"/>
      <c r="Y107" s="217"/>
      <c r="Z107" s="217"/>
      <c r="AA107" s="217"/>
      <c r="AB107" s="218">
        <v>164</v>
      </c>
      <c r="AC107" s="217"/>
      <c r="AD107" s="217"/>
      <c r="AE107" s="217"/>
      <c r="AF107" s="285">
        <v>0.004238711845131943</v>
      </c>
      <c r="AG107" s="217"/>
      <c r="AH107" s="217"/>
      <c r="AI107" s="217"/>
      <c r="AJ107" s="217"/>
    </row>
    <row r="108" spans="2:36" ht="10.5" customHeight="1">
      <c r="B108" s="216" t="s">
        <v>1199</v>
      </c>
      <c r="C108" s="217"/>
      <c r="D108" s="217"/>
      <c r="E108" s="217"/>
      <c r="F108" s="217"/>
      <c r="G108" s="217"/>
      <c r="H108" s="217"/>
      <c r="I108" s="311">
        <v>41691372.57000003</v>
      </c>
      <c r="J108" s="217"/>
      <c r="K108" s="217"/>
      <c r="L108" s="217"/>
      <c r="M108" s="217"/>
      <c r="N108" s="217"/>
      <c r="O108" s="217"/>
      <c r="P108" s="217"/>
      <c r="Q108" s="217"/>
      <c r="R108" s="217"/>
      <c r="S108" s="217"/>
      <c r="T108" s="217"/>
      <c r="U108" s="285">
        <v>0.014237790266284682</v>
      </c>
      <c r="V108" s="217"/>
      <c r="W108" s="217"/>
      <c r="X108" s="217"/>
      <c r="Y108" s="217"/>
      <c r="Z108" s="217"/>
      <c r="AA108" s="217"/>
      <c r="AB108" s="218">
        <v>492</v>
      </c>
      <c r="AC108" s="217"/>
      <c r="AD108" s="217"/>
      <c r="AE108" s="217"/>
      <c r="AF108" s="285">
        <v>0.012716135535395828</v>
      </c>
      <c r="AG108" s="217"/>
      <c r="AH108" s="217"/>
      <c r="AI108" s="217"/>
      <c r="AJ108" s="217"/>
    </row>
    <row r="109" spans="2:36" ht="10.5" customHeight="1">
      <c r="B109" s="216" t="s">
        <v>1200</v>
      </c>
      <c r="C109" s="217"/>
      <c r="D109" s="217"/>
      <c r="E109" s="217"/>
      <c r="F109" s="217"/>
      <c r="G109" s="217"/>
      <c r="H109" s="217"/>
      <c r="I109" s="311">
        <v>219866373.78000012</v>
      </c>
      <c r="J109" s="217"/>
      <c r="K109" s="217"/>
      <c r="L109" s="217"/>
      <c r="M109" s="217"/>
      <c r="N109" s="217"/>
      <c r="O109" s="217"/>
      <c r="P109" s="217"/>
      <c r="Q109" s="217"/>
      <c r="R109" s="217"/>
      <c r="S109" s="217"/>
      <c r="T109" s="217"/>
      <c r="U109" s="285">
        <v>0.07508535036192963</v>
      </c>
      <c r="V109" s="217"/>
      <c r="W109" s="217"/>
      <c r="X109" s="217"/>
      <c r="Y109" s="217"/>
      <c r="Z109" s="217"/>
      <c r="AA109" s="217"/>
      <c r="AB109" s="218">
        <v>2365</v>
      </c>
      <c r="AC109" s="217"/>
      <c r="AD109" s="217"/>
      <c r="AE109" s="217"/>
      <c r="AF109" s="285">
        <v>0.06112532630327466</v>
      </c>
      <c r="AG109" s="217"/>
      <c r="AH109" s="217"/>
      <c r="AI109" s="217"/>
      <c r="AJ109" s="217"/>
    </row>
    <row r="110" spans="2:36" ht="10.5" customHeight="1">
      <c r="B110" s="216" t="s">
        <v>1201</v>
      </c>
      <c r="C110" s="217"/>
      <c r="D110" s="217"/>
      <c r="E110" s="217"/>
      <c r="F110" s="217"/>
      <c r="G110" s="217"/>
      <c r="H110" s="217"/>
      <c r="I110" s="311">
        <v>18227710.070000008</v>
      </c>
      <c r="J110" s="217"/>
      <c r="K110" s="217"/>
      <c r="L110" s="217"/>
      <c r="M110" s="217"/>
      <c r="N110" s="217"/>
      <c r="O110" s="217"/>
      <c r="P110" s="217"/>
      <c r="Q110" s="217"/>
      <c r="R110" s="217"/>
      <c r="S110" s="217"/>
      <c r="T110" s="217"/>
      <c r="U110" s="285">
        <v>0.006224844542490561</v>
      </c>
      <c r="V110" s="217"/>
      <c r="W110" s="217"/>
      <c r="X110" s="217"/>
      <c r="Y110" s="217"/>
      <c r="Z110" s="217"/>
      <c r="AA110" s="217"/>
      <c r="AB110" s="218">
        <v>260</v>
      </c>
      <c r="AC110" s="217"/>
      <c r="AD110" s="217"/>
      <c r="AE110" s="217"/>
      <c r="AF110" s="285">
        <v>0.006719909022770153</v>
      </c>
      <c r="AG110" s="217"/>
      <c r="AH110" s="217"/>
      <c r="AI110" s="217"/>
      <c r="AJ110" s="217"/>
    </row>
    <row r="111" spans="2:36" ht="10.5" customHeight="1">
      <c r="B111" s="216" t="s">
        <v>1202</v>
      </c>
      <c r="C111" s="217"/>
      <c r="D111" s="217"/>
      <c r="E111" s="217"/>
      <c r="F111" s="217"/>
      <c r="G111" s="217"/>
      <c r="H111" s="217"/>
      <c r="I111" s="311">
        <v>637002765.7300018</v>
      </c>
      <c r="J111" s="217"/>
      <c r="K111" s="217"/>
      <c r="L111" s="217"/>
      <c r="M111" s="217"/>
      <c r="N111" s="217"/>
      <c r="O111" s="217"/>
      <c r="P111" s="217"/>
      <c r="Q111" s="217"/>
      <c r="R111" s="217"/>
      <c r="S111" s="217"/>
      <c r="T111" s="217"/>
      <c r="U111" s="285">
        <v>0.21753929454539506</v>
      </c>
      <c r="V111" s="217"/>
      <c r="W111" s="217"/>
      <c r="X111" s="217"/>
      <c r="Y111" s="217"/>
      <c r="Z111" s="217"/>
      <c r="AA111" s="217"/>
      <c r="AB111" s="218">
        <v>6135</v>
      </c>
      <c r="AC111" s="217"/>
      <c r="AD111" s="217"/>
      <c r="AE111" s="217"/>
      <c r="AF111" s="285">
        <v>0.15856400713344188</v>
      </c>
      <c r="AG111" s="217"/>
      <c r="AH111" s="217"/>
      <c r="AI111" s="217"/>
      <c r="AJ111" s="217"/>
    </row>
    <row r="112" spans="2:36" ht="10.5" customHeight="1">
      <c r="B112" s="216" t="s">
        <v>1203</v>
      </c>
      <c r="C112" s="217"/>
      <c r="D112" s="217"/>
      <c r="E112" s="217"/>
      <c r="F112" s="217"/>
      <c r="G112" s="217"/>
      <c r="H112" s="217"/>
      <c r="I112" s="311">
        <v>11665365.920000002</v>
      </c>
      <c r="J112" s="217"/>
      <c r="K112" s="217"/>
      <c r="L112" s="217"/>
      <c r="M112" s="217"/>
      <c r="N112" s="217"/>
      <c r="O112" s="217"/>
      <c r="P112" s="217"/>
      <c r="Q112" s="217"/>
      <c r="R112" s="217"/>
      <c r="S112" s="217"/>
      <c r="T112" s="217"/>
      <c r="U112" s="285">
        <v>0.003983774654325921</v>
      </c>
      <c r="V112" s="217"/>
      <c r="W112" s="217"/>
      <c r="X112" s="217"/>
      <c r="Y112" s="217"/>
      <c r="Z112" s="217"/>
      <c r="AA112" s="217"/>
      <c r="AB112" s="218">
        <v>149</v>
      </c>
      <c r="AC112" s="217"/>
      <c r="AD112" s="217"/>
      <c r="AE112" s="217"/>
      <c r="AF112" s="285">
        <v>0.0038510247861259722</v>
      </c>
      <c r="AG112" s="217"/>
      <c r="AH112" s="217"/>
      <c r="AI112" s="217"/>
      <c r="AJ112" s="217"/>
    </row>
    <row r="113" spans="2:36" ht="10.5" customHeight="1">
      <c r="B113" s="216" t="s">
        <v>1205</v>
      </c>
      <c r="C113" s="217"/>
      <c r="D113" s="217"/>
      <c r="E113" s="217"/>
      <c r="F113" s="217"/>
      <c r="G113" s="217"/>
      <c r="H113" s="217"/>
      <c r="I113" s="311">
        <v>12777047.600000007</v>
      </c>
      <c r="J113" s="217"/>
      <c r="K113" s="217"/>
      <c r="L113" s="217"/>
      <c r="M113" s="217"/>
      <c r="N113" s="217"/>
      <c r="O113" s="217"/>
      <c r="P113" s="217"/>
      <c r="Q113" s="217"/>
      <c r="R113" s="217"/>
      <c r="S113" s="217"/>
      <c r="T113" s="217"/>
      <c r="U113" s="285">
        <v>0.004363418921881181</v>
      </c>
      <c r="V113" s="217"/>
      <c r="W113" s="217"/>
      <c r="X113" s="217"/>
      <c r="Y113" s="217"/>
      <c r="Z113" s="217"/>
      <c r="AA113" s="217"/>
      <c r="AB113" s="218">
        <v>140</v>
      </c>
      <c r="AC113" s="217"/>
      <c r="AD113" s="217"/>
      <c r="AE113" s="217"/>
      <c r="AF113" s="285">
        <v>0.00361841255072239</v>
      </c>
      <c r="AG113" s="217"/>
      <c r="AH113" s="217"/>
      <c r="AI113" s="217"/>
      <c r="AJ113" s="217"/>
    </row>
    <row r="114" spans="2:36" ht="10.5" customHeight="1">
      <c r="B114" s="216" t="s">
        <v>1206</v>
      </c>
      <c r="C114" s="217"/>
      <c r="D114" s="217"/>
      <c r="E114" s="217"/>
      <c r="F114" s="217"/>
      <c r="G114" s="217"/>
      <c r="H114" s="217"/>
      <c r="I114" s="311">
        <v>24661215.46</v>
      </c>
      <c r="J114" s="217"/>
      <c r="K114" s="217"/>
      <c r="L114" s="217"/>
      <c r="M114" s="217"/>
      <c r="N114" s="217"/>
      <c r="O114" s="217"/>
      <c r="P114" s="217"/>
      <c r="Q114" s="217"/>
      <c r="R114" s="217"/>
      <c r="S114" s="217"/>
      <c r="T114" s="217"/>
      <c r="U114" s="285">
        <v>0.008421915417670718</v>
      </c>
      <c r="V114" s="217"/>
      <c r="W114" s="217"/>
      <c r="X114" s="217"/>
      <c r="Y114" s="217"/>
      <c r="Z114" s="217"/>
      <c r="AA114" s="217"/>
      <c r="AB114" s="218">
        <v>281</v>
      </c>
      <c r="AC114" s="217"/>
      <c r="AD114" s="217"/>
      <c r="AE114" s="217"/>
      <c r="AF114" s="285">
        <v>0.0072626709053785115</v>
      </c>
      <c r="AG114" s="217"/>
      <c r="AH114" s="217"/>
      <c r="AI114" s="217"/>
      <c r="AJ114" s="217"/>
    </row>
    <row r="115" spans="2:36" ht="10.5" customHeight="1">
      <c r="B115" s="216" t="s">
        <v>1207</v>
      </c>
      <c r="C115" s="217"/>
      <c r="D115" s="217"/>
      <c r="E115" s="217"/>
      <c r="F115" s="217"/>
      <c r="G115" s="217"/>
      <c r="H115" s="217"/>
      <c r="I115" s="311">
        <v>24775373.820000008</v>
      </c>
      <c r="J115" s="217"/>
      <c r="K115" s="217"/>
      <c r="L115" s="217"/>
      <c r="M115" s="217"/>
      <c r="N115" s="217"/>
      <c r="O115" s="217"/>
      <c r="P115" s="217"/>
      <c r="Q115" s="217"/>
      <c r="R115" s="217"/>
      <c r="S115" s="217"/>
      <c r="T115" s="217"/>
      <c r="U115" s="285">
        <v>0.008460901008372827</v>
      </c>
      <c r="V115" s="217"/>
      <c r="W115" s="217"/>
      <c r="X115" s="217"/>
      <c r="Y115" s="217"/>
      <c r="Z115" s="217"/>
      <c r="AA115" s="217"/>
      <c r="AB115" s="218">
        <v>283</v>
      </c>
      <c r="AC115" s="217"/>
      <c r="AD115" s="217"/>
      <c r="AE115" s="217"/>
      <c r="AF115" s="285">
        <v>0.007314362513245975</v>
      </c>
      <c r="AG115" s="217"/>
      <c r="AH115" s="217"/>
      <c r="AI115" s="217"/>
      <c r="AJ115" s="217"/>
    </row>
    <row r="116" spans="2:36" ht="10.5" customHeight="1">
      <c r="B116" s="216" t="s">
        <v>1208</v>
      </c>
      <c r="C116" s="217"/>
      <c r="D116" s="217"/>
      <c r="E116" s="217"/>
      <c r="F116" s="217"/>
      <c r="G116" s="217"/>
      <c r="H116" s="217"/>
      <c r="I116" s="311">
        <v>548885138.5600001</v>
      </c>
      <c r="J116" s="217"/>
      <c r="K116" s="217"/>
      <c r="L116" s="217"/>
      <c r="M116" s="217"/>
      <c r="N116" s="217"/>
      <c r="O116" s="217"/>
      <c r="P116" s="217"/>
      <c r="Q116" s="217"/>
      <c r="R116" s="217"/>
      <c r="S116" s="217"/>
      <c r="T116" s="217"/>
      <c r="U116" s="285">
        <v>0.18744673061498782</v>
      </c>
      <c r="V116" s="217"/>
      <c r="W116" s="217"/>
      <c r="X116" s="217"/>
      <c r="Y116" s="217"/>
      <c r="Z116" s="217"/>
      <c r="AA116" s="217"/>
      <c r="AB116" s="218">
        <v>4761</v>
      </c>
      <c r="AC116" s="217"/>
      <c r="AD116" s="217"/>
      <c r="AE116" s="217"/>
      <c r="AF116" s="285">
        <v>0.123051872528495</v>
      </c>
      <c r="AG116" s="217"/>
      <c r="AH116" s="217"/>
      <c r="AI116" s="217"/>
      <c r="AJ116" s="217"/>
    </row>
    <row r="117" spans="2:36" ht="10.5" customHeight="1">
      <c r="B117" s="216" t="s">
        <v>1209</v>
      </c>
      <c r="C117" s="217"/>
      <c r="D117" s="217"/>
      <c r="E117" s="217"/>
      <c r="F117" s="217"/>
      <c r="G117" s="217"/>
      <c r="H117" s="217"/>
      <c r="I117" s="311">
        <v>10580903.969999999</v>
      </c>
      <c r="J117" s="217"/>
      <c r="K117" s="217"/>
      <c r="L117" s="217"/>
      <c r="M117" s="217"/>
      <c r="N117" s="217"/>
      <c r="O117" s="217"/>
      <c r="P117" s="217"/>
      <c r="Q117" s="217"/>
      <c r="R117" s="217"/>
      <c r="S117" s="217"/>
      <c r="T117" s="217"/>
      <c r="U117" s="285">
        <v>0.0036134260463509325</v>
      </c>
      <c r="V117" s="217"/>
      <c r="W117" s="217"/>
      <c r="X117" s="217"/>
      <c r="Y117" s="217"/>
      <c r="Z117" s="217"/>
      <c r="AA117" s="217"/>
      <c r="AB117" s="218">
        <v>100</v>
      </c>
      <c r="AC117" s="217"/>
      <c r="AD117" s="217"/>
      <c r="AE117" s="217"/>
      <c r="AF117" s="285">
        <v>0.0025845803933731357</v>
      </c>
      <c r="AG117" s="217"/>
      <c r="AH117" s="217"/>
      <c r="AI117" s="217"/>
      <c r="AJ117" s="217"/>
    </row>
    <row r="118" spans="2:36" ht="10.5" customHeight="1">
      <c r="B118" s="216" t="s">
        <v>1210</v>
      </c>
      <c r="C118" s="217"/>
      <c r="D118" s="217"/>
      <c r="E118" s="217"/>
      <c r="F118" s="217"/>
      <c r="G118" s="217"/>
      <c r="H118" s="217"/>
      <c r="I118" s="311">
        <v>623946.1300000001</v>
      </c>
      <c r="J118" s="217"/>
      <c r="K118" s="217"/>
      <c r="L118" s="217"/>
      <c r="M118" s="217"/>
      <c r="N118" s="217"/>
      <c r="O118" s="217"/>
      <c r="P118" s="217"/>
      <c r="Q118" s="217"/>
      <c r="R118" s="217"/>
      <c r="S118" s="217"/>
      <c r="T118" s="217"/>
      <c r="U118" s="285">
        <v>0.0002130803950261979</v>
      </c>
      <c r="V118" s="217"/>
      <c r="W118" s="217"/>
      <c r="X118" s="217"/>
      <c r="Y118" s="217"/>
      <c r="Z118" s="217"/>
      <c r="AA118" s="217"/>
      <c r="AB118" s="218">
        <v>6</v>
      </c>
      <c r="AC118" s="217"/>
      <c r="AD118" s="217"/>
      <c r="AE118" s="217"/>
      <c r="AF118" s="285">
        <v>0.00015507482360238814</v>
      </c>
      <c r="AG118" s="217"/>
      <c r="AH118" s="217"/>
      <c r="AI118" s="217"/>
      <c r="AJ118" s="217"/>
    </row>
    <row r="119" spans="2:36" ht="10.5" customHeight="1">
      <c r="B119" s="216" t="s">
        <v>1211</v>
      </c>
      <c r="C119" s="217"/>
      <c r="D119" s="217"/>
      <c r="E119" s="217"/>
      <c r="F119" s="217"/>
      <c r="G119" s="217"/>
      <c r="H119" s="217"/>
      <c r="I119" s="311">
        <v>623875.08</v>
      </c>
      <c r="J119" s="217"/>
      <c r="K119" s="217"/>
      <c r="L119" s="217"/>
      <c r="M119" s="217"/>
      <c r="N119" s="217"/>
      <c r="O119" s="217"/>
      <c r="P119" s="217"/>
      <c r="Q119" s="217"/>
      <c r="R119" s="217"/>
      <c r="S119" s="217"/>
      <c r="T119" s="217"/>
      <c r="U119" s="285">
        <v>0.0002130561311333092</v>
      </c>
      <c r="V119" s="217"/>
      <c r="W119" s="217"/>
      <c r="X119" s="217"/>
      <c r="Y119" s="217"/>
      <c r="Z119" s="217"/>
      <c r="AA119" s="217"/>
      <c r="AB119" s="218">
        <v>6</v>
      </c>
      <c r="AC119" s="217"/>
      <c r="AD119" s="217"/>
      <c r="AE119" s="217"/>
      <c r="AF119" s="285">
        <v>0.00015507482360238814</v>
      </c>
      <c r="AG119" s="217"/>
      <c r="AH119" s="217"/>
      <c r="AI119" s="217"/>
      <c r="AJ119" s="217"/>
    </row>
    <row r="120" spans="2:36" ht="10.5" customHeight="1">
      <c r="B120" s="216" t="s">
        <v>1212</v>
      </c>
      <c r="C120" s="217"/>
      <c r="D120" s="217"/>
      <c r="E120" s="217"/>
      <c r="F120" s="217"/>
      <c r="G120" s="217"/>
      <c r="H120" s="217"/>
      <c r="I120" s="311">
        <v>1257490.77</v>
      </c>
      <c r="J120" s="217"/>
      <c r="K120" s="217"/>
      <c r="L120" s="217"/>
      <c r="M120" s="217"/>
      <c r="N120" s="217"/>
      <c r="O120" s="217"/>
      <c r="P120" s="217"/>
      <c r="Q120" s="217"/>
      <c r="R120" s="217"/>
      <c r="S120" s="217"/>
      <c r="T120" s="217"/>
      <c r="U120" s="285">
        <v>0.0004294387241626096</v>
      </c>
      <c r="V120" s="217"/>
      <c r="W120" s="217"/>
      <c r="X120" s="217"/>
      <c r="Y120" s="217"/>
      <c r="Z120" s="217"/>
      <c r="AA120" s="217"/>
      <c r="AB120" s="218">
        <v>10</v>
      </c>
      <c r="AC120" s="217"/>
      <c r="AD120" s="217"/>
      <c r="AE120" s="217"/>
      <c r="AF120" s="285">
        <v>0.0002584580393373136</v>
      </c>
      <c r="AG120" s="217"/>
      <c r="AH120" s="217"/>
      <c r="AI120" s="217"/>
      <c r="AJ120" s="217"/>
    </row>
    <row r="121" spans="2:36" ht="10.5" customHeight="1">
      <c r="B121" s="216" t="s">
        <v>1215</v>
      </c>
      <c r="C121" s="217"/>
      <c r="D121" s="217"/>
      <c r="E121" s="217"/>
      <c r="F121" s="217"/>
      <c r="G121" s="217"/>
      <c r="H121" s="217"/>
      <c r="I121" s="311">
        <v>11246446.780000003</v>
      </c>
      <c r="J121" s="217"/>
      <c r="K121" s="217"/>
      <c r="L121" s="217"/>
      <c r="M121" s="217"/>
      <c r="N121" s="217"/>
      <c r="O121" s="217"/>
      <c r="P121" s="217"/>
      <c r="Q121" s="217"/>
      <c r="R121" s="217"/>
      <c r="S121" s="217"/>
      <c r="T121" s="217"/>
      <c r="U121" s="285">
        <v>0.0038407118937070924</v>
      </c>
      <c r="V121" s="217"/>
      <c r="W121" s="217"/>
      <c r="X121" s="217"/>
      <c r="Y121" s="217"/>
      <c r="Z121" s="217"/>
      <c r="AA121" s="217"/>
      <c r="AB121" s="218">
        <v>142</v>
      </c>
      <c r="AC121" s="217"/>
      <c r="AD121" s="217"/>
      <c r="AE121" s="217"/>
      <c r="AF121" s="285">
        <v>0.003670104158589853</v>
      </c>
      <c r="AG121" s="217"/>
      <c r="AH121" s="217"/>
      <c r="AI121" s="217"/>
      <c r="AJ121" s="217"/>
    </row>
    <row r="122" spans="2:36" ht="10.5" customHeight="1">
      <c r="B122" s="216" t="s">
        <v>1213</v>
      </c>
      <c r="C122" s="217"/>
      <c r="D122" s="217"/>
      <c r="E122" s="217"/>
      <c r="F122" s="217"/>
      <c r="G122" s="217"/>
      <c r="H122" s="217"/>
      <c r="I122" s="311">
        <v>1368803.38</v>
      </c>
      <c r="J122" s="217"/>
      <c r="K122" s="217"/>
      <c r="L122" s="217"/>
      <c r="M122" s="217"/>
      <c r="N122" s="217"/>
      <c r="O122" s="217"/>
      <c r="P122" s="217"/>
      <c r="Q122" s="217"/>
      <c r="R122" s="217"/>
      <c r="S122" s="217"/>
      <c r="T122" s="217"/>
      <c r="U122" s="285">
        <v>0.00046745247850739103</v>
      </c>
      <c r="V122" s="217"/>
      <c r="W122" s="217"/>
      <c r="X122" s="217"/>
      <c r="Y122" s="217"/>
      <c r="Z122" s="217"/>
      <c r="AA122" s="217"/>
      <c r="AB122" s="218">
        <v>19</v>
      </c>
      <c r="AC122" s="217"/>
      <c r="AD122" s="217"/>
      <c r="AE122" s="217"/>
      <c r="AF122" s="285">
        <v>0.0004910702747408959</v>
      </c>
      <c r="AG122" s="217"/>
      <c r="AH122" s="217"/>
      <c r="AI122" s="217"/>
      <c r="AJ122" s="217"/>
    </row>
    <row r="123" spans="2:36" ht="10.5" customHeight="1">
      <c r="B123" s="216" t="s">
        <v>1216</v>
      </c>
      <c r="C123" s="217"/>
      <c r="D123" s="217"/>
      <c r="E123" s="217"/>
      <c r="F123" s="217"/>
      <c r="G123" s="217"/>
      <c r="H123" s="217"/>
      <c r="I123" s="311">
        <v>280421.35000000003</v>
      </c>
      <c r="J123" s="217"/>
      <c r="K123" s="217"/>
      <c r="L123" s="217"/>
      <c r="M123" s="217"/>
      <c r="N123" s="217"/>
      <c r="O123" s="217"/>
      <c r="P123" s="217"/>
      <c r="Q123" s="217"/>
      <c r="R123" s="217"/>
      <c r="S123" s="217"/>
      <c r="T123" s="217"/>
      <c r="U123" s="285">
        <v>9.576514567336077E-05</v>
      </c>
      <c r="V123" s="217"/>
      <c r="W123" s="217"/>
      <c r="X123" s="217"/>
      <c r="Y123" s="217"/>
      <c r="Z123" s="217"/>
      <c r="AA123" s="217"/>
      <c r="AB123" s="218">
        <v>5</v>
      </c>
      <c r="AC123" s="217"/>
      <c r="AD123" s="217"/>
      <c r="AE123" s="217"/>
      <c r="AF123" s="285">
        <v>0.0001292290196686568</v>
      </c>
      <c r="AG123" s="217"/>
      <c r="AH123" s="217"/>
      <c r="AI123" s="217"/>
      <c r="AJ123" s="217"/>
    </row>
    <row r="124" spans="2:36" ht="12.75" customHeight="1">
      <c r="B124" s="306"/>
      <c r="C124" s="307"/>
      <c r="D124" s="307"/>
      <c r="E124" s="307"/>
      <c r="F124" s="307"/>
      <c r="G124" s="307"/>
      <c r="H124" s="307"/>
      <c r="I124" s="308">
        <v>2928219322.6800003</v>
      </c>
      <c r="J124" s="307"/>
      <c r="K124" s="307"/>
      <c r="L124" s="307"/>
      <c r="M124" s="307"/>
      <c r="N124" s="307"/>
      <c r="O124" s="307"/>
      <c r="P124" s="307"/>
      <c r="Q124" s="307"/>
      <c r="R124" s="307"/>
      <c r="S124" s="307"/>
      <c r="T124" s="307"/>
      <c r="U124" s="309">
        <v>0.9999999999999958</v>
      </c>
      <c r="V124" s="307"/>
      <c r="W124" s="307"/>
      <c r="X124" s="307"/>
      <c r="Y124" s="307"/>
      <c r="Z124" s="307"/>
      <c r="AA124" s="307"/>
      <c r="AB124" s="310">
        <v>38691</v>
      </c>
      <c r="AC124" s="307"/>
      <c r="AD124" s="307"/>
      <c r="AE124" s="307"/>
      <c r="AF124" s="309">
        <v>1</v>
      </c>
      <c r="AG124" s="307"/>
      <c r="AH124" s="307"/>
      <c r="AI124" s="307"/>
      <c r="AJ124" s="307"/>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4" t="s">
        <v>1168</v>
      </c>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6"/>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0" t="s">
        <v>1217</v>
      </c>
      <c r="C128" s="231"/>
      <c r="D128" s="231"/>
      <c r="E128" s="231"/>
      <c r="F128" s="231"/>
      <c r="G128" s="231"/>
      <c r="H128" s="231"/>
      <c r="I128" s="230" t="s">
        <v>1179</v>
      </c>
      <c r="J128" s="231"/>
      <c r="K128" s="231"/>
      <c r="L128" s="231"/>
      <c r="M128" s="231"/>
      <c r="N128" s="231"/>
      <c r="O128" s="231"/>
      <c r="P128" s="231"/>
      <c r="Q128" s="231"/>
      <c r="R128" s="231"/>
      <c r="S128" s="230" t="s">
        <v>1180</v>
      </c>
      <c r="T128" s="231"/>
      <c r="U128" s="231"/>
      <c r="V128" s="231"/>
      <c r="W128" s="231"/>
      <c r="X128" s="231"/>
      <c r="Y128" s="231"/>
      <c r="Z128" s="231"/>
      <c r="AA128" s="230" t="s">
        <v>1181</v>
      </c>
      <c r="AB128" s="231"/>
      <c r="AC128" s="231"/>
      <c r="AD128" s="231"/>
      <c r="AE128" s="230" t="s">
        <v>1180</v>
      </c>
      <c r="AF128" s="231"/>
      <c r="AG128" s="231"/>
      <c r="AH128" s="231"/>
      <c r="AI128" s="231"/>
      <c r="AJ128" s="1"/>
    </row>
    <row r="129" spans="2:36" ht="12" customHeight="1">
      <c r="B129" s="312">
        <v>1999</v>
      </c>
      <c r="C129" s="217"/>
      <c r="D129" s="217"/>
      <c r="E129" s="217"/>
      <c r="F129" s="217"/>
      <c r="G129" s="217"/>
      <c r="H129" s="217"/>
      <c r="I129" s="311">
        <v>31789.13</v>
      </c>
      <c r="J129" s="217"/>
      <c r="K129" s="217"/>
      <c r="L129" s="217"/>
      <c r="M129" s="217"/>
      <c r="N129" s="217"/>
      <c r="O129" s="217"/>
      <c r="P129" s="217"/>
      <c r="Q129" s="217"/>
      <c r="R129" s="217"/>
      <c r="S129" s="285">
        <v>1.0856130124469494E-05</v>
      </c>
      <c r="T129" s="217"/>
      <c r="U129" s="217"/>
      <c r="V129" s="217"/>
      <c r="W129" s="217"/>
      <c r="X129" s="217"/>
      <c r="Y129" s="217"/>
      <c r="Z129" s="217"/>
      <c r="AA129" s="218">
        <v>10</v>
      </c>
      <c r="AB129" s="217"/>
      <c r="AC129" s="217"/>
      <c r="AD129" s="217"/>
      <c r="AE129" s="285">
        <v>0.0002584580393373136</v>
      </c>
      <c r="AF129" s="217"/>
      <c r="AG129" s="217"/>
      <c r="AH129" s="217"/>
      <c r="AI129" s="217"/>
      <c r="AJ129" s="1"/>
    </row>
    <row r="130" spans="2:36" ht="12" customHeight="1">
      <c r="B130" s="312">
        <v>2000</v>
      </c>
      <c r="C130" s="217"/>
      <c r="D130" s="217"/>
      <c r="E130" s="217"/>
      <c r="F130" s="217"/>
      <c r="G130" s="217"/>
      <c r="H130" s="217"/>
      <c r="I130" s="311">
        <v>71962.26999999999</v>
      </c>
      <c r="J130" s="217"/>
      <c r="K130" s="217"/>
      <c r="L130" s="217"/>
      <c r="M130" s="217"/>
      <c r="N130" s="217"/>
      <c r="O130" s="217"/>
      <c r="P130" s="217"/>
      <c r="Q130" s="217"/>
      <c r="R130" s="217"/>
      <c r="S130" s="285">
        <v>2.4575437175292536E-05</v>
      </c>
      <c r="T130" s="217"/>
      <c r="U130" s="217"/>
      <c r="V130" s="217"/>
      <c r="W130" s="217"/>
      <c r="X130" s="217"/>
      <c r="Y130" s="217"/>
      <c r="Z130" s="217"/>
      <c r="AA130" s="218">
        <v>3</v>
      </c>
      <c r="AB130" s="217"/>
      <c r="AC130" s="217"/>
      <c r="AD130" s="217"/>
      <c r="AE130" s="285">
        <v>7.753741180119407E-05</v>
      </c>
      <c r="AF130" s="217"/>
      <c r="AG130" s="217"/>
      <c r="AH130" s="217"/>
      <c r="AI130" s="217"/>
      <c r="AJ130" s="1"/>
    </row>
    <row r="131" spans="2:36" ht="12" customHeight="1">
      <c r="B131" s="312">
        <v>2001</v>
      </c>
      <c r="C131" s="217"/>
      <c r="D131" s="217"/>
      <c r="E131" s="217"/>
      <c r="F131" s="217"/>
      <c r="G131" s="217"/>
      <c r="H131" s="217"/>
      <c r="I131" s="311">
        <v>8788.33</v>
      </c>
      <c r="J131" s="217"/>
      <c r="K131" s="217"/>
      <c r="L131" s="217"/>
      <c r="M131" s="217"/>
      <c r="N131" s="217"/>
      <c r="O131" s="217"/>
      <c r="P131" s="217"/>
      <c r="Q131" s="217"/>
      <c r="R131" s="217"/>
      <c r="S131" s="285">
        <v>3.001254015343578E-06</v>
      </c>
      <c r="T131" s="217"/>
      <c r="U131" s="217"/>
      <c r="V131" s="217"/>
      <c r="W131" s="217"/>
      <c r="X131" s="217"/>
      <c r="Y131" s="217"/>
      <c r="Z131" s="217"/>
      <c r="AA131" s="218">
        <v>1</v>
      </c>
      <c r="AB131" s="217"/>
      <c r="AC131" s="217"/>
      <c r="AD131" s="217"/>
      <c r="AE131" s="285">
        <v>2.5845803933731358E-05</v>
      </c>
      <c r="AF131" s="217"/>
      <c r="AG131" s="217"/>
      <c r="AH131" s="217"/>
      <c r="AI131" s="217"/>
      <c r="AJ131" s="1"/>
    </row>
    <row r="132" spans="2:36" ht="12" customHeight="1">
      <c r="B132" s="312">
        <v>2002</v>
      </c>
      <c r="C132" s="217"/>
      <c r="D132" s="217"/>
      <c r="E132" s="217"/>
      <c r="F132" s="217"/>
      <c r="G132" s="217"/>
      <c r="H132" s="217"/>
      <c r="I132" s="311">
        <v>68478.46</v>
      </c>
      <c r="J132" s="217"/>
      <c r="K132" s="217"/>
      <c r="L132" s="217"/>
      <c r="M132" s="217"/>
      <c r="N132" s="217"/>
      <c r="O132" s="217"/>
      <c r="P132" s="217"/>
      <c r="Q132" s="217"/>
      <c r="R132" s="217"/>
      <c r="S132" s="285">
        <v>2.33857004731894E-05</v>
      </c>
      <c r="T132" s="217"/>
      <c r="U132" s="217"/>
      <c r="V132" s="217"/>
      <c r="W132" s="217"/>
      <c r="X132" s="217"/>
      <c r="Y132" s="217"/>
      <c r="Z132" s="217"/>
      <c r="AA132" s="218">
        <v>7</v>
      </c>
      <c r="AB132" s="217"/>
      <c r="AC132" s="217"/>
      <c r="AD132" s="217"/>
      <c r="AE132" s="285">
        <v>0.0001809206275361195</v>
      </c>
      <c r="AF132" s="217"/>
      <c r="AG132" s="217"/>
      <c r="AH132" s="217"/>
      <c r="AI132" s="217"/>
      <c r="AJ132" s="1"/>
    </row>
    <row r="133" spans="2:36" ht="12" customHeight="1">
      <c r="B133" s="312">
        <v>2003</v>
      </c>
      <c r="C133" s="217"/>
      <c r="D133" s="217"/>
      <c r="E133" s="217"/>
      <c r="F133" s="217"/>
      <c r="G133" s="217"/>
      <c r="H133" s="217"/>
      <c r="I133" s="311">
        <v>621487.96</v>
      </c>
      <c r="J133" s="217"/>
      <c r="K133" s="217"/>
      <c r="L133" s="217"/>
      <c r="M133" s="217"/>
      <c r="N133" s="217"/>
      <c r="O133" s="217"/>
      <c r="P133" s="217"/>
      <c r="Q133" s="217"/>
      <c r="R133" s="217"/>
      <c r="S133" s="285">
        <v>0.0002122409189729663</v>
      </c>
      <c r="T133" s="217"/>
      <c r="U133" s="217"/>
      <c r="V133" s="217"/>
      <c r="W133" s="217"/>
      <c r="X133" s="217"/>
      <c r="Y133" s="217"/>
      <c r="Z133" s="217"/>
      <c r="AA133" s="218">
        <v>33</v>
      </c>
      <c r="AB133" s="217"/>
      <c r="AC133" s="217"/>
      <c r="AD133" s="217"/>
      <c r="AE133" s="285">
        <v>0.0008529115298131348</v>
      </c>
      <c r="AF133" s="217"/>
      <c r="AG133" s="217"/>
      <c r="AH133" s="217"/>
      <c r="AI133" s="217"/>
      <c r="AJ133" s="1"/>
    </row>
    <row r="134" spans="2:36" ht="12" customHeight="1">
      <c r="B134" s="312">
        <v>2004</v>
      </c>
      <c r="C134" s="217"/>
      <c r="D134" s="217"/>
      <c r="E134" s="217"/>
      <c r="F134" s="217"/>
      <c r="G134" s="217"/>
      <c r="H134" s="217"/>
      <c r="I134" s="311">
        <v>1109646.7699999998</v>
      </c>
      <c r="J134" s="217"/>
      <c r="K134" s="217"/>
      <c r="L134" s="217"/>
      <c r="M134" s="217"/>
      <c r="N134" s="217"/>
      <c r="O134" s="217"/>
      <c r="P134" s="217"/>
      <c r="Q134" s="217"/>
      <c r="R134" s="217"/>
      <c r="S134" s="285">
        <v>0.0003789493366857561</v>
      </c>
      <c r="T134" s="217"/>
      <c r="U134" s="217"/>
      <c r="V134" s="217"/>
      <c r="W134" s="217"/>
      <c r="X134" s="217"/>
      <c r="Y134" s="217"/>
      <c r="Z134" s="217"/>
      <c r="AA134" s="218">
        <v>52</v>
      </c>
      <c r="AB134" s="217"/>
      <c r="AC134" s="217"/>
      <c r="AD134" s="217"/>
      <c r="AE134" s="285">
        <v>0.0013439818045540306</v>
      </c>
      <c r="AF134" s="217"/>
      <c r="AG134" s="217"/>
      <c r="AH134" s="217"/>
      <c r="AI134" s="217"/>
      <c r="AJ134" s="1"/>
    </row>
    <row r="135" spans="2:36" ht="12" customHeight="1">
      <c r="B135" s="312">
        <v>2005</v>
      </c>
      <c r="C135" s="217"/>
      <c r="D135" s="217"/>
      <c r="E135" s="217"/>
      <c r="F135" s="217"/>
      <c r="G135" s="217"/>
      <c r="H135" s="217"/>
      <c r="I135" s="311">
        <v>3942972.8899999983</v>
      </c>
      <c r="J135" s="217"/>
      <c r="K135" s="217"/>
      <c r="L135" s="217"/>
      <c r="M135" s="217"/>
      <c r="N135" s="217"/>
      <c r="O135" s="217"/>
      <c r="P135" s="217"/>
      <c r="Q135" s="217"/>
      <c r="R135" s="217"/>
      <c r="S135" s="285">
        <v>0.0013465428834037146</v>
      </c>
      <c r="T135" s="217"/>
      <c r="U135" s="217"/>
      <c r="V135" s="217"/>
      <c r="W135" s="217"/>
      <c r="X135" s="217"/>
      <c r="Y135" s="217"/>
      <c r="Z135" s="217"/>
      <c r="AA135" s="218">
        <v>148</v>
      </c>
      <c r="AB135" s="217"/>
      <c r="AC135" s="217"/>
      <c r="AD135" s="217"/>
      <c r="AE135" s="285">
        <v>0.003825178982192241</v>
      </c>
      <c r="AF135" s="217"/>
      <c r="AG135" s="217"/>
      <c r="AH135" s="217"/>
      <c r="AI135" s="217"/>
      <c r="AJ135" s="1"/>
    </row>
    <row r="136" spans="2:36" ht="12" customHeight="1">
      <c r="B136" s="312">
        <v>2006</v>
      </c>
      <c r="C136" s="217"/>
      <c r="D136" s="217"/>
      <c r="E136" s="217"/>
      <c r="F136" s="217"/>
      <c r="G136" s="217"/>
      <c r="H136" s="217"/>
      <c r="I136" s="311">
        <v>1737050.0300000007</v>
      </c>
      <c r="J136" s="217"/>
      <c r="K136" s="217"/>
      <c r="L136" s="217"/>
      <c r="M136" s="217"/>
      <c r="N136" s="217"/>
      <c r="O136" s="217"/>
      <c r="P136" s="217"/>
      <c r="Q136" s="217"/>
      <c r="R136" s="217"/>
      <c r="S136" s="285">
        <v>0.000593210357074687</v>
      </c>
      <c r="T136" s="217"/>
      <c r="U136" s="217"/>
      <c r="V136" s="217"/>
      <c r="W136" s="217"/>
      <c r="X136" s="217"/>
      <c r="Y136" s="217"/>
      <c r="Z136" s="217"/>
      <c r="AA136" s="218">
        <v>44</v>
      </c>
      <c r="AB136" s="217"/>
      <c r="AC136" s="217"/>
      <c r="AD136" s="217"/>
      <c r="AE136" s="285">
        <v>0.0011372153730841799</v>
      </c>
      <c r="AF136" s="217"/>
      <c r="AG136" s="217"/>
      <c r="AH136" s="217"/>
      <c r="AI136" s="217"/>
      <c r="AJ136" s="1"/>
    </row>
    <row r="137" spans="2:36" ht="12" customHeight="1">
      <c r="B137" s="312">
        <v>2007</v>
      </c>
      <c r="C137" s="217"/>
      <c r="D137" s="217"/>
      <c r="E137" s="217"/>
      <c r="F137" s="217"/>
      <c r="G137" s="217"/>
      <c r="H137" s="217"/>
      <c r="I137" s="311">
        <v>552075.92</v>
      </c>
      <c r="J137" s="217"/>
      <c r="K137" s="217"/>
      <c r="L137" s="217"/>
      <c r="M137" s="217"/>
      <c r="N137" s="217"/>
      <c r="O137" s="217"/>
      <c r="P137" s="217"/>
      <c r="Q137" s="217"/>
      <c r="R137" s="217"/>
      <c r="S137" s="285">
        <v>0.00018853639675279603</v>
      </c>
      <c r="T137" s="217"/>
      <c r="U137" s="217"/>
      <c r="V137" s="217"/>
      <c r="W137" s="217"/>
      <c r="X137" s="217"/>
      <c r="Y137" s="217"/>
      <c r="Z137" s="217"/>
      <c r="AA137" s="218">
        <v>21</v>
      </c>
      <c r="AB137" s="217"/>
      <c r="AC137" s="217"/>
      <c r="AD137" s="217"/>
      <c r="AE137" s="285">
        <v>0.0005427618826083586</v>
      </c>
      <c r="AF137" s="217"/>
      <c r="AG137" s="217"/>
      <c r="AH137" s="217"/>
      <c r="AI137" s="217"/>
      <c r="AJ137" s="1"/>
    </row>
    <row r="138" spans="2:36" ht="12" customHeight="1">
      <c r="B138" s="312">
        <v>2008</v>
      </c>
      <c r="C138" s="217"/>
      <c r="D138" s="217"/>
      <c r="E138" s="217"/>
      <c r="F138" s="217"/>
      <c r="G138" s="217"/>
      <c r="H138" s="217"/>
      <c r="I138" s="311">
        <v>1605172.4900000007</v>
      </c>
      <c r="J138" s="217"/>
      <c r="K138" s="217"/>
      <c r="L138" s="217"/>
      <c r="M138" s="217"/>
      <c r="N138" s="217"/>
      <c r="O138" s="217"/>
      <c r="P138" s="217"/>
      <c r="Q138" s="217"/>
      <c r="R138" s="217"/>
      <c r="S138" s="285">
        <v>0.0005481735871242376</v>
      </c>
      <c r="T138" s="217"/>
      <c r="U138" s="217"/>
      <c r="V138" s="217"/>
      <c r="W138" s="217"/>
      <c r="X138" s="217"/>
      <c r="Y138" s="217"/>
      <c r="Z138" s="217"/>
      <c r="AA138" s="218">
        <v>26</v>
      </c>
      <c r="AB138" s="217"/>
      <c r="AC138" s="217"/>
      <c r="AD138" s="217"/>
      <c r="AE138" s="285">
        <v>0.0006719909022770153</v>
      </c>
      <c r="AF138" s="217"/>
      <c r="AG138" s="217"/>
      <c r="AH138" s="217"/>
      <c r="AI138" s="217"/>
      <c r="AJ138" s="1"/>
    </row>
    <row r="139" spans="2:36" ht="12" customHeight="1">
      <c r="B139" s="312">
        <v>2009</v>
      </c>
      <c r="C139" s="217"/>
      <c r="D139" s="217"/>
      <c r="E139" s="217"/>
      <c r="F139" s="217"/>
      <c r="G139" s="217"/>
      <c r="H139" s="217"/>
      <c r="I139" s="311">
        <v>10168334.290000005</v>
      </c>
      <c r="J139" s="217"/>
      <c r="K139" s="217"/>
      <c r="L139" s="217"/>
      <c r="M139" s="217"/>
      <c r="N139" s="217"/>
      <c r="O139" s="217"/>
      <c r="P139" s="217"/>
      <c r="Q139" s="217"/>
      <c r="R139" s="217"/>
      <c r="S139" s="285">
        <v>0.0034725316547305693</v>
      </c>
      <c r="T139" s="217"/>
      <c r="U139" s="217"/>
      <c r="V139" s="217"/>
      <c r="W139" s="217"/>
      <c r="X139" s="217"/>
      <c r="Y139" s="217"/>
      <c r="Z139" s="217"/>
      <c r="AA139" s="218">
        <v>216</v>
      </c>
      <c r="AB139" s="217"/>
      <c r="AC139" s="217"/>
      <c r="AD139" s="217"/>
      <c r="AE139" s="285">
        <v>0.005582693649685973</v>
      </c>
      <c r="AF139" s="217"/>
      <c r="AG139" s="217"/>
      <c r="AH139" s="217"/>
      <c r="AI139" s="217"/>
      <c r="AJ139" s="1"/>
    </row>
    <row r="140" spans="2:36" ht="12" customHeight="1">
      <c r="B140" s="312">
        <v>2010</v>
      </c>
      <c r="C140" s="217"/>
      <c r="D140" s="217"/>
      <c r="E140" s="217"/>
      <c r="F140" s="217"/>
      <c r="G140" s="217"/>
      <c r="H140" s="217"/>
      <c r="I140" s="311">
        <v>16522159.599999988</v>
      </c>
      <c r="J140" s="217"/>
      <c r="K140" s="217"/>
      <c r="L140" s="217"/>
      <c r="M140" s="217"/>
      <c r="N140" s="217"/>
      <c r="O140" s="217"/>
      <c r="P140" s="217"/>
      <c r="Q140" s="217"/>
      <c r="R140" s="217"/>
      <c r="S140" s="285">
        <v>0.005642391426089758</v>
      </c>
      <c r="T140" s="217"/>
      <c r="U140" s="217"/>
      <c r="V140" s="217"/>
      <c r="W140" s="217"/>
      <c r="X140" s="217"/>
      <c r="Y140" s="217"/>
      <c r="Z140" s="217"/>
      <c r="AA140" s="218">
        <v>395</v>
      </c>
      <c r="AB140" s="217"/>
      <c r="AC140" s="217"/>
      <c r="AD140" s="217"/>
      <c r="AE140" s="285">
        <v>0.010209092553823887</v>
      </c>
      <c r="AF140" s="217"/>
      <c r="AG140" s="217"/>
      <c r="AH140" s="217"/>
      <c r="AI140" s="217"/>
      <c r="AJ140" s="1"/>
    </row>
    <row r="141" spans="2:36" ht="12" customHeight="1">
      <c r="B141" s="312">
        <v>2011</v>
      </c>
      <c r="C141" s="217"/>
      <c r="D141" s="217"/>
      <c r="E141" s="217"/>
      <c r="F141" s="217"/>
      <c r="G141" s="217"/>
      <c r="H141" s="217"/>
      <c r="I141" s="311">
        <v>6667001.089999995</v>
      </c>
      <c r="J141" s="217"/>
      <c r="K141" s="217"/>
      <c r="L141" s="217"/>
      <c r="M141" s="217"/>
      <c r="N141" s="217"/>
      <c r="O141" s="217"/>
      <c r="P141" s="217"/>
      <c r="Q141" s="217"/>
      <c r="R141" s="217"/>
      <c r="S141" s="285">
        <v>0.0022768107014259245</v>
      </c>
      <c r="T141" s="217"/>
      <c r="U141" s="217"/>
      <c r="V141" s="217"/>
      <c r="W141" s="217"/>
      <c r="X141" s="217"/>
      <c r="Y141" s="217"/>
      <c r="Z141" s="217"/>
      <c r="AA141" s="218">
        <v>411</v>
      </c>
      <c r="AB141" s="217"/>
      <c r="AC141" s="217"/>
      <c r="AD141" s="217"/>
      <c r="AE141" s="285">
        <v>0.010622625416763589</v>
      </c>
      <c r="AF141" s="217"/>
      <c r="AG141" s="217"/>
      <c r="AH141" s="217"/>
      <c r="AI141" s="217"/>
      <c r="AJ141" s="1"/>
    </row>
    <row r="142" spans="2:36" ht="12" customHeight="1">
      <c r="B142" s="312">
        <v>2012</v>
      </c>
      <c r="C142" s="217"/>
      <c r="D142" s="217"/>
      <c r="E142" s="217"/>
      <c r="F142" s="217"/>
      <c r="G142" s="217"/>
      <c r="H142" s="217"/>
      <c r="I142" s="311">
        <v>3508192.22</v>
      </c>
      <c r="J142" s="217"/>
      <c r="K142" s="217"/>
      <c r="L142" s="217"/>
      <c r="M142" s="217"/>
      <c r="N142" s="217"/>
      <c r="O142" s="217"/>
      <c r="P142" s="217"/>
      <c r="Q142" s="217"/>
      <c r="R142" s="217"/>
      <c r="S142" s="285">
        <v>0.0011980633393229544</v>
      </c>
      <c r="T142" s="217"/>
      <c r="U142" s="217"/>
      <c r="V142" s="217"/>
      <c r="W142" s="217"/>
      <c r="X142" s="217"/>
      <c r="Y142" s="217"/>
      <c r="Z142" s="217"/>
      <c r="AA142" s="218">
        <v>110</v>
      </c>
      <c r="AB142" s="217"/>
      <c r="AC142" s="217"/>
      <c r="AD142" s="217"/>
      <c r="AE142" s="285">
        <v>0.0028430384327104495</v>
      </c>
      <c r="AF142" s="217"/>
      <c r="AG142" s="217"/>
      <c r="AH142" s="217"/>
      <c r="AI142" s="217"/>
      <c r="AJ142" s="1"/>
    </row>
    <row r="143" spans="2:36" ht="12" customHeight="1">
      <c r="B143" s="312">
        <v>2013</v>
      </c>
      <c r="C143" s="217"/>
      <c r="D143" s="217"/>
      <c r="E143" s="217"/>
      <c r="F143" s="217"/>
      <c r="G143" s="217"/>
      <c r="H143" s="217"/>
      <c r="I143" s="311">
        <v>10936270.969999995</v>
      </c>
      <c r="J143" s="217"/>
      <c r="K143" s="217"/>
      <c r="L143" s="217"/>
      <c r="M143" s="217"/>
      <c r="N143" s="217"/>
      <c r="O143" s="217"/>
      <c r="P143" s="217"/>
      <c r="Q143" s="217"/>
      <c r="R143" s="217"/>
      <c r="S143" s="285">
        <v>0.003734785466817688</v>
      </c>
      <c r="T143" s="217"/>
      <c r="U143" s="217"/>
      <c r="V143" s="217"/>
      <c r="W143" s="217"/>
      <c r="X143" s="217"/>
      <c r="Y143" s="217"/>
      <c r="Z143" s="217"/>
      <c r="AA143" s="218">
        <v>218</v>
      </c>
      <c r="AB143" s="217"/>
      <c r="AC143" s="217"/>
      <c r="AD143" s="217"/>
      <c r="AE143" s="285">
        <v>0.0056343852575534365</v>
      </c>
      <c r="AF143" s="217"/>
      <c r="AG143" s="217"/>
      <c r="AH143" s="217"/>
      <c r="AI143" s="217"/>
      <c r="AJ143" s="1"/>
    </row>
    <row r="144" spans="2:36" ht="12" customHeight="1">
      <c r="B144" s="312">
        <v>2014</v>
      </c>
      <c r="C144" s="217"/>
      <c r="D144" s="217"/>
      <c r="E144" s="217"/>
      <c r="F144" s="217"/>
      <c r="G144" s="217"/>
      <c r="H144" s="217"/>
      <c r="I144" s="311">
        <v>83197781.3200001</v>
      </c>
      <c r="J144" s="217"/>
      <c r="K144" s="217"/>
      <c r="L144" s="217"/>
      <c r="M144" s="217"/>
      <c r="N144" s="217"/>
      <c r="O144" s="217"/>
      <c r="P144" s="217"/>
      <c r="Q144" s="217"/>
      <c r="R144" s="217"/>
      <c r="S144" s="285">
        <v>0.028412414560482734</v>
      </c>
      <c r="T144" s="217"/>
      <c r="U144" s="217"/>
      <c r="V144" s="217"/>
      <c r="W144" s="217"/>
      <c r="X144" s="217"/>
      <c r="Y144" s="217"/>
      <c r="Z144" s="217"/>
      <c r="AA144" s="218">
        <v>1478</v>
      </c>
      <c r="AB144" s="217"/>
      <c r="AC144" s="217"/>
      <c r="AD144" s="217"/>
      <c r="AE144" s="285">
        <v>0.03820009821405495</v>
      </c>
      <c r="AF144" s="217"/>
      <c r="AG144" s="217"/>
      <c r="AH144" s="217"/>
      <c r="AI144" s="217"/>
      <c r="AJ144" s="1"/>
    </row>
    <row r="145" spans="2:36" ht="12" customHeight="1">
      <c r="B145" s="312">
        <v>2015</v>
      </c>
      <c r="C145" s="217"/>
      <c r="D145" s="217"/>
      <c r="E145" s="217"/>
      <c r="F145" s="217"/>
      <c r="G145" s="217"/>
      <c r="H145" s="217"/>
      <c r="I145" s="311">
        <v>781013337.5899979</v>
      </c>
      <c r="J145" s="217"/>
      <c r="K145" s="217"/>
      <c r="L145" s="217"/>
      <c r="M145" s="217"/>
      <c r="N145" s="217"/>
      <c r="O145" s="217"/>
      <c r="P145" s="217"/>
      <c r="Q145" s="217"/>
      <c r="R145" s="217"/>
      <c r="S145" s="285">
        <v>0.2667195491610887</v>
      </c>
      <c r="T145" s="217"/>
      <c r="U145" s="217"/>
      <c r="V145" s="217"/>
      <c r="W145" s="217"/>
      <c r="X145" s="217"/>
      <c r="Y145" s="217"/>
      <c r="Z145" s="217"/>
      <c r="AA145" s="218">
        <v>10708</v>
      </c>
      <c r="AB145" s="217"/>
      <c r="AC145" s="217"/>
      <c r="AD145" s="217"/>
      <c r="AE145" s="285">
        <v>0.2767568685223954</v>
      </c>
      <c r="AF145" s="217"/>
      <c r="AG145" s="217"/>
      <c r="AH145" s="217"/>
      <c r="AI145" s="217"/>
      <c r="AJ145" s="1"/>
    </row>
    <row r="146" spans="2:36" ht="12" customHeight="1">
      <c r="B146" s="312">
        <v>2016</v>
      </c>
      <c r="C146" s="217"/>
      <c r="D146" s="217"/>
      <c r="E146" s="217"/>
      <c r="F146" s="217"/>
      <c r="G146" s="217"/>
      <c r="H146" s="217"/>
      <c r="I146" s="311">
        <v>1040014328.4900026</v>
      </c>
      <c r="J146" s="217"/>
      <c r="K146" s="217"/>
      <c r="L146" s="217"/>
      <c r="M146" s="217"/>
      <c r="N146" s="217"/>
      <c r="O146" s="217"/>
      <c r="P146" s="217"/>
      <c r="Q146" s="217"/>
      <c r="R146" s="217"/>
      <c r="S146" s="285">
        <v>0.3551695463638115</v>
      </c>
      <c r="T146" s="217"/>
      <c r="U146" s="217"/>
      <c r="V146" s="217"/>
      <c r="W146" s="217"/>
      <c r="X146" s="217"/>
      <c r="Y146" s="217"/>
      <c r="Z146" s="217"/>
      <c r="AA146" s="218">
        <v>14028</v>
      </c>
      <c r="AB146" s="217"/>
      <c r="AC146" s="217"/>
      <c r="AD146" s="217"/>
      <c r="AE146" s="285">
        <v>0.3625649375823835</v>
      </c>
      <c r="AF146" s="217"/>
      <c r="AG146" s="217"/>
      <c r="AH146" s="217"/>
      <c r="AI146" s="217"/>
      <c r="AJ146" s="1"/>
    </row>
    <row r="147" spans="2:36" ht="12" customHeight="1">
      <c r="B147" s="312">
        <v>2017</v>
      </c>
      <c r="C147" s="217"/>
      <c r="D147" s="217"/>
      <c r="E147" s="217"/>
      <c r="F147" s="217"/>
      <c r="G147" s="217"/>
      <c r="H147" s="217"/>
      <c r="I147" s="311">
        <v>543820643.6699998</v>
      </c>
      <c r="J147" s="217"/>
      <c r="K147" s="217"/>
      <c r="L147" s="217"/>
      <c r="M147" s="217"/>
      <c r="N147" s="217"/>
      <c r="O147" s="217"/>
      <c r="P147" s="217"/>
      <c r="Q147" s="217"/>
      <c r="R147" s="217"/>
      <c r="S147" s="285">
        <v>0.1857171829507217</v>
      </c>
      <c r="T147" s="217"/>
      <c r="U147" s="217"/>
      <c r="V147" s="217"/>
      <c r="W147" s="217"/>
      <c r="X147" s="217"/>
      <c r="Y147" s="217"/>
      <c r="Z147" s="217"/>
      <c r="AA147" s="218">
        <v>6286</v>
      </c>
      <c r="AB147" s="217"/>
      <c r="AC147" s="217"/>
      <c r="AD147" s="217"/>
      <c r="AE147" s="285">
        <v>0.16246672352743532</v>
      </c>
      <c r="AF147" s="217"/>
      <c r="AG147" s="217"/>
      <c r="AH147" s="217"/>
      <c r="AI147" s="217"/>
      <c r="AJ147" s="1"/>
    </row>
    <row r="148" spans="2:36" ht="12" customHeight="1">
      <c r="B148" s="312">
        <v>2018</v>
      </c>
      <c r="C148" s="217"/>
      <c r="D148" s="217"/>
      <c r="E148" s="217"/>
      <c r="F148" s="217"/>
      <c r="G148" s="217"/>
      <c r="H148" s="217"/>
      <c r="I148" s="311">
        <v>369666612.1099987</v>
      </c>
      <c r="J148" s="217"/>
      <c r="K148" s="217"/>
      <c r="L148" s="217"/>
      <c r="M148" s="217"/>
      <c r="N148" s="217"/>
      <c r="O148" s="217"/>
      <c r="P148" s="217"/>
      <c r="Q148" s="217"/>
      <c r="R148" s="217"/>
      <c r="S148" s="285">
        <v>0.1262428019809896</v>
      </c>
      <c r="T148" s="217"/>
      <c r="U148" s="217"/>
      <c r="V148" s="217"/>
      <c r="W148" s="217"/>
      <c r="X148" s="217"/>
      <c r="Y148" s="217"/>
      <c r="Z148" s="217"/>
      <c r="AA148" s="218">
        <v>3930</v>
      </c>
      <c r="AB148" s="217"/>
      <c r="AC148" s="217"/>
      <c r="AD148" s="217"/>
      <c r="AE148" s="285">
        <v>0.10157400945956424</v>
      </c>
      <c r="AF148" s="217"/>
      <c r="AG148" s="217"/>
      <c r="AH148" s="217"/>
      <c r="AI148" s="217"/>
      <c r="AJ148" s="1"/>
    </row>
    <row r="149" spans="2:36" ht="12" customHeight="1">
      <c r="B149" s="312">
        <v>2019</v>
      </c>
      <c r="C149" s="217"/>
      <c r="D149" s="217"/>
      <c r="E149" s="217"/>
      <c r="F149" s="217"/>
      <c r="G149" s="217"/>
      <c r="H149" s="217"/>
      <c r="I149" s="311">
        <v>52955237.07999998</v>
      </c>
      <c r="J149" s="217"/>
      <c r="K149" s="217"/>
      <c r="L149" s="217"/>
      <c r="M149" s="217"/>
      <c r="N149" s="217"/>
      <c r="O149" s="217"/>
      <c r="P149" s="217"/>
      <c r="Q149" s="217"/>
      <c r="R149" s="217"/>
      <c r="S149" s="285">
        <v>0.018084450392716372</v>
      </c>
      <c r="T149" s="217"/>
      <c r="U149" s="217"/>
      <c r="V149" s="217"/>
      <c r="W149" s="217"/>
      <c r="X149" s="217"/>
      <c r="Y149" s="217"/>
      <c r="Z149" s="217"/>
      <c r="AA149" s="218">
        <v>566</v>
      </c>
      <c r="AB149" s="217"/>
      <c r="AC149" s="217"/>
      <c r="AD149" s="217"/>
      <c r="AE149" s="285">
        <v>0.01462872502649195</v>
      </c>
      <c r="AF149" s="217"/>
      <c r="AG149" s="217"/>
      <c r="AH149" s="217"/>
      <c r="AI149" s="217"/>
      <c r="AJ149" s="1"/>
    </row>
    <row r="150" spans="2:36" ht="12" customHeight="1">
      <c r="B150" s="306"/>
      <c r="C150" s="307"/>
      <c r="D150" s="307"/>
      <c r="E150" s="307"/>
      <c r="F150" s="307"/>
      <c r="G150" s="307"/>
      <c r="H150" s="307"/>
      <c r="I150" s="308">
        <v>2928219322.6799994</v>
      </c>
      <c r="J150" s="307"/>
      <c r="K150" s="307"/>
      <c r="L150" s="307"/>
      <c r="M150" s="307"/>
      <c r="N150" s="307"/>
      <c r="O150" s="307"/>
      <c r="P150" s="307"/>
      <c r="Q150" s="307"/>
      <c r="R150" s="307"/>
      <c r="S150" s="309">
        <v>0.9999999999999961</v>
      </c>
      <c r="T150" s="307"/>
      <c r="U150" s="307"/>
      <c r="V150" s="307"/>
      <c r="W150" s="307"/>
      <c r="X150" s="307"/>
      <c r="Y150" s="307"/>
      <c r="Z150" s="307"/>
      <c r="AA150" s="310">
        <v>38691</v>
      </c>
      <c r="AB150" s="307"/>
      <c r="AC150" s="307"/>
      <c r="AD150" s="307"/>
      <c r="AE150" s="309">
        <v>1</v>
      </c>
      <c r="AF150" s="307"/>
      <c r="AG150" s="307"/>
      <c r="AH150" s="307"/>
      <c r="AI150" s="307"/>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4" t="s">
        <v>1169</v>
      </c>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6"/>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0" t="s">
        <v>1218</v>
      </c>
      <c r="C154" s="231"/>
      <c r="D154" s="231"/>
      <c r="E154" s="231"/>
      <c r="F154" s="231"/>
      <c r="G154" s="231"/>
      <c r="H154" s="230" t="s">
        <v>1179</v>
      </c>
      <c r="I154" s="231"/>
      <c r="J154" s="231"/>
      <c r="K154" s="231"/>
      <c r="L154" s="231"/>
      <c r="M154" s="231"/>
      <c r="N154" s="231"/>
      <c r="O154" s="231"/>
      <c r="P154" s="231"/>
      <c r="Q154" s="231"/>
      <c r="R154" s="231"/>
      <c r="S154" s="231"/>
      <c r="T154" s="230" t="s">
        <v>1180</v>
      </c>
      <c r="U154" s="231"/>
      <c r="V154" s="231"/>
      <c r="W154" s="231"/>
      <c r="X154" s="231"/>
      <c r="Y154" s="231"/>
      <c r="Z154" s="231"/>
      <c r="AA154" s="230" t="s">
        <v>1219</v>
      </c>
      <c r="AB154" s="231"/>
      <c r="AC154" s="231"/>
      <c r="AD154" s="231"/>
      <c r="AE154" s="231"/>
      <c r="AF154" s="230" t="s">
        <v>1180</v>
      </c>
      <c r="AG154" s="231"/>
      <c r="AH154" s="231"/>
      <c r="AI154" s="231"/>
      <c r="AJ154" s="1"/>
    </row>
    <row r="155" spans="2:36" ht="10.5" customHeight="1">
      <c r="B155" s="216" t="s">
        <v>1220</v>
      </c>
      <c r="C155" s="217"/>
      <c r="D155" s="217"/>
      <c r="E155" s="217"/>
      <c r="F155" s="217"/>
      <c r="G155" s="217"/>
      <c r="H155" s="311">
        <v>602320371.2399988</v>
      </c>
      <c r="I155" s="217"/>
      <c r="J155" s="217"/>
      <c r="K155" s="217"/>
      <c r="L155" s="217"/>
      <c r="M155" s="217"/>
      <c r="N155" s="217"/>
      <c r="O155" s="217"/>
      <c r="P155" s="217"/>
      <c r="Q155" s="217"/>
      <c r="R155" s="217"/>
      <c r="S155" s="217"/>
      <c r="T155" s="285">
        <v>0.2056951016526783</v>
      </c>
      <c r="U155" s="217"/>
      <c r="V155" s="217"/>
      <c r="W155" s="217"/>
      <c r="X155" s="217"/>
      <c r="Y155" s="217"/>
      <c r="Z155" s="217"/>
      <c r="AA155" s="218">
        <v>11265</v>
      </c>
      <c r="AB155" s="217"/>
      <c r="AC155" s="217"/>
      <c r="AD155" s="217"/>
      <c r="AE155" s="217"/>
      <c r="AF155" s="285">
        <v>0.49401394553348243</v>
      </c>
      <c r="AG155" s="217"/>
      <c r="AH155" s="217"/>
      <c r="AI155" s="217"/>
      <c r="AJ155" s="1"/>
    </row>
    <row r="156" spans="2:36" ht="10.5" customHeight="1">
      <c r="B156" s="216" t="s">
        <v>1221</v>
      </c>
      <c r="C156" s="217"/>
      <c r="D156" s="217"/>
      <c r="E156" s="217"/>
      <c r="F156" s="217"/>
      <c r="G156" s="217"/>
      <c r="H156" s="311">
        <v>1058417442.7999983</v>
      </c>
      <c r="I156" s="217"/>
      <c r="J156" s="217"/>
      <c r="K156" s="217"/>
      <c r="L156" s="217"/>
      <c r="M156" s="217"/>
      <c r="N156" s="217"/>
      <c r="O156" s="217"/>
      <c r="P156" s="217"/>
      <c r="Q156" s="217"/>
      <c r="R156" s="217"/>
      <c r="S156" s="217"/>
      <c r="T156" s="285">
        <v>0.3614542922390464</v>
      </c>
      <c r="U156" s="217"/>
      <c r="V156" s="217"/>
      <c r="W156" s="217"/>
      <c r="X156" s="217"/>
      <c r="Y156" s="217"/>
      <c r="Z156" s="217"/>
      <c r="AA156" s="218">
        <v>7366</v>
      </c>
      <c r="AB156" s="217"/>
      <c r="AC156" s="217"/>
      <c r="AD156" s="217"/>
      <c r="AE156" s="217"/>
      <c r="AF156" s="285">
        <v>0.32302767179757047</v>
      </c>
      <c r="AG156" s="217"/>
      <c r="AH156" s="217"/>
      <c r="AI156" s="217"/>
      <c r="AJ156" s="1"/>
    </row>
    <row r="157" spans="2:36" ht="10.5" customHeight="1">
      <c r="B157" s="216" t="s">
        <v>1222</v>
      </c>
      <c r="C157" s="217"/>
      <c r="D157" s="217"/>
      <c r="E157" s="217"/>
      <c r="F157" s="217"/>
      <c r="G157" s="217"/>
      <c r="H157" s="311">
        <v>709587317.6600002</v>
      </c>
      <c r="I157" s="217"/>
      <c r="J157" s="217"/>
      <c r="K157" s="217"/>
      <c r="L157" s="217"/>
      <c r="M157" s="217"/>
      <c r="N157" s="217"/>
      <c r="O157" s="217"/>
      <c r="P157" s="217"/>
      <c r="Q157" s="217"/>
      <c r="R157" s="217"/>
      <c r="S157" s="217"/>
      <c r="T157" s="285">
        <v>0.24232724378396758</v>
      </c>
      <c r="U157" s="217"/>
      <c r="V157" s="217"/>
      <c r="W157" s="217"/>
      <c r="X157" s="217"/>
      <c r="Y157" s="217"/>
      <c r="Z157" s="217"/>
      <c r="AA157" s="218">
        <v>2961</v>
      </c>
      <c r="AB157" s="217"/>
      <c r="AC157" s="217"/>
      <c r="AD157" s="217"/>
      <c r="AE157" s="217"/>
      <c r="AF157" s="285">
        <v>0.12985133535061177</v>
      </c>
      <c r="AG157" s="217"/>
      <c r="AH157" s="217"/>
      <c r="AI157" s="217"/>
      <c r="AJ157" s="1"/>
    </row>
    <row r="158" spans="2:36" ht="10.5" customHeight="1">
      <c r="B158" s="216" t="s">
        <v>1223</v>
      </c>
      <c r="C158" s="217"/>
      <c r="D158" s="217"/>
      <c r="E158" s="217"/>
      <c r="F158" s="217"/>
      <c r="G158" s="217"/>
      <c r="H158" s="311">
        <v>247199731.48</v>
      </c>
      <c r="I158" s="217"/>
      <c r="J158" s="217"/>
      <c r="K158" s="217"/>
      <c r="L158" s="217"/>
      <c r="M158" s="217"/>
      <c r="N158" s="217"/>
      <c r="O158" s="217"/>
      <c r="P158" s="217"/>
      <c r="Q158" s="217"/>
      <c r="R158" s="217"/>
      <c r="S158" s="217"/>
      <c r="T158" s="285">
        <v>0.08441981431013681</v>
      </c>
      <c r="U158" s="217"/>
      <c r="V158" s="217"/>
      <c r="W158" s="217"/>
      <c r="X158" s="217"/>
      <c r="Y158" s="217"/>
      <c r="Z158" s="217"/>
      <c r="AA158" s="218">
        <v>726</v>
      </c>
      <c r="AB158" s="217"/>
      <c r="AC158" s="217"/>
      <c r="AD158" s="217"/>
      <c r="AE158" s="217"/>
      <c r="AF158" s="285">
        <v>0.03183791606367583</v>
      </c>
      <c r="AG158" s="217"/>
      <c r="AH158" s="217"/>
      <c r="AI158" s="217"/>
      <c r="AJ158" s="1"/>
    </row>
    <row r="159" spans="2:36" ht="10.5" customHeight="1">
      <c r="B159" s="216" t="s">
        <v>1224</v>
      </c>
      <c r="C159" s="217"/>
      <c r="D159" s="217"/>
      <c r="E159" s="217"/>
      <c r="F159" s="217"/>
      <c r="G159" s="217"/>
      <c r="H159" s="311">
        <v>310694459.4999998</v>
      </c>
      <c r="I159" s="217"/>
      <c r="J159" s="217"/>
      <c r="K159" s="217"/>
      <c r="L159" s="217"/>
      <c r="M159" s="217"/>
      <c r="N159" s="217"/>
      <c r="O159" s="217"/>
      <c r="P159" s="217"/>
      <c r="Q159" s="217"/>
      <c r="R159" s="217"/>
      <c r="S159" s="217"/>
      <c r="T159" s="285">
        <v>0.10610354801417081</v>
      </c>
      <c r="U159" s="217"/>
      <c r="V159" s="217"/>
      <c r="W159" s="217"/>
      <c r="X159" s="217"/>
      <c r="Y159" s="217"/>
      <c r="Z159" s="217"/>
      <c r="AA159" s="218">
        <v>485</v>
      </c>
      <c r="AB159" s="217"/>
      <c r="AC159" s="217"/>
      <c r="AD159" s="217"/>
      <c r="AE159" s="217"/>
      <c r="AF159" s="285">
        <v>0.021269131254659474</v>
      </c>
      <c r="AG159" s="217"/>
      <c r="AH159" s="217"/>
      <c r="AI159" s="217"/>
      <c r="AJ159" s="1"/>
    </row>
    <row r="160" spans="2:36" ht="12" customHeight="1">
      <c r="B160" s="306"/>
      <c r="C160" s="307"/>
      <c r="D160" s="307"/>
      <c r="E160" s="307"/>
      <c r="F160" s="307"/>
      <c r="G160" s="307"/>
      <c r="H160" s="308">
        <v>2928219322.6799974</v>
      </c>
      <c r="I160" s="307"/>
      <c r="J160" s="307"/>
      <c r="K160" s="307"/>
      <c r="L160" s="307"/>
      <c r="M160" s="307"/>
      <c r="N160" s="307"/>
      <c r="O160" s="307"/>
      <c r="P160" s="307"/>
      <c r="Q160" s="307"/>
      <c r="R160" s="307"/>
      <c r="S160" s="307"/>
      <c r="T160" s="309">
        <v>1.0000000000000016</v>
      </c>
      <c r="U160" s="307"/>
      <c r="V160" s="307"/>
      <c r="W160" s="307"/>
      <c r="X160" s="307"/>
      <c r="Y160" s="307"/>
      <c r="Z160" s="307"/>
      <c r="AA160" s="310">
        <v>22803</v>
      </c>
      <c r="AB160" s="307"/>
      <c r="AC160" s="307"/>
      <c r="AD160" s="307"/>
      <c r="AE160" s="307"/>
      <c r="AF160" s="309">
        <v>1</v>
      </c>
      <c r="AG160" s="307"/>
      <c r="AH160" s="307"/>
      <c r="AI160" s="307"/>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4" t="s">
        <v>1170</v>
      </c>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6"/>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0"/>
      <c r="C164" s="231"/>
      <c r="D164" s="231"/>
      <c r="E164" s="231"/>
      <c r="F164" s="231"/>
      <c r="G164" s="230" t="s">
        <v>1179</v>
      </c>
      <c r="H164" s="231"/>
      <c r="I164" s="231"/>
      <c r="J164" s="231"/>
      <c r="K164" s="231"/>
      <c r="L164" s="231"/>
      <c r="M164" s="231"/>
      <c r="N164" s="231"/>
      <c r="O164" s="231"/>
      <c r="P164" s="231"/>
      <c r="Q164" s="231"/>
      <c r="R164" s="231"/>
      <c r="S164" s="230" t="s">
        <v>1180</v>
      </c>
      <c r="T164" s="231"/>
      <c r="U164" s="231"/>
      <c r="V164" s="231"/>
      <c r="W164" s="231"/>
      <c r="X164" s="231"/>
      <c r="Y164" s="231"/>
      <c r="Z164" s="230" t="s">
        <v>1181</v>
      </c>
      <c r="AA164" s="231"/>
      <c r="AB164" s="231"/>
      <c r="AC164" s="231"/>
      <c r="AD164" s="231"/>
      <c r="AE164" s="231"/>
      <c r="AF164" s="230" t="s">
        <v>1180</v>
      </c>
      <c r="AG164" s="231"/>
      <c r="AH164" s="231"/>
      <c r="AI164" s="231"/>
      <c r="AJ164" s="1"/>
    </row>
    <row r="165" spans="2:36" ht="11.25" customHeight="1">
      <c r="B165" s="216" t="s">
        <v>1225</v>
      </c>
      <c r="C165" s="217"/>
      <c r="D165" s="217"/>
      <c r="E165" s="217"/>
      <c r="F165" s="217"/>
      <c r="G165" s="311">
        <v>1791459.4400000002</v>
      </c>
      <c r="H165" s="217"/>
      <c r="I165" s="217"/>
      <c r="J165" s="217"/>
      <c r="K165" s="217"/>
      <c r="L165" s="217"/>
      <c r="M165" s="217"/>
      <c r="N165" s="217"/>
      <c r="O165" s="217"/>
      <c r="P165" s="217"/>
      <c r="Q165" s="217"/>
      <c r="R165" s="217"/>
      <c r="S165" s="285">
        <v>0.0006117914140257777</v>
      </c>
      <c r="T165" s="217"/>
      <c r="U165" s="217"/>
      <c r="V165" s="217"/>
      <c r="W165" s="217"/>
      <c r="X165" s="217"/>
      <c r="Y165" s="217"/>
      <c r="Z165" s="218">
        <v>49</v>
      </c>
      <c r="AA165" s="217"/>
      <c r="AB165" s="217"/>
      <c r="AC165" s="217"/>
      <c r="AD165" s="217"/>
      <c r="AE165" s="217"/>
      <c r="AF165" s="285">
        <v>0.0012664443927528366</v>
      </c>
      <c r="AG165" s="217"/>
      <c r="AH165" s="217"/>
      <c r="AI165" s="217"/>
      <c r="AJ165" s="1"/>
    </row>
    <row r="166" spans="2:36" ht="11.25" customHeight="1">
      <c r="B166" s="216" t="s">
        <v>1226</v>
      </c>
      <c r="C166" s="217"/>
      <c r="D166" s="217"/>
      <c r="E166" s="217"/>
      <c r="F166" s="217"/>
      <c r="G166" s="311">
        <v>28019928.170000017</v>
      </c>
      <c r="H166" s="217"/>
      <c r="I166" s="217"/>
      <c r="J166" s="217"/>
      <c r="K166" s="217"/>
      <c r="L166" s="217"/>
      <c r="M166" s="217"/>
      <c r="N166" s="217"/>
      <c r="O166" s="217"/>
      <c r="P166" s="217"/>
      <c r="Q166" s="217"/>
      <c r="R166" s="217"/>
      <c r="S166" s="285">
        <v>0.009568930835534312</v>
      </c>
      <c r="T166" s="217"/>
      <c r="U166" s="217"/>
      <c r="V166" s="217"/>
      <c r="W166" s="217"/>
      <c r="X166" s="217"/>
      <c r="Y166" s="217"/>
      <c r="Z166" s="218">
        <v>402</v>
      </c>
      <c r="AA166" s="217"/>
      <c r="AB166" s="217"/>
      <c r="AC166" s="217"/>
      <c r="AD166" s="217"/>
      <c r="AE166" s="217"/>
      <c r="AF166" s="285">
        <v>0.010390013181360007</v>
      </c>
      <c r="AG166" s="217"/>
      <c r="AH166" s="217"/>
      <c r="AI166" s="217"/>
      <c r="AJ166" s="1"/>
    </row>
    <row r="167" spans="2:36" ht="11.25" customHeight="1">
      <c r="B167" s="216" t="s">
        <v>1227</v>
      </c>
      <c r="C167" s="217"/>
      <c r="D167" s="217"/>
      <c r="E167" s="217"/>
      <c r="F167" s="217"/>
      <c r="G167" s="311">
        <v>357115721.299999</v>
      </c>
      <c r="H167" s="217"/>
      <c r="I167" s="217"/>
      <c r="J167" s="217"/>
      <c r="K167" s="217"/>
      <c r="L167" s="217"/>
      <c r="M167" s="217"/>
      <c r="N167" s="217"/>
      <c r="O167" s="217"/>
      <c r="P167" s="217"/>
      <c r="Q167" s="217"/>
      <c r="R167" s="217"/>
      <c r="S167" s="285">
        <v>0.12195661661475402</v>
      </c>
      <c r="T167" s="217"/>
      <c r="U167" s="217"/>
      <c r="V167" s="217"/>
      <c r="W167" s="217"/>
      <c r="X167" s="217"/>
      <c r="Y167" s="217"/>
      <c r="Z167" s="218">
        <v>5142</v>
      </c>
      <c r="AA167" s="217"/>
      <c r="AB167" s="217"/>
      <c r="AC167" s="217"/>
      <c r="AD167" s="217"/>
      <c r="AE167" s="217"/>
      <c r="AF167" s="285">
        <v>0.13289912382724664</v>
      </c>
      <c r="AG167" s="217"/>
      <c r="AH167" s="217"/>
      <c r="AI167" s="217"/>
      <c r="AJ167" s="1"/>
    </row>
    <row r="168" spans="2:36" ht="11.25" customHeight="1">
      <c r="B168" s="216" t="s">
        <v>1228</v>
      </c>
      <c r="C168" s="217"/>
      <c r="D168" s="217"/>
      <c r="E168" s="217"/>
      <c r="F168" s="217"/>
      <c r="G168" s="311">
        <v>1979928352.749998</v>
      </c>
      <c r="H168" s="217"/>
      <c r="I168" s="217"/>
      <c r="J168" s="217"/>
      <c r="K168" s="217"/>
      <c r="L168" s="217"/>
      <c r="M168" s="217"/>
      <c r="N168" s="217"/>
      <c r="O168" s="217"/>
      <c r="P168" s="217"/>
      <c r="Q168" s="217"/>
      <c r="R168" s="217"/>
      <c r="S168" s="285">
        <v>0.6761543909688795</v>
      </c>
      <c r="T168" s="217"/>
      <c r="U168" s="217"/>
      <c r="V168" s="217"/>
      <c r="W168" s="217"/>
      <c r="X168" s="217"/>
      <c r="Y168" s="217"/>
      <c r="Z168" s="218">
        <v>25381</v>
      </c>
      <c r="AA168" s="217"/>
      <c r="AB168" s="217"/>
      <c r="AC168" s="217"/>
      <c r="AD168" s="217"/>
      <c r="AE168" s="217"/>
      <c r="AF168" s="285">
        <v>0.6559923496420356</v>
      </c>
      <c r="AG168" s="217"/>
      <c r="AH168" s="217"/>
      <c r="AI168" s="217"/>
      <c r="AJ168" s="1"/>
    </row>
    <row r="169" spans="2:36" ht="11.25" customHeight="1">
      <c r="B169" s="216" t="s">
        <v>1229</v>
      </c>
      <c r="C169" s="217"/>
      <c r="D169" s="217"/>
      <c r="E169" s="217"/>
      <c r="F169" s="217"/>
      <c r="G169" s="311">
        <v>336534119.20999926</v>
      </c>
      <c r="H169" s="217"/>
      <c r="I169" s="217"/>
      <c r="J169" s="217"/>
      <c r="K169" s="217"/>
      <c r="L169" s="217"/>
      <c r="M169" s="217"/>
      <c r="N169" s="217"/>
      <c r="O169" s="217"/>
      <c r="P169" s="217"/>
      <c r="Q169" s="217"/>
      <c r="R169" s="217"/>
      <c r="S169" s="285">
        <v>0.11492790741575767</v>
      </c>
      <c r="T169" s="217"/>
      <c r="U169" s="217"/>
      <c r="V169" s="217"/>
      <c r="W169" s="217"/>
      <c r="X169" s="217"/>
      <c r="Y169" s="217"/>
      <c r="Z169" s="218">
        <v>4217</v>
      </c>
      <c r="AA169" s="217"/>
      <c r="AB169" s="217"/>
      <c r="AC169" s="217"/>
      <c r="AD169" s="217"/>
      <c r="AE169" s="217"/>
      <c r="AF169" s="285">
        <v>0.10899175518854513</v>
      </c>
      <c r="AG169" s="217"/>
      <c r="AH169" s="217"/>
      <c r="AI169" s="217"/>
      <c r="AJ169" s="1"/>
    </row>
    <row r="170" spans="2:36" ht="11.25" customHeight="1">
      <c r="B170" s="216" t="s">
        <v>1230</v>
      </c>
      <c r="C170" s="217"/>
      <c r="D170" s="217"/>
      <c r="E170" s="217"/>
      <c r="F170" s="217"/>
      <c r="G170" s="311">
        <v>175069560.72000015</v>
      </c>
      <c r="H170" s="217"/>
      <c r="I170" s="217"/>
      <c r="J170" s="217"/>
      <c r="K170" s="217"/>
      <c r="L170" s="217"/>
      <c r="M170" s="217"/>
      <c r="N170" s="217"/>
      <c r="O170" s="217"/>
      <c r="P170" s="217"/>
      <c r="Q170" s="217"/>
      <c r="R170" s="217"/>
      <c r="S170" s="285">
        <v>0.059787038274090445</v>
      </c>
      <c r="T170" s="217"/>
      <c r="U170" s="217"/>
      <c r="V170" s="217"/>
      <c r="W170" s="217"/>
      <c r="X170" s="217"/>
      <c r="Y170" s="217"/>
      <c r="Z170" s="218">
        <v>2369</v>
      </c>
      <c r="AA170" s="217"/>
      <c r="AB170" s="217"/>
      <c r="AC170" s="217"/>
      <c r="AD170" s="217"/>
      <c r="AE170" s="217"/>
      <c r="AF170" s="285">
        <v>0.06122870951900959</v>
      </c>
      <c r="AG170" s="217"/>
      <c r="AH170" s="217"/>
      <c r="AI170" s="217"/>
      <c r="AJ170" s="1"/>
    </row>
    <row r="171" spans="2:36" ht="11.25" customHeight="1">
      <c r="B171" s="216" t="s">
        <v>1231</v>
      </c>
      <c r="C171" s="217"/>
      <c r="D171" s="217"/>
      <c r="E171" s="217"/>
      <c r="F171" s="217"/>
      <c r="G171" s="311">
        <v>32079779.19000001</v>
      </c>
      <c r="H171" s="217"/>
      <c r="I171" s="217"/>
      <c r="J171" s="217"/>
      <c r="K171" s="217"/>
      <c r="L171" s="217"/>
      <c r="M171" s="217"/>
      <c r="N171" s="217"/>
      <c r="O171" s="217"/>
      <c r="P171" s="217"/>
      <c r="Q171" s="217"/>
      <c r="R171" s="217"/>
      <c r="S171" s="285">
        <v>0.010955388123263802</v>
      </c>
      <c r="T171" s="217"/>
      <c r="U171" s="217"/>
      <c r="V171" s="217"/>
      <c r="W171" s="217"/>
      <c r="X171" s="217"/>
      <c r="Y171" s="217"/>
      <c r="Z171" s="218">
        <v>575</v>
      </c>
      <c r="AA171" s="217"/>
      <c r="AB171" s="217"/>
      <c r="AC171" s="217"/>
      <c r="AD171" s="217"/>
      <c r="AE171" s="217"/>
      <c r="AF171" s="285">
        <v>0.014861337261895532</v>
      </c>
      <c r="AG171" s="217"/>
      <c r="AH171" s="217"/>
      <c r="AI171" s="217"/>
      <c r="AJ171" s="1"/>
    </row>
    <row r="172" spans="2:36" ht="11.25" customHeight="1">
      <c r="B172" s="216" t="s">
        <v>1232</v>
      </c>
      <c r="C172" s="217"/>
      <c r="D172" s="217"/>
      <c r="E172" s="217"/>
      <c r="F172" s="217"/>
      <c r="G172" s="311">
        <v>12176390.080000008</v>
      </c>
      <c r="H172" s="217"/>
      <c r="I172" s="217"/>
      <c r="J172" s="217"/>
      <c r="K172" s="217"/>
      <c r="L172" s="217"/>
      <c r="M172" s="217"/>
      <c r="N172" s="217"/>
      <c r="O172" s="217"/>
      <c r="P172" s="217"/>
      <c r="Q172" s="217"/>
      <c r="R172" s="217"/>
      <c r="S172" s="285">
        <v>0.00415829169136682</v>
      </c>
      <c r="T172" s="217"/>
      <c r="U172" s="217"/>
      <c r="V172" s="217"/>
      <c r="W172" s="217"/>
      <c r="X172" s="217"/>
      <c r="Y172" s="217"/>
      <c r="Z172" s="218">
        <v>328</v>
      </c>
      <c r="AA172" s="217"/>
      <c r="AB172" s="217"/>
      <c r="AC172" s="217"/>
      <c r="AD172" s="217"/>
      <c r="AE172" s="217"/>
      <c r="AF172" s="285">
        <v>0.008477423690263886</v>
      </c>
      <c r="AG172" s="217"/>
      <c r="AH172" s="217"/>
      <c r="AI172" s="217"/>
      <c r="AJ172" s="1"/>
    </row>
    <row r="173" spans="2:36" ht="11.25" customHeight="1">
      <c r="B173" s="216" t="s">
        <v>1233</v>
      </c>
      <c r="C173" s="217"/>
      <c r="D173" s="217"/>
      <c r="E173" s="217"/>
      <c r="F173" s="217"/>
      <c r="G173" s="311">
        <v>3940572.9399999995</v>
      </c>
      <c r="H173" s="217"/>
      <c r="I173" s="217"/>
      <c r="J173" s="217"/>
      <c r="K173" s="217"/>
      <c r="L173" s="217"/>
      <c r="M173" s="217"/>
      <c r="N173" s="217"/>
      <c r="O173" s="217"/>
      <c r="P173" s="217"/>
      <c r="Q173" s="217"/>
      <c r="R173" s="217"/>
      <c r="S173" s="285">
        <v>0.0013457232897409698</v>
      </c>
      <c r="T173" s="217"/>
      <c r="U173" s="217"/>
      <c r="V173" s="217"/>
      <c r="W173" s="217"/>
      <c r="X173" s="217"/>
      <c r="Y173" s="217"/>
      <c r="Z173" s="218">
        <v>138</v>
      </c>
      <c r="AA173" s="217"/>
      <c r="AB173" s="217"/>
      <c r="AC173" s="217"/>
      <c r="AD173" s="217"/>
      <c r="AE173" s="217"/>
      <c r="AF173" s="285">
        <v>0.0035667209428549276</v>
      </c>
      <c r="AG173" s="217"/>
      <c r="AH173" s="217"/>
      <c r="AI173" s="217"/>
      <c r="AJ173" s="1"/>
    </row>
    <row r="174" spans="2:36" ht="11.25" customHeight="1">
      <c r="B174" s="216" t="s">
        <v>1234</v>
      </c>
      <c r="C174" s="217"/>
      <c r="D174" s="217"/>
      <c r="E174" s="217"/>
      <c r="F174" s="217"/>
      <c r="G174" s="311">
        <v>1212355.6800000004</v>
      </c>
      <c r="H174" s="217"/>
      <c r="I174" s="217"/>
      <c r="J174" s="217"/>
      <c r="K174" s="217"/>
      <c r="L174" s="217"/>
      <c r="M174" s="217"/>
      <c r="N174" s="217"/>
      <c r="O174" s="217"/>
      <c r="P174" s="217"/>
      <c r="Q174" s="217"/>
      <c r="R174" s="217"/>
      <c r="S174" s="285">
        <v>0.00041402488898625774</v>
      </c>
      <c r="T174" s="217"/>
      <c r="U174" s="217"/>
      <c r="V174" s="217"/>
      <c r="W174" s="217"/>
      <c r="X174" s="217"/>
      <c r="Y174" s="217"/>
      <c r="Z174" s="218">
        <v>62</v>
      </c>
      <c r="AA174" s="217"/>
      <c r="AB174" s="217"/>
      <c r="AC174" s="217"/>
      <c r="AD174" s="217"/>
      <c r="AE174" s="217"/>
      <c r="AF174" s="285">
        <v>0.0016024398438913442</v>
      </c>
      <c r="AG174" s="217"/>
      <c r="AH174" s="217"/>
      <c r="AI174" s="217"/>
      <c r="AJ174" s="1"/>
    </row>
    <row r="175" spans="2:36" ht="11.25" customHeight="1">
      <c r="B175" s="216" t="s">
        <v>1235</v>
      </c>
      <c r="C175" s="217"/>
      <c r="D175" s="217"/>
      <c r="E175" s="217"/>
      <c r="F175" s="217"/>
      <c r="G175" s="311">
        <v>314616.61000000004</v>
      </c>
      <c r="H175" s="217"/>
      <c r="I175" s="217"/>
      <c r="J175" s="217"/>
      <c r="K175" s="217"/>
      <c r="L175" s="217"/>
      <c r="M175" s="217"/>
      <c r="N175" s="217"/>
      <c r="O175" s="217"/>
      <c r="P175" s="217"/>
      <c r="Q175" s="217"/>
      <c r="R175" s="217"/>
      <c r="S175" s="285">
        <v>0.00010744297995822705</v>
      </c>
      <c r="T175" s="217"/>
      <c r="U175" s="217"/>
      <c r="V175" s="217"/>
      <c r="W175" s="217"/>
      <c r="X175" s="217"/>
      <c r="Y175" s="217"/>
      <c r="Z175" s="218">
        <v>23</v>
      </c>
      <c r="AA175" s="217"/>
      <c r="AB175" s="217"/>
      <c r="AC175" s="217"/>
      <c r="AD175" s="217"/>
      <c r="AE175" s="217"/>
      <c r="AF175" s="285">
        <v>0.0005944534904758213</v>
      </c>
      <c r="AG175" s="217"/>
      <c r="AH175" s="217"/>
      <c r="AI175" s="217"/>
      <c r="AJ175" s="1"/>
    </row>
    <row r="176" spans="2:36" ht="11.25" customHeight="1">
      <c r="B176" s="216" t="s">
        <v>1236</v>
      </c>
      <c r="C176" s="217"/>
      <c r="D176" s="217"/>
      <c r="E176" s="217"/>
      <c r="F176" s="217"/>
      <c r="G176" s="311">
        <v>36466.590000000004</v>
      </c>
      <c r="H176" s="217"/>
      <c r="I176" s="217"/>
      <c r="J176" s="217"/>
      <c r="K176" s="217"/>
      <c r="L176" s="217"/>
      <c r="M176" s="217"/>
      <c r="N176" s="217"/>
      <c r="O176" s="217"/>
      <c r="P176" s="217"/>
      <c r="Q176" s="217"/>
      <c r="R176" s="217"/>
      <c r="S176" s="285">
        <v>1.2453503642146811E-05</v>
      </c>
      <c r="T176" s="217"/>
      <c r="U176" s="217"/>
      <c r="V176" s="217"/>
      <c r="W176" s="217"/>
      <c r="X176" s="217"/>
      <c r="Y176" s="217"/>
      <c r="Z176" s="218">
        <v>5</v>
      </c>
      <c r="AA176" s="217"/>
      <c r="AB176" s="217"/>
      <c r="AC176" s="217"/>
      <c r="AD176" s="217"/>
      <c r="AE176" s="217"/>
      <c r="AF176" s="285">
        <v>0.0001292290196686568</v>
      </c>
      <c r="AG176" s="217"/>
      <c r="AH176" s="217"/>
      <c r="AI176" s="217"/>
      <c r="AJ176" s="1"/>
    </row>
    <row r="177" spans="2:36" ht="11.25" customHeight="1">
      <c r="B177" s="306"/>
      <c r="C177" s="307"/>
      <c r="D177" s="307"/>
      <c r="E177" s="307"/>
      <c r="F177" s="307"/>
      <c r="G177" s="308">
        <v>2928219322.6799965</v>
      </c>
      <c r="H177" s="307"/>
      <c r="I177" s="307"/>
      <c r="J177" s="307"/>
      <c r="K177" s="307"/>
      <c r="L177" s="307"/>
      <c r="M177" s="307"/>
      <c r="N177" s="307"/>
      <c r="O177" s="307"/>
      <c r="P177" s="307"/>
      <c r="Q177" s="307"/>
      <c r="R177" s="307"/>
      <c r="S177" s="309">
        <v>0.9999999999999971</v>
      </c>
      <c r="T177" s="307"/>
      <c r="U177" s="307"/>
      <c r="V177" s="307"/>
      <c r="W177" s="307"/>
      <c r="X177" s="307"/>
      <c r="Y177" s="307"/>
      <c r="Z177" s="310">
        <v>38691</v>
      </c>
      <c r="AA177" s="307"/>
      <c r="AB177" s="307"/>
      <c r="AC177" s="307"/>
      <c r="AD177" s="307"/>
      <c r="AE177" s="307"/>
      <c r="AF177" s="309">
        <v>1</v>
      </c>
      <c r="AG177" s="307"/>
      <c r="AH177" s="307"/>
      <c r="AI177" s="307"/>
      <c r="AJ177" s="1"/>
    </row>
    <row r="178" spans="2:36"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8.75" customHeight="1">
      <c r="B179" s="234" t="s">
        <v>1171</v>
      </c>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6"/>
    </row>
    <row r="180" spans="2:36"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2.75" customHeight="1">
      <c r="B181" s="230"/>
      <c r="C181" s="231"/>
      <c r="D181" s="231"/>
      <c r="E181" s="231"/>
      <c r="F181" s="230" t="s">
        <v>1179</v>
      </c>
      <c r="G181" s="231"/>
      <c r="H181" s="231"/>
      <c r="I181" s="231"/>
      <c r="J181" s="231"/>
      <c r="K181" s="231"/>
      <c r="L181" s="231"/>
      <c r="M181" s="231"/>
      <c r="N181" s="231"/>
      <c r="O181" s="231"/>
      <c r="P181" s="231"/>
      <c r="Q181" s="231"/>
      <c r="R181" s="230" t="s">
        <v>1180</v>
      </c>
      <c r="S181" s="231"/>
      <c r="T181" s="231"/>
      <c r="U181" s="231"/>
      <c r="V181" s="231"/>
      <c r="W181" s="231"/>
      <c r="X181" s="231"/>
      <c r="Y181" s="230" t="s">
        <v>1181</v>
      </c>
      <c r="Z181" s="231"/>
      <c r="AA181" s="231"/>
      <c r="AB181" s="231"/>
      <c r="AC181" s="231"/>
      <c r="AD181" s="231"/>
      <c r="AE181" s="231"/>
      <c r="AF181" s="230" t="s">
        <v>1180</v>
      </c>
      <c r="AG181" s="231"/>
      <c r="AH181" s="231"/>
      <c r="AI181" s="231"/>
      <c r="AJ181" s="1"/>
    </row>
    <row r="182" spans="2:36" ht="11.25" customHeight="1">
      <c r="B182" s="216" t="s">
        <v>1027</v>
      </c>
      <c r="C182" s="217"/>
      <c r="D182" s="217"/>
      <c r="E182" s="217"/>
      <c r="F182" s="311">
        <v>2812153400.259998</v>
      </c>
      <c r="G182" s="217"/>
      <c r="H182" s="217"/>
      <c r="I182" s="217"/>
      <c r="J182" s="217"/>
      <c r="K182" s="217"/>
      <c r="L182" s="217"/>
      <c r="M182" s="217"/>
      <c r="N182" s="217"/>
      <c r="O182" s="217"/>
      <c r="P182" s="217"/>
      <c r="Q182" s="217"/>
      <c r="R182" s="285">
        <v>0.9603629681967357</v>
      </c>
      <c r="S182" s="217"/>
      <c r="T182" s="217"/>
      <c r="U182" s="217"/>
      <c r="V182" s="217"/>
      <c r="W182" s="217"/>
      <c r="X182" s="217"/>
      <c r="Y182" s="218">
        <v>37111</v>
      </c>
      <c r="Z182" s="217"/>
      <c r="AA182" s="217"/>
      <c r="AB182" s="217"/>
      <c r="AC182" s="217"/>
      <c r="AD182" s="217"/>
      <c r="AE182" s="217"/>
      <c r="AF182" s="285">
        <v>0.9591636297847045</v>
      </c>
      <c r="AG182" s="217"/>
      <c r="AH182" s="217"/>
      <c r="AI182" s="217"/>
      <c r="AJ182" s="1"/>
    </row>
    <row r="183" spans="2:36" ht="11.25" customHeight="1">
      <c r="B183" s="216" t="s">
        <v>1237</v>
      </c>
      <c r="C183" s="217"/>
      <c r="D183" s="217"/>
      <c r="E183" s="217"/>
      <c r="F183" s="311">
        <v>316567.92999999993</v>
      </c>
      <c r="G183" s="217"/>
      <c r="H183" s="217"/>
      <c r="I183" s="217"/>
      <c r="J183" s="217"/>
      <c r="K183" s="217"/>
      <c r="L183" s="217"/>
      <c r="M183" s="217"/>
      <c r="N183" s="217"/>
      <c r="O183" s="217"/>
      <c r="P183" s="217"/>
      <c r="Q183" s="217"/>
      <c r="R183" s="285">
        <v>0.00010810936446873353</v>
      </c>
      <c r="S183" s="217"/>
      <c r="T183" s="217"/>
      <c r="U183" s="217"/>
      <c r="V183" s="217"/>
      <c r="W183" s="217"/>
      <c r="X183" s="217"/>
      <c r="Y183" s="218">
        <v>36</v>
      </c>
      <c r="Z183" s="217"/>
      <c r="AA183" s="217"/>
      <c r="AB183" s="217"/>
      <c r="AC183" s="217"/>
      <c r="AD183" s="217"/>
      <c r="AE183" s="217"/>
      <c r="AF183" s="285">
        <v>0.0009304489416143289</v>
      </c>
      <c r="AG183" s="217"/>
      <c r="AH183" s="217"/>
      <c r="AI183" s="217"/>
      <c r="AJ183" s="1"/>
    </row>
    <row r="184" spans="2:36" ht="11.25" customHeight="1">
      <c r="B184" s="216" t="s">
        <v>1238</v>
      </c>
      <c r="C184" s="217"/>
      <c r="D184" s="217"/>
      <c r="E184" s="217"/>
      <c r="F184" s="311">
        <v>115749354.49000007</v>
      </c>
      <c r="G184" s="217"/>
      <c r="H184" s="217"/>
      <c r="I184" s="217"/>
      <c r="J184" s="217"/>
      <c r="K184" s="217"/>
      <c r="L184" s="217"/>
      <c r="M184" s="217"/>
      <c r="N184" s="217"/>
      <c r="O184" s="217"/>
      <c r="P184" s="217"/>
      <c r="Q184" s="217"/>
      <c r="R184" s="285">
        <v>0.03952892243879555</v>
      </c>
      <c r="S184" s="217"/>
      <c r="T184" s="217"/>
      <c r="U184" s="217"/>
      <c r="V184" s="217"/>
      <c r="W184" s="217"/>
      <c r="X184" s="217"/>
      <c r="Y184" s="218">
        <v>1544</v>
      </c>
      <c r="Z184" s="217"/>
      <c r="AA184" s="217"/>
      <c r="AB184" s="217"/>
      <c r="AC184" s="217"/>
      <c r="AD184" s="217"/>
      <c r="AE184" s="217"/>
      <c r="AF184" s="285">
        <v>0.03990592127368122</v>
      </c>
      <c r="AG184" s="217"/>
      <c r="AH184" s="217"/>
      <c r="AI184" s="217"/>
      <c r="AJ184" s="1"/>
    </row>
    <row r="185" spans="2:36" ht="12.75" customHeight="1">
      <c r="B185" s="306"/>
      <c r="C185" s="307"/>
      <c r="D185" s="307"/>
      <c r="E185" s="307"/>
      <c r="F185" s="308">
        <v>2928219322.679998</v>
      </c>
      <c r="G185" s="307"/>
      <c r="H185" s="307"/>
      <c r="I185" s="307"/>
      <c r="J185" s="307"/>
      <c r="K185" s="307"/>
      <c r="L185" s="307"/>
      <c r="M185" s="307"/>
      <c r="N185" s="307"/>
      <c r="O185" s="307"/>
      <c r="P185" s="307"/>
      <c r="Q185" s="307"/>
      <c r="R185" s="309">
        <v>0.9999999999999966</v>
      </c>
      <c r="S185" s="307"/>
      <c r="T185" s="307"/>
      <c r="U185" s="307"/>
      <c r="V185" s="307"/>
      <c r="W185" s="307"/>
      <c r="X185" s="307"/>
      <c r="Y185" s="310">
        <v>38691</v>
      </c>
      <c r="Z185" s="307"/>
      <c r="AA185" s="307"/>
      <c r="AB185" s="307"/>
      <c r="AC185" s="307"/>
      <c r="AD185" s="307"/>
      <c r="AE185" s="307"/>
      <c r="AF185" s="309">
        <v>1</v>
      </c>
      <c r="AG185" s="307"/>
      <c r="AH185" s="307"/>
      <c r="AI185" s="307"/>
      <c r="AJ185" s="1"/>
    </row>
    <row r="186" spans="2:36" ht="9"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8.75" customHeight="1">
      <c r="B187" s="234" t="s">
        <v>1172</v>
      </c>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6"/>
    </row>
    <row r="188" spans="2:36" ht="8.2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2.75" customHeight="1">
      <c r="B189" s="230"/>
      <c r="C189" s="231"/>
      <c r="D189" s="231"/>
      <c r="E189" s="231"/>
      <c r="F189" s="230" t="s">
        <v>1179</v>
      </c>
      <c r="G189" s="231"/>
      <c r="H189" s="231"/>
      <c r="I189" s="231"/>
      <c r="J189" s="231"/>
      <c r="K189" s="231"/>
      <c r="L189" s="231"/>
      <c r="M189" s="231"/>
      <c r="N189" s="231"/>
      <c r="O189" s="231"/>
      <c r="P189" s="231"/>
      <c r="Q189" s="231"/>
      <c r="R189" s="230" t="s">
        <v>1180</v>
      </c>
      <c r="S189" s="231"/>
      <c r="T189" s="231"/>
      <c r="U189" s="231"/>
      <c r="V189" s="231"/>
      <c r="W189" s="231"/>
      <c r="X189" s="231"/>
      <c r="Y189" s="230" t="s">
        <v>1181</v>
      </c>
      <c r="Z189" s="231"/>
      <c r="AA189" s="231"/>
      <c r="AB189" s="231"/>
      <c r="AC189" s="231"/>
      <c r="AD189" s="231"/>
      <c r="AE189" s="231"/>
      <c r="AF189" s="230" t="s">
        <v>1180</v>
      </c>
      <c r="AG189" s="231"/>
      <c r="AH189" s="231"/>
      <c r="AI189" s="231"/>
      <c r="AJ189" s="231"/>
    </row>
    <row r="190" spans="2:36" ht="12" customHeight="1">
      <c r="B190" s="216" t="s">
        <v>1239</v>
      </c>
      <c r="C190" s="217"/>
      <c r="D190" s="217"/>
      <c r="E190" s="217"/>
      <c r="F190" s="311">
        <v>30781089.729999997</v>
      </c>
      <c r="G190" s="217"/>
      <c r="H190" s="217"/>
      <c r="I190" s="217"/>
      <c r="J190" s="217"/>
      <c r="K190" s="217"/>
      <c r="L190" s="217"/>
      <c r="M190" s="217"/>
      <c r="N190" s="217"/>
      <c r="O190" s="217"/>
      <c r="P190" s="217"/>
      <c r="Q190" s="217"/>
      <c r="R190" s="285">
        <v>0.010511879862136895</v>
      </c>
      <c r="S190" s="217"/>
      <c r="T190" s="217"/>
      <c r="U190" s="217"/>
      <c r="V190" s="217"/>
      <c r="W190" s="217"/>
      <c r="X190" s="217"/>
      <c r="Y190" s="218">
        <v>485</v>
      </c>
      <c r="Z190" s="217"/>
      <c r="AA190" s="217"/>
      <c r="AB190" s="217"/>
      <c r="AC190" s="217"/>
      <c r="AD190" s="217"/>
      <c r="AE190" s="217"/>
      <c r="AF190" s="285">
        <v>0.012535214907859709</v>
      </c>
      <c r="AG190" s="217"/>
      <c r="AH190" s="217"/>
      <c r="AI190" s="217"/>
      <c r="AJ190" s="217"/>
    </row>
    <row r="191" spans="2:36" ht="12" customHeight="1">
      <c r="B191" s="216" t="s">
        <v>1240</v>
      </c>
      <c r="C191" s="217"/>
      <c r="D191" s="217"/>
      <c r="E191" s="217"/>
      <c r="F191" s="311">
        <v>33140663.369999986</v>
      </c>
      <c r="G191" s="217"/>
      <c r="H191" s="217"/>
      <c r="I191" s="217"/>
      <c r="J191" s="217"/>
      <c r="K191" s="217"/>
      <c r="L191" s="217"/>
      <c r="M191" s="217"/>
      <c r="N191" s="217"/>
      <c r="O191" s="217"/>
      <c r="P191" s="217"/>
      <c r="Q191" s="217"/>
      <c r="R191" s="285">
        <v>0.011317684817293202</v>
      </c>
      <c r="S191" s="217"/>
      <c r="T191" s="217"/>
      <c r="U191" s="217"/>
      <c r="V191" s="217"/>
      <c r="W191" s="217"/>
      <c r="X191" s="217"/>
      <c r="Y191" s="218">
        <v>504</v>
      </c>
      <c r="Z191" s="217"/>
      <c r="AA191" s="217"/>
      <c r="AB191" s="217"/>
      <c r="AC191" s="217"/>
      <c r="AD191" s="217"/>
      <c r="AE191" s="217"/>
      <c r="AF191" s="285">
        <v>0.013026285182600605</v>
      </c>
      <c r="AG191" s="217"/>
      <c r="AH191" s="217"/>
      <c r="AI191" s="217"/>
      <c r="AJ191" s="217"/>
    </row>
    <row r="192" spans="2:36" ht="12" customHeight="1">
      <c r="B192" s="216" t="s">
        <v>1241</v>
      </c>
      <c r="C192" s="217"/>
      <c r="D192" s="217"/>
      <c r="E192" s="217"/>
      <c r="F192" s="311">
        <v>5255305.319999999</v>
      </c>
      <c r="G192" s="217"/>
      <c r="H192" s="217"/>
      <c r="I192" s="217"/>
      <c r="J192" s="217"/>
      <c r="K192" s="217"/>
      <c r="L192" s="217"/>
      <c r="M192" s="217"/>
      <c r="N192" s="217"/>
      <c r="O192" s="217"/>
      <c r="P192" s="217"/>
      <c r="Q192" s="217"/>
      <c r="R192" s="285">
        <v>0.0017947102798263695</v>
      </c>
      <c r="S192" s="217"/>
      <c r="T192" s="217"/>
      <c r="U192" s="217"/>
      <c r="V192" s="217"/>
      <c r="W192" s="217"/>
      <c r="X192" s="217"/>
      <c r="Y192" s="218">
        <v>63</v>
      </c>
      <c r="Z192" s="217"/>
      <c r="AA192" s="217"/>
      <c r="AB192" s="217"/>
      <c r="AC192" s="217"/>
      <c r="AD192" s="217"/>
      <c r="AE192" s="217"/>
      <c r="AF192" s="285">
        <v>0.0016282856478250756</v>
      </c>
      <c r="AG192" s="217"/>
      <c r="AH192" s="217"/>
      <c r="AI192" s="217"/>
      <c r="AJ192" s="217"/>
    </row>
    <row r="193" spans="2:36" ht="12" customHeight="1">
      <c r="B193" s="216" t="s">
        <v>1242</v>
      </c>
      <c r="C193" s="217"/>
      <c r="D193" s="217"/>
      <c r="E193" s="217"/>
      <c r="F193" s="311">
        <v>6730272.239999997</v>
      </c>
      <c r="G193" s="217"/>
      <c r="H193" s="217"/>
      <c r="I193" s="217"/>
      <c r="J193" s="217"/>
      <c r="K193" s="217"/>
      <c r="L193" s="217"/>
      <c r="M193" s="217"/>
      <c r="N193" s="217"/>
      <c r="O193" s="217"/>
      <c r="P193" s="217"/>
      <c r="Q193" s="217"/>
      <c r="R193" s="285">
        <v>0.002298418082235809</v>
      </c>
      <c r="S193" s="217"/>
      <c r="T193" s="217"/>
      <c r="U193" s="217"/>
      <c r="V193" s="217"/>
      <c r="W193" s="217"/>
      <c r="X193" s="217"/>
      <c r="Y193" s="218">
        <v>70</v>
      </c>
      <c r="Z193" s="217"/>
      <c r="AA193" s="217"/>
      <c r="AB193" s="217"/>
      <c r="AC193" s="217"/>
      <c r="AD193" s="217"/>
      <c r="AE193" s="217"/>
      <c r="AF193" s="285">
        <v>0.001809206275361195</v>
      </c>
      <c r="AG193" s="217"/>
      <c r="AH193" s="217"/>
      <c r="AI193" s="217"/>
      <c r="AJ193" s="217"/>
    </row>
    <row r="194" spans="2:36" ht="12" customHeight="1">
      <c r="B194" s="216" t="s">
        <v>1243</v>
      </c>
      <c r="C194" s="217"/>
      <c r="D194" s="217"/>
      <c r="E194" s="217"/>
      <c r="F194" s="311">
        <v>9243227.02</v>
      </c>
      <c r="G194" s="217"/>
      <c r="H194" s="217"/>
      <c r="I194" s="217"/>
      <c r="J194" s="217"/>
      <c r="K194" s="217"/>
      <c r="L194" s="217"/>
      <c r="M194" s="217"/>
      <c r="N194" s="217"/>
      <c r="O194" s="217"/>
      <c r="P194" s="217"/>
      <c r="Q194" s="217"/>
      <c r="R194" s="285">
        <v>0.0031566033829529927</v>
      </c>
      <c r="S194" s="217"/>
      <c r="T194" s="217"/>
      <c r="U194" s="217"/>
      <c r="V194" s="217"/>
      <c r="W194" s="217"/>
      <c r="X194" s="217"/>
      <c r="Y194" s="218">
        <v>104</v>
      </c>
      <c r="Z194" s="217"/>
      <c r="AA194" s="217"/>
      <c r="AB194" s="217"/>
      <c r="AC194" s="217"/>
      <c r="AD194" s="217"/>
      <c r="AE194" s="217"/>
      <c r="AF194" s="285">
        <v>0.002687963609108061</v>
      </c>
      <c r="AG194" s="217"/>
      <c r="AH194" s="217"/>
      <c r="AI194" s="217"/>
      <c r="AJ194" s="217"/>
    </row>
    <row r="195" spans="2:36" ht="12" customHeight="1">
      <c r="B195" s="216" t="s">
        <v>1244</v>
      </c>
      <c r="C195" s="217"/>
      <c r="D195" s="217"/>
      <c r="E195" s="217"/>
      <c r="F195" s="311">
        <v>6299885.580000001</v>
      </c>
      <c r="G195" s="217"/>
      <c r="H195" s="217"/>
      <c r="I195" s="217"/>
      <c r="J195" s="217"/>
      <c r="K195" s="217"/>
      <c r="L195" s="217"/>
      <c r="M195" s="217"/>
      <c r="N195" s="217"/>
      <c r="O195" s="217"/>
      <c r="P195" s="217"/>
      <c r="Q195" s="217"/>
      <c r="R195" s="285">
        <v>0.0021514391122295275</v>
      </c>
      <c r="S195" s="217"/>
      <c r="T195" s="217"/>
      <c r="U195" s="217"/>
      <c r="V195" s="217"/>
      <c r="W195" s="217"/>
      <c r="X195" s="217"/>
      <c r="Y195" s="218">
        <v>69</v>
      </c>
      <c r="Z195" s="217"/>
      <c r="AA195" s="217"/>
      <c r="AB195" s="217"/>
      <c r="AC195" s="217"/>
      <c r="AD195" s="217"/>
      <c r="AE195" s="217"/>
      <c r="AF195" s="285">
        <v>0.0017833604714274638</v>
      </c>
      <c r="AG195" s="217"/>
      <c r="AH195" s="217"/>
      <c r="AI195" s="217"/>
      <c r="AJ195" s="217"/>
    </row>
    <row r="196" spans="2:36" ht="12" customHeight="1">
      <c r="B196" s="216" t="s">
        <v>1245</v>
      </c>
      <c r="C196" s="217"/>
      <c r="D196" s="217"/>
      <c r="E196" s="217"/>
      <c r="F196" s="311">
        <v>4308775.949999999</v>
      </c>
      <c r="G196" s="217"/>
      <c r="H196" s="217"/>
      <c r="I196" s="217"/>
      <c r="J196" s="217"/>
      <c r="K196" s="217"/>
      <c r="L196" s="217"/>
      <c r="M196" s="217"/>
      <c r="N196" s="217"/>
      <c r="O196" s="217"/>
      <c r="P196" s="217"/>
      <c r="Q196" s="217"/>
      <c r="R196" s="285">
        <v>0.0014714662650530132</v>
      </c>
      <c r="S196" s="217"/>
      <c r="T196" s="217"/>
      <c r="U196" s="217"/>
      <c r="V196" s="217"/>
      <c r="W196" s="217"/>
      <c r="X196" s="217"/>
      <c r="Y196" s="218">
        <v>45</v>
      </c>
      <c r="Z196" s="217"/>
      <c r="AA196" s="217"/>
      <c r="AB196" s="217"/>
      <c r="AC196" s="217"/>
      <c r="AD196" s="217"/>
      <c r="AE196" s="217"/>
      <c r="AF196" s="285">
        <v>0.0011630611770179111</v>
      </c>
      <c r="AG196" s="217"/>
      <c r="AH196" s="217"/>
      <c r="AI196" s="217"/>
      <c r="AJ196" s="217"/>
    </row>
    <row r="197" spans="2:36" ht="12" customHeight="1">
      <c r="B197" s="216" t="s">
        <v>1246</v>
      </c>
      <c r="C197" s="217"/>
      <c r="D197" s="217"/>
      <c r="E197" s="217"/>
      <c r="F197" s="311">
        <v>7511296.69</v>
      </c>
      <c r="G197" s="217"/>
      <c r="H197" s="217"/>
      <c r="I197" s="217"/>
      <c r="J197" s="217"/>
      <c r="K197" s="217"/>
      <c r="L197" s="217"/>
      <c r="M197" s="217"/>
      <c r="N197" s="217"/>
      <c r="O197" s="217"/>
      <c r="P197" s="217"/>
      <c r="Q197" s="217"/>
      <c r="R197" s="285">
        <v>0.002565141426334633</v>
      </c>
      <c r="S197" s="217"/>
      <c r="T197" s="217"/>
      <c r="U197" s="217"/>
      <c r="V197" s="217"/>
      <c r="W197" s="217"/>
      <c r="X197" s="217"/>
      <c r="Y197" s="218">
        <v>65</v>
      </c>
      <c r="Z197" s="217"/>
      <c r="AA197" s="217"/>
      <c r="AB197" s="217"/>
      <c r="AC197" s="217"/>
      <c r="AD197" s="217"/>
      <c r="AE197" s="217"/>
      <c r="AF197" s="285">
        <v>0.0016799772556925384</v>
      </c>
      <c r="AG197" s="217"/>
      <c r="AH197" s="217"/>
      <c r="AI197" s="217"/>
      <c r="AJ197" s="217"/>
    </row>
    <row r="198" spans="2:36" ht="12" customHeight="1">
      <c r="B198" s="216" t="s">
        <v>1247</v>
      </c>
      <c r="C198" s="217"/>
      <c r="D198" s="217"/>
      <c r="E198" s="217"/>
      <c r="F198" s="311">
        <v>4260398.819999999</v>
      </c>
      <c r="G198" s="217"/>
      <c r="H198" s="217"/>
      <c r="I198" s="217"/>
      <c r="J198" s="217"/>
      <c r="K198" s="217"/>
      <c r="L198" s="217"/>
      <c r="M198" s="217"/>
      <c r="N198" s="217"/>
      <c r="O198" s="217"/>
      <c r="P198" s="217"/>
      <c r="Q198" s="217"/>
      <c r="R198" s="285">
        <v>0.0014549452587112738</v>
      </c>
      <c r="S198" s="217"/>
      <c r="T198" s="217"/>
      <c r="U198" s="217"/>
      <c r="V198" s="217"/>
      <c r="W198" s="217"/>
      <c r="X198" s="217"/>
      <c r="Y198" s="218">
        <v>43</v>
      </c>
      <c r="Z198" s="217"/>
      <c r="AA198" s="217"/>
      <c r="AB198" s="217"/>
      <c r="AC198" s="217"/>
      <c r="AD198" s="217"/>
      <c r="AE198" s="217"/>
      <c r="AF198" s="285">
        <v>0.0011113695691504484</v>
      </c>
      <c r="AG198" s="217"/>
      <c r="AH198" s="217"/>
      <c r="AI198" s="217"/>
      <c r="AJ198" s="217"/>
    </row>
    <row r="199" spans="2:36" ht="12" customHeight="1">
      <c r="B199" s="216" t="s">
        <v>1248</v>
      </c>
      <c r="C199" s="217"/>
      <c r="D199" s="217"/>
      <c r="E199" s="217"/>
      <c r="F199" s="311">
        <v>1857672.12</v>
      </c>
      <c r="G199" s="217"/>
      <c r="H199" s="217"/>
      <c r="I199" s="217"/>
      <c r="J199" s="217"/>
      <c r="K199" s="217"/>
      <c r="L199" s="217"/>
      <c r="M199" s="217"/>
      <c r="N199" s="217"/>
      <c r="O199" s="217"/>
      <c r="P199" s="217"/>
      <c r="Q199" s="217"/>
      <c r="R199" s="285">
        <v>0.000634403340491518</v>
      </c>
      <c r="S199" s="217"/>
      <c r="T199" s="217"/>
      <c r="U199" s="217"/>
      <c r="V199" s="217"/>
      <c r="W199" s="217"/>
      <c r="X199" s="217"/>
      <c r="Y199" s="218">
        <v>21</v>
      </c>
      <c r="Z199" s="217"/>
      <c r="AA199" s="217"/>
      <c r="AB199" s="217"/>
      <c r="AC199" s="217"/>
      <c r="AD199" s="217"/>
      <c r="AE199" s="217"/>
      <c r="AF199" s="285">
        <v>0.0005427618826083586</v>
      </c>
      <c r="AG199" s="217"/>
      <c r="AH199" s="217"/>
      <c r="AI199" s="217"/>
      <c r="AJ199" s="217"/>
    </row>
    <row r="200" spans="2:36" ht="12" customHeight="1">
      <c r="B200" s="216" t="s">
        <v>1249</v>
      </c>
      <c r="C200" s="217"/>
      <c r="D200" s="217"/>
      <c r="E200" s="217"/>
      <c r="F200" s="311">
        <v>50000</v>
      </c>
      <c r="G200" s="217"/>
      <c r="H200" s="217"/>
      <c r="I200" s="217"/>
      <c r="J200" s="217"/>
      <c r="K200" s="217"/>
      <c r="L200" s="217"/>
      <c r="M200" s="217"/>
      <c r="N200" s="217"/>
      <c r="O200" s="217"/>
      <c r="P200" s="217"/>
      <c r="Q200" s="217"/>
      <c r="R200" s="285">
        <v>1.707522370771E-05</v>
      </c>
      <c r="S200" s="217"/>
      <c r="T200" s="217"/>
      <c r="U200" s="217"/>
      <c r="V200" s="217"/>
      <c r="W200" s="217"/>
      <c r="X200" s="217"/>
      <c r="Y200" s="218">
        <v>1</v>
      </c>
      <c r="Z200" s="217"/>
      <c r="AA200" s="217"/>
      <c r="AB200" s="217"/>
      <c r="AC200" s="217"/>
      <c r="AD200" s="217"/>
      <c r="AE200" s="217"/>
      <c r="AF200" s="285">
        <v>2.5845803933731358E-05</v>
      </c>
      <c r="AG200" s="217"/>
      <c r="AH200" s="217"/>
      <c r="AI200" s="217"/>
      <c r="AJ200" s="217"/>
    </row>
    <row r="201" spans="2:36" ht="12" customHeight="1">
      <c r="B201" s="216" t="s">
        <v>1250</v>
      </c>
      <c r="C201" s="217"/>
      <c r="D201" s="217"/>
      <c r="E201" s="217"/>
      <c r="F201" s="311">
        <v>1502308.7400000002</v>
      </c>
      <c r="G201" s="217"/>
      <c r="H201" s="217"/>
      <c r="I201" s="217"/>
      <c r="J201" s="217"/>
      <c r="K201" s="217"/>
      <c r="L201" s="217"/>
      <c r="M201" s="217"/>
      <c r="N201" s="217"/>
      <c r="O201" s="217"/>
      <c r="P201" s="217"/>
      <c r="Q201" s="217"/>
      <c r="R201" s="285">
        <v>0.0005130451562709588</v>
      </c>
      <c r="S201" s="217"/>
      <c r="T201" s="217"/>
      <c r="U201" s="217"/>
      <c r="V201" s="217"/>
      <c r="W201" s="217"/>
      <c r="X201" s="217"/>
      <c r="Y201" s="218">
        <v>24</v>
      </c>
      <c r="Z201" s="217"/>
      <c r="AA201" s="217"/>
      <c r="AB201" s="217"/>
      <c r="AC201" s="217"/>
      <c r="AD201" s="217"/>
      <c r="AE201" s="217"/>
      <c r="AF201" s="285">
        <v>0.0006202992944095526</v>
      </c>
      <c r="AG201" s="217"/>
      <c r="AH201" s="217"/>
      <c r="AI201" s="217"/>
      <c r="AJ201" s="217"/>
    </row>
    <row r="202" spans="2:36" ht="12" customHeight="1">
      <c r="B202" s="216" t="s">
        <v>1251</v>
      </c>
      <c r="C202" s="217"/>
      <c r="D202" s="217"/>
      <c r="E202" s="217"/>
      <c r="F202" s="311">
        <v>625760.55</v>
      </c>
      <c r="G202" s="217"/>
      <c r="H202" s="217"/>
      <c r="I202" s="217"/>
      <c r="J202" s="217"/>
      <c r="K202" s="217"/>
      <c r="L202" s="217"/>
      <c r="M202" s="217"/>
      <c r="N202" s="217"/>
      <c r="O202" s="217"/>
      <c r="P202" s="217"/>
      <c r="Q202" s="217"/>
      <c r="R202" s="285">
        <v>0.00021370002757419297</v>
      </c>
      <c r="S202" s="217"/>
      <c r="T202" s="217"/>
      <c r="U202" s="217"/>
      <c r="V202" s="217"/>
      <c r="W202" s="217"/>
      <c r="X202" s="217"/>
      <c r="Y202" s="218">
        <v>9</v>
      </c>
      <c r="Z202" s="217"/>
      <c r="AA202" s="217"/>
      <c r="AB202" s="217"/>
      <c r="AC202" s="217"/>
      <c r="AD202" s="217"/>
      <c r="AE202" s="217"/>
      <c r="AF202" s="285">
        <v>0.00023261223540358222</v>
      </c>
      <c r="AG202" s="217"/>
      <c r="AH202" s="217"/>
      <c r="AI202" s="217"/>
      <c r="AJ202" s="217"/>
    </row>
    <row r="203" spans="2:36" ht="12" customHeight="1">
      <c r="B203" s="216" t="s">
        <v>1252</v>
      </c>
      <c r="C203" s="217"/>
      <c r="D203" s="217"/>
      <c r="E203" s="217"/>
      <c r="F203" s="311">
        <v>2816652666.549997</v>
      </c>
      <c r="G203" s="217"/>
      <c r="H203" s="217"/>
      <c r="I203" s="217"/>
      <c r="J203" s="217"/>
      <c r="K203" s="217"/>
      <c r="L203" s="217"/>
      <c r="M203" s="217"/>
      <c r="N203" s="217"/>
      <c r="O203" s="217"/>
      <c r="P203" s="217"/>
      <c r="Q203" s="217"/>
      <c r="R203" s="285">
        <v>0.9618994877651819</v>
      </c>
      <c r="S203" s="217"/>
      <c r="T203" s="217"/>
      <c r="U203" s="217"/>
      <c r="V203" s="217"/>
      <c r="W203" s="217"/>
      <c r="X203" s="217"/>
      <c r="Y203" s="218">
        <v>37188</v>
      </c>
      <c r="Z203" s="217"/>
      <c r="AA203" s="217"/>
      <c r="AB203" s="217"/>
      <c r="AC203" s="217"/>
      <c r="AD203" s="217"/>
      <c r="AE203" s="217"/>
      <c r="AF203" s="285">
        <v>0.9611537566876017</v>
      </c>
      <c r="AG203" s="217"/>
      <c r="AH203" s="217"/>
      <c r="AI203" s="217"/>
      <c r="AJ203" s="217"/>
    </row>
    <row r="204" spans="2:36" ht="12.75" customHeight="1">
      <c r="B204" s="306"/>
      <c r="C204" s="307"/>
      <c r="D204" s="307"/>
      <c r="E204" s="307"/>
      <c r="F204" s="308">
        <v>2928219322.679997</v>
      </c>
      <c r="G204" s="307"/>
      <c r="H204" s="307"/>
      <c r="I204" s="307"/>
      <c r="J204" s="307"/>
      <c r="K204" s="307"/>
      <c r="L204" s="307"/>
      <c r="M204" s="307"/>
      <c r="N204" s="307"/>
      <c r="O204" s="307"/>
      <c r="P204" s="307"/>
      <c r="Q204" s="307"/>
      <c r="R204" s="309">
        <v>0.9999999999999969</v>
      </c>
      <c r="S204" s="307"/>
      <c r="T204" s="307"/>
      <c r="U204" s="307"/>
      <c r="V204" s="307"/>
      <c r="W204" s="307"/>
      <c r="X204" s="307"/>
      <c r="Y204" s="310">
        <v>38691</v>
      </c>
      <c r="Z204" s="307"/>
      <c r="AA204" s="307"/>
      <c r="AB204" s="307"/>
      <c r="AC204" s="307"/>
      <c r="AD204" s="307"/>
      <c r="AE204" s="307"/>
      <c r="AF204" s="309">
        <v>1</v>
      </c>
      <c r="AG204" s="307"/>
      <c r="AH204" s="307"/>
      <c r="AI204" s="307"/>
      <c r="AJ204" s="307"/>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4" t="s">
        <v>1173</v>
      </c>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6"/>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0"/>
      <c r="C208" s="231"/>
      <c r="D208" s="231"/>
      <c r="E208" s="230" t="s">
        <v>1179</v>
      </c>
      <c r="F208" s="231"/>
      <c r="G208" s="231"/>
      <c r="H208" s="231"/>
      <c r="I208" s="231"/>
      <c r="J208" s="231"/>
      <c r="K208" s="231"/>
      <c r="L208" s="231"/>
      <c r="M208" s="231"/>
      <c r="N208" s="231"/>
      <c r="O208" s="231"/>
      <c r="P208" s="231"/>
      <c r="Q208" s="230" t="s">
        <v>1180</v>
      </c>
      <c r="R208" s="231"/>
      <c r="S208" s="231"/>
      <c r="T208" s="231"/>
      <c r="U208" s="231"/>
      <c r="V208" s="231"/>
      <c r="W208" s="231"/>
      <c r="X208" s="230" t="s">
        <v>1181</v>
      </c>
      <c r="Y208" s="231"/>
      <c r="Z208" s="231"/>
      <c r="AA208" s="231"/>
      <c r="AB208" s="231"/>
      <c r="AC208" s="231"/>
      <c r="AD208" s="231"/>
      <c r="AE208" s="230" t="s">
        <v>1180</v>
      </c>
      <c r="AF208" s="231"/>
      <c r="AG208" s="231"/>
      <c r="AH208" s="231"/>
      <c r="AI208" s="231"/>
      <c r="AJ208" s="1"/>
    </row>
    <row r="209" spans="2:36" ht="12" customHeight="1">
      <c r="B209" s="216" t="s">
        <v>1253</v>
      </c>
      <c r="C209" s="217"/>
      <c r="D209" s="217"/>
      <c r="E209" s="311">
        <v>2928219322.679989</v>
      </c>
      <c r="F209" s="217"/>
      <c r="G209" s="217"/>
      <c r="H209" s="217"/>
      <c r="I209" s="217"/>
      <c r="J209" s="217"/>
      <c r="K209" s="217"/>
      <c r="L209" s="217"/>
      <c r="M209" s="217"/>
      <c r="N209" s="217"/>
      <c r="O209" s="217"/>
      <c r="P209" s="217"/>
      <c r="Q209" s="285">
        <v>1</v>
      </c>
      <c r="R209" s="217"/>
      <c r="S209" s="217"/>
      <c r="T209" s="217"/>
      <c r="U209" s="217"/>
      <c r="V209" s="217"/>
      <c r="W209" s="217"/>
      <c r="X209" s="218">
        <v>38691</v>
      </c>
      <c r="Y209" s="217"/>
      <c r="Z209" s="217"/>
      <c r="AA209" s="217"/>
      <c r="AB209" s="217"/>
      <c r="AC209" s="217"/>
      <c r="AD209" s="217"/>
      <c r="AE209" s="285">
        <v>1</v>
      </c>
      <c r="AF209" s="217"/>
      <c r="AG209" s="217"/>
      <c r="AH209" s="217"/>
      <c r="AI209" s="217"/>
      <c r="AJ209" s="1"/>
    </row>
    <row r="210" spans="2:36" ht="12" customHeight="1">
      <c r="B210" s="306"/>
      <c r="C210" s="307"/>
      <c r="D210" s="307"/>
      <c r="E210" s="308">
        <v>2928219322.679989</v>
      </c>
      <c r="F210" s="307"/>
      <c r="G210" s="307"/>
      <c r="H210" s="307"/>
      <c r="I210" s="307"/>
      <c r="J210" s="307"/>
      <c r="K210" s="307"/>
      <c r="L210" s="307"/>
      <c r="M210" s="307"/>
      <c r="N210" s="307"/>
      <c r="O210" s="307"/>
      <c r="P210" s="307"/>
      <c r="Q210" s="309">
        <v>0.9999999999999997</v>
      </c>
      <c r="R210" s="307"/>
      <c r="S210" s="307"/>
      <c r="T210" s="307"/>
      <c r="U210" s="307"/>
      <c r="V210" s="307"/>
      <c r="W210" s="307"/>
      <c r="X210" s="310">
        <v>38691</v>
      </c>
      <c r="Y210" s="307"/>
      <c r="Z210" s="307"/>
      <c r="AA210" s="307"/>
      <c r="AB210" s="307"/>
      <c r="AC210" s="307"/>
      <c r="AD210" s="307"/>
      <c r="AE210" s="309">
        <v>1</v>
      </c>
      <c r="AF210" s="307"/>
      <c r="AG210" s="307"/>
      <c r="AH210" s="307"/>
      <c r="AI210" s="307"/>
      <c r="AJ210" s="1"/>
    </row>
    <row r="211" spans="2:36" ht="16.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8.75" customHeight="1">
      <c r="B212" s="234" t="s">
        <v>1174</v>
      </c>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6"/>
    </row>
    <row r="213" spans="2:36" ht="6.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ustomHeight="1">
      <c r="B214" s="230"/>
      <c r="C214" s="231"/>
      <c r="D214" s="230" t="s">
        <v>1179</v>
      </c>
      <c r="E214" s="231"/>
      <c r="F214" s="231"/>
      <c r="G214" s="231"/>
      <c r="H214" s="231"/>
      <c r="I214" s="231"/>
      <c r="J214" s="231"/>
      <c r="K214" s="231"/>
      <c r="L214" s="231"/>
      <c r="M214" s="231"/>
      <c r="N214" s="231"/>
      <c r="O214" s="231"/>
      <c r="P214" s="230" t="s">
        <v>1180</v>
      </c>
      <c r="Q214" s="231"/>
      <c r="R214" s="231"/>
      <c r="S214" s="231"/>
      <c r="T214" s="231"/>
      <c r="U214" s="231"/>
      <c r="V214" s="231"/>
      <c r="W214" s="230" t="s">
        <v>1181</v>
      </c>
      <c r="X214" s="231"/>
      <c r="Y214" s="231"/>
      <c r="Z214" s="231"/>
      <c r="AA214" s="231"/>
      <c r="AB214" s="231"/>
      <c r="AC214" s="231"/>
      <c r="AD214" s="230" t="s">
        <v>1180</v>
      </c>
      <c r="AE214" s="231"/>
      <c r="AF214" s="231"/>
      <c r="AG214" s="231"/>
      <c r="AH214" s="231"/>
      <c r="AI214" s="231"/>
      <c r="AJ214" s="1"/>
    </row>
    <row r="215" spans="2:36" ht="12" customHeight="1">
      <c r="B215" s="216" t="s">
        <v>1254</v>
      </c>
      <c r="C215" s="217"/>
      <c r="D215" s="311">
        <v>2802867950.7200003</v>
      </c>
      <c r="E215" s="217"/>
      <c r="F215" s="217"/>
      <c r="G215" s="217"/>
      <c r="H215" s="217"/>
      <c r="I215" s="217"/>
      <c r="J215" s="217"/>
      <c r="K215" s="217"/>
      <c r="L215" s="217"/>
      <c r="M215" s="217"/>
      <c r="N215" s="217"/>
      <c r="O215" s="217"/>
      <c r="P215" s="285">
        <v>0.9571919456342927</v>
      </c>
      <c r="Q215" s="217"/>
      <c r="R215" s="217"/>
      <c r="S215" s="217"/>
      <c r="T215" s="217"/>
      <c r="U215" s="217"/>
      <c r="V215" s="217"/>
      <c r="W215" s="218">
        <v>37222</v>
      </c>
      <c r="X215" s="217"/>
      <c r="Y215" s="217"/>
      <c r="Z215" s="217"/>
      <c r="AA215" s="217"/>
      <c r="AB215" s="217"/>
      <c r="AC215" s="217"/>
      <c r="AD215" s="285">
        <v>0.9620325140213486</v>
      </c>
      <c r="AE215" s="217"/>
      <c r="AF215" s="217"/>
      <c r="AG215" s="217"/>
      <c r="AH215" s="217"/>
      <c r="AI215" s="217"/>
      <c r="AJ215" s="1"/>
    </row>
    <row r="216" spans="2:36" ht="12" customHeight="1">
      <c r="B216" s="216" t="s">
        <v>1255</v>
      </c>
      <c r="C216" s="217"/>
      <c r="D216" s="311">
        <v>65436093.95999999</v>
      </c>
      <c r="E216" s="217"/>
      <c r="F216" s="217"/>
      <c r="G216" s="217"/>
      <c r="H216" s="217"/>
      <c r="I216" s="217"/>
      <c r="J216" s="217"/>
      <c r="K216" s="217"/>
      <c r="L216" s="217"/>
      <c r="M216" s="217"/>
      <c r="N216" s="217"/>
      <c r="O216" s="217"/>
      <c r="P216" s="285">
        <v>0.022346718858514594</v>
      </c>
      <c r="Q216" s="217"/>
      <c r="R216" s="217"/>
      <c r="S216" s="217"/>
      <c r="T216" s="217"/>
      <c r="U216" s="217"/>
      <c r="V216" s="217"/>
      <c r="W216" s="218">
        <v>403</v>
      </c>
      <c r="X216" s="217"/>
      <c r="Y216" s="217"/>
      <c r="Z216" s="217"/>
      <c r="AA216" s="217"/>
      <c r="AB216" s="217"/>
      <c r="AC216" s="217"/>
      <c r="AD216" s="285">
        <v>0.010415858985293737</v>
      </c>
      <c r="AE216" s="217"/>
      <c r="AF216" s="217"/>
      <c r="AG216" s="217"/>
      <c r="AH216" s="217"/>
      <c r="AI216" s="217"/>
      <c r="AJ216" s="1"/>
    </row>
    <row r="217" spans="2:36" ht="12" customHeight="1">
      <c r="B217" s="216" t="s">
        <v>1256</v>
      </c>
      <c r="C217" s="217"/>
      <c r="D217" s="311">
        <v>59915278.00000002</v>
      </c>
      <c r="E217" s="217"/>
      <c r="F217" s="217"/>
      <c r="G217" s="217"/>
      <c r="H217" s="217"/>
      <c r="I217" s="217"/>
      <c r="J217" s="217"/>
      <c r="K217" s="217"/>
      <c r="L217" s="217"/>
      <c r="M217" s="217"/>
      <c r="N217" s="217"/>
      <c r="O217" s="217"/>
      <c r="P217" s="285">
        <v>0.02046133550719269</v>
      </c>
      <c r="Q217" s="217"/>
      <c r="R217" s="217"/>
      <c r="S217" s="217"/>
      <c r="T217" s="217"/>
      <c r="U217" s="217"/>
      <c r="V217" s="217"/>
      <c r="W217" s="218">
        <v>1066</v>
      </c>
      <c r="X217" s="217"/>
      <c r="Y217" s="217"/>
      <c r="Z217" s="217"/>
      <c r="AA217" s="217"/>
      <c r="AB217" s="217"/>
      <c r="AC217" s="217"/>
      <c r="AD217" s="285">
        <v>0.027551626993357628</v>
      </c>
      <c r="AE217" s="217"/>
      <c r="AF217" s="217"/>
      <c r="AG217" s="217"/>
      <c r="AH217" s="217"/>
      <c r="AI217" s="217"/>
      <c r="AJ217" s="1"/>
    </row>
    <row r="218" spans="2:36" ht="12" customHeight="1">
      <c r="B218" s="306"/>
      <c r="C218" s="307"/>
      <c r="D218" s="308">
        <v>2928219322.6800003</v>
      </c>
      <c r="E218" s="307"/>
      <c r="F218" s="307"/>
      <c r="G218" s="307"/>
      <c r="H218" s="307"/>
      <c r="I218" s="307"/>
      <c r="J218" s="307"/>
      <c r="K218" s="307"/>
      <c r="L218" s="307"/>
      <c r="M218" s="307"/>
      <c r="N218" s="307"/>
      <c r="O218" s="307"/>
      <c r="P218" s="309">
        <v>0.9999999999999958</v>
      </c>
      <c r="Q218" s="307"/>
      <c r="R218" s="307"/>
      <c r="S218" s="307"/>
      <c r="T218" s="307"/>
      <c r="U218" s="307"/>
      <c r="V218" s="307"/>
      <c r="W218" s="310">
        <v>38691</v>
      </c>
      <c r="X218" s="307"/>
      <c r="Y218" s="307"/>
      <c r="Z218" s="307"/>
      <c r="AA218" s="307"/>
      <c r="AB218" s="307"/>
      <c r="AC218" s="307"/>
      <c r="AD218" s="309">
        <v>1</v>
      </c>
      <c r="AE218" s="307"/>
      <c r="AF218" s="307"/>
      <c r="AG218" s="307"/>
      <c r="AH218" s="307"/>
      <c r="AI218" s="307"/>
      <c r="AJ218" s="1"/>
    </row>
    <row r="219" spans="2:36"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8.75" customHeight="1">
      <c r="B220" s="234" t="s">
        <v>1175</v>
      </c>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6"/>
    </row>
    <row r="221" spans="2:36"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2.75" customHeight="1">
      <c r="B222" s="6"/>
      <c r="C222" s="230" t="s">
        <v>1179</v>
      </c>
      <c r="D222" s="231"/>
      <c r="E222" s="231"/>
      <c r="F222" s="231"/>
      <c r="G222" s="231"/>
      <c r="H222" s="231"/>
      <c r="I222" s="231"/>
      <c r="J222" s="231"/>
      <c r="K222" s="231"/>
      <c r="L222" s="231"/>
      <c r="M222" s="231"/>
      <c r="N222" s="231"/>
      <c r="O222" s="230" t="s">
        <v>1180</v>
      </c>
      <c r="P222" s="231"/>
      <c r="Q222" s="231"/>
      <c r="R222" s="231"/>
      <c r="S222" s="231"/>
      <c r="T222" s="231"/>
      <c r="U222" s="231"/>
      <c r="V222" s="230" t="s">
        <v>1181</v>
      </c>
      <c r="W222" s="231"/>
      <c r="X222" s="231"/>
      <c r="Y222" s="231"/>
      <c r="Z222" s="231"/>
      <c r="AA222" s="231"/>
      <c r="AB222" s="231"/>
      <c r="AC222" s="230" t="s">
        <v>1180</v>
      </c>
      <c r="AD222" s="231"/>
      <c r="AE222" s="231"/>
      <c r="AF222" s="231"/>
      <c r="AG222" s="231"/>
      <c r="AH222" s="231"/>
      <c r="AI222" s="1"/>
      <c r="AJ222" s="1"/>
    </row>
    <row r="223" spans="2:36" ht="12" customHeight="1">
      <c r="B223" s="9" t="s">
        <v>86</v>
      </c>
      <c r="C223" s="311">
        <v>0</v>
      </c>
      <c r="D223" s="217"/>
      <c r="E223" s="217"/>
      <c r="F223" s="217"/>
      <c r="G223" s="217"/>
      <c r="H223" s="217"/>
      <c r="I223" s="217"/>
      <c r="J223" s="217"/>
      <c r="K223" s="217"/>
      <c r="L223" s="217"/>
      <c r="M223" s="217"/>
      <c r="N223" s="217"/>
      <c r="O223" s="285">
        <v>0</v>
      </c>
      <c r="P223" s="217"/>
      <c r="Q223" s="217"/>
      <c r="R223" s="217"/>
      <c r="S223" s="217"/>
      <c r="T223" s="217"/>
      <c r="U223" s="217"/>
      <c r="V223" s="218">
        <v>92</v>
      </c>
      <c r="W223" s="217"/>
      <c r="X223" s="217"/>
      <c r="Y223" s="217"/>
      <c r="Z223" s="217"/>
      <c r="AA223" s="217"/>
      <c r="AB223" s="217"/>
      <c r="AC223" s="285">
        <v>0.002377813961903285</v>
      </c>
      <c r="AD223" s="217"/>
      <c r="AE223" s="217"/>
      <c r="AF223" s="217"/>
      <c r="AG223" s="217"/>
      <c r="AH223" s="217"/>
      <c r="AI223" s="1"/>
      <c r="AJ223" s="1"/>
    </row>
    <row r="224" spans="2:36" ht="12" customHeight="1">
      <c r="B224" s="9" t="s">
        <v>1257</v>
      </c>
      <c r="C224" s="311">
        <v>34485456.000000075</v>
      </c>
      <c r="D224" s="217"/>
      <c r="E224" s="217"/>
      <c r="F224" s="217"/>
      <c r="G224" s="217"/>
      <c r="H224" s="217"/>
      <c r="I224" s="217"/>
      <c r="J224" s="217"/>
      <c r="K224" s="217"/>
      <c r="L224" s="217"/>
      <c r="M224" s="217"/>
      <c r="N224" s="217"/>
      <c r="O224" s="285">
        <v>0.011776937517247819</v>
      </c>
      <c r="P224" s="217"/>
      <c r="Q224" s="217"/>
      <c r="R224" s="217"/>
      <c r="S224" s="217"/>
      <c r="T224" s="217"/>
      <c r="U224" s="217"/>
      <c r="V224" s="218">
        <v>1454</v>
      </c>
      <c r="W224" s="217"/>
      <c r="X224" s="217"/>
      <c r="Y224" s="217"/>
      <c r="Z224" s="217"/>
      <c r="AA224" s="217"/>
      <c r="AB224" s="217"/>
      <c r="AC224" s="285">
        <v>0.03757979891964539</v>
      </c>
      <c r="AD224" s="217"/>
      <c r="AE224" s="217"/>
      <c r="AF224" s="217"/>
      <c r="AG224" s="217"/>
      <c r="AH224" s="217"/>
      <c r="AI224" s="1"/>
      <c r="AJ224" s="1"/>
    </row>
    <row r="225" spans="2:36" ht="12" customHeight="1">
      <c r="B225" s="9" t="s">
        <v>1258</v>
      </c>
      <c r="C225" s="311">
        <v>140839832.1099997</v>
      </c>
      <c r="D225" s="217"/>
      <c r="E225" s="217"/>
      <c r="F225" s="217"/>
      <c r="G225" s="217"/>
      <c r="H225" s="217"/>
      <c r="I225" s="217"/>
      <c r="J225" s="217"/>
      <c r="K225" s="217"/>
      <c r="L225" s="217"/>
      <c r="M225" s="217"/>
      <c r="N225" s="217"/>
      <c r="O225" s="285">
        <v>0.04809743280469122</v>
      </c>
      <c r="P225" s="217"/>
      <c r="Q225" s="217"/>
      <c r="R225" s="217"/>
      <c r="S225" s="217"/>
      <c r="T225" s="217"/>
      <c r="U225" s="217"/>
      <c r="V225" s="218">
        <v>3641</v>
      </c>
      <c r="W225" s="217"/>
      <c r="X225" s="217"/>
      <c r="Y225" s="217"/>
      <c r="Z225" s="217"/>
      <c r="AA225" s="217"/>
      <c r="AB225" s="217"/>
      <c r="AC225" s="285">
        <v>0.09410457212271588</v>
      </c>
      <c r="AD225" s="217"/>
      <c r="AE225" s="217"/>
      <c r="AF225" s="217"/>
      <c r="AG225" s="217"/>
      <c r="AH225" s="217"/>
      <c r="AI225" s="1"/>
      <c r="AJ225" s="1"/>
    </row>
    <row r="226" spans="2:36" ht="12" customHeight="1">
      <c r="B226" s="9" t="s">
        <v>1259</v>
      </c>
      <c r="C226" s="311">
        <v>250260528.5399998</v>
      </c>
      <c r="D226" s="217"/>
      <c r="E226" s="217"/>
      <c r="F226" s="217"/>
      <c r="G226" s="217"/>
      <c r="H226" s="217"/>
      <c r="I226" s="217"/>
      <c r="J226" s="217"/>
      <c r="K226" s="217"/>
      <c r="L226" s="217"/>
      <c r="M226" s="217"/>
      <c r="N226" s="217"/>
      <c r="O226" s="285">
        <v>0.08546509020060473</v>
      </c>
      <c r="P226" s="217"/>
      <c r="Q226" s="217"/>
      <c r="R226" s="217"/>
      <c r="S226" s="217"/>
      <c r="T226" s="217"/>
      <c r="U226" s="217"/>
      <c r="V226" s="218">
        <v>4682</v>
      </c>
      <c r="W226" s="217"/>
      <c r="X226" s="217"/>
      <c r="Y226" s="217"/>
      <c r="Z226" s="217"/>
      <c r="AA226" s="217"/>
      <c r="AB226" s="217"/>
      <c r="AC226" s="285">
        <v>0.12101005401773023</v>
      </c>
      <c r="AD226" s="217"/>
      <c r="AE226" s="217"/>
      <c r="AF226" s="217"/>
      <c r="AG226" s="217"/>
      <c r="AH226" s="217"/>
      <c r="AI226" s="1"/>
      <c r="AJ226" s="1"/>
    </row>
    <row r="227" spans="2:36" ht="12" customHeight="1">
      <c r="B227" s="9" t="s">
        <v>1260</v>
      </c>
      <c r="C227" s="311">
        <v>305792520.9300002</v>
      </c>
      <c r="D227" s="217"/>
      <c r="E227" s="217"/>
      <c r="F227" s="217"/>
      <c r="G227" s="217"/>
      <c r="H227" s="217"/>
      <c r="I227" s="217"/>
      <c r="J227" s="217"/>
      <c r="K227" s="217"/>
      <c r="L227" s="217"/>
      <c r="M227" s="217"/>
      <c r="N227" s="217"/>
      <c r="O227" s="285">
        <v>0.10442951406048684</v>
      </c>
      <c r="P227" s="217"/>
      <c r="Q227" s="217"/>
      <c r="R227" s="217"/>
      <c r="S227" s="217"/>
      <c r="T227" s="217"/>
      <c r="U227" s="217"/>
      <c r="V227" s="218">
        <v>4860</v>
      </c>
      <c r="W227" s="217"/>
      <c r="X227" s="217"/>
      <c r="Y227" s="217"/>
      <c r="Z227" s="217"/>
      <c r="AA227" s="217"/>
      <c r="AB227" s="217"/>
      <c r="AC227" s="285">
        <v>0.1256106071179344</v>
      </c>
      <c r="AD227" s="217"/>
      <c r="AE227" s="217"/>
      <c r="AF227" s="217"/>
      <c r="AG227" s="217"/>
      <c r="AH227" s="217"/>
      <c r="AI227" s="1"/>
      <c r="AJ227" s="1"/>
    </row>
    <row r="228" spans="2:36" ht="12" customHeight="1">
      <c r="B228" s="9" t="s">
        <v>1261</v>
      </c>
      <c r="C228" s="311">
        <v>347577952.74000007</v>
      </c>
      <c r="D228" s="217"/>
      <c r="E228" s="217"/>
      <c r="F228" s="217"/>
      <c r="G228" s="217"/>
      <c r="H228" s="217"/>
      <c r="I228" s="217"/>
      <c r="J228" s="217"/>
      <c r="K228" s="217"/>
      <c r="L228" s="217"/>
      <c r="M228" s="217"/>
      <c r="N228" s="217"/>
      <c r="O228" s="285">
        <v>0.11869942597806701</v>
      </c>
      <c r="P228" s="217"/>
      <c r="Q228" s="217"/>
      <c r="R228" s="217"/>
      <c r="S228" s="217"/>
      <c r="T228" s="217"/>
      <c r="U228" s="217"/>
      <c r="V228" s="218">
        <v>4806</v>
      </c>
      <c r="W228" s="217"/>
      <c r="X228" s="217"/>
      <c r="Y228" s="217"/>
      <c r="Z228" s="217"/>
      <c r="AA228" s="217"/>
      <c r="AB228" s="217"/>
      <c r="AC228" s="285">
        <v>0.12421493370551291</v>
      </c>
      <c r="AD228" s="217"/>
      <c r="AE228" s="217"/>
      <c r="AF228" s="217"/>
      <c r="AG228" s="217"/>
      <c r="AH228" s="217"/>
      <c r="AI228" s="1"/>
      <c r="AJ228" s="1"/>
    </row>
    <row r="229" spans="2:36" ht="12" customHeight="1">
      <c r="B229" s="9" t="s">
        <v>1262</v>
      </c>
      <c r="C229" s="311">
        <v>369596064.58999914</v>
      </c>
      <c r="D229" s="217"/>
      <c r="E229" s="217"/>
      <c r="F229" s="217"/>
      <c r="G229" s="217"/>
      <c r="H229" s="217"/>
      <c r="I229" s="217"/>
      <c r="J229" s="217"/>
      <c r="K229" s="217"/>
      <c r="L229" s="217"/>
      <c r="M229" s="217"/>
      <c r="N229" s="217"/>
      <c r="O229" s="285">
        <v>0.1262187096872693</v>
      </c>
      <c r="P229" s="217"/>
      <c r="Q229" s="217"/>
      <c r="R229" s="217"/>
      <c r="S229" s="217"/>
      <c r="T229" s="217"/>
      <c r="U229" s="217"/>
      <c r="V229" s="218">
        <v>4606</v>
      </c>
      <c r="W229" s="217"/>
      <c r="X229" s="217"/>
      <c r="Y229" s="217"/>
      <c r="Z229" s="217"/>
      <c r="AA229" s="217"/>
      <c r="AB229" s="217"/>
      <c r="AC229" s="285">
        <v>0.11904577291876664</v>
      </c>
      <c r="AD229" s="217"/>
      <c r="AE229" s="217"/>
      <c r="AF229" s="217"/>
      <c r="AG229" s="217"/>
      <c r="AH229" s="217"/>
      <c r="AI229" s="1"/>
      <c r="AJ229" s="1"/>
    </row>
    <row r="230" spans="2:36" ht="12" customHeight="1">
      <c r="B230" s="9" t="s">
        <v>1263</v>
      </c>
      <c r="C230" s="311">
        <v>392428383.7499992</v>
      </c>
      <c r="D230" s="217"/>
      <c r="E230" s="217"/>
      <c r="F230" s="217"/>
      <c r="G230" s="217"/>
      <c r="H230" s="217"/>
      <c r="I230" s="217"/>
      <c r="J230" s="217"/>
      <c r="K230" s="217"/>
      <c r="L230" s="217"/>
      <c r="M230" s="217"/>
      <c r="N230" s="217"/>
      <c r="O230" s="285">
        <v>0.134016048835726</v>
      </c>
      <c r="P230" s="217"/>
      <c r="Q230" s="217"/>
      <c r="R230" s="217"/>
      <c r="S230" s="217"/>
      <c r="T230" s="217"/>
      <c r="U230" s="217"/>
      <c r="V230" s="218">
        <v>4288</v>
      </c>
      <c r="W230" s="217"/>
      <c r="X230" s="217"/>
      <c r="Y230" s="217"/>
      <c r="Z230" s="217"/>
      <c r="AA230" s="217"/>
      <c r="AB230" s="217"/>
      <c r="AC230" s="285">
        <v>0.11082680726784007</v>
      </c>
      <c r="AD230" s="217"/>
      <c r="AE230" s="217"/>
      <c r="AF230" s="217"/>
      <c r="AG230" s="217"/>
      <c r="AH230" s="217"/>
      <c r="AI230" s="1"/>
      <c r="AJ230" s="1"/>
    </row>
    <row r="231" spans="2:36" ht="12" customHeight="1">
      <c r="B231" s="9" t="s">
        <v>1264</v>
      </c>
      <c r="C231" s="311">
        <v>374945282.03</v>
      </c>
      <c r="D231" s="217"/>
      <c r="E231" s="217"/>
      <c r="F231" s="217"/>
      <c r="G231" s="217"/>
      <c r="H231" s="217"/>
      <c r="I231" s="217"/>
      <c r="J231" s="217"/>
      <c r="K231" s="217"/>
      <c r="L231" s="217"/>
      <c r="M231" s="217"/>
      <c r="N231" s="217"/>
      <c r="O231" s="285">
        <v>0.12804549137625326</v>
      </c>
      <c r="P231" s="217"/>
      <c r="Q231" s="217"/>
      <c r="R231" s="217"/>
      <c r="S231" s="217"/>
      <c r="T231" s="217"/>
      <c r="U231" s="217"/>
      <c r="V231" s="218">
        <v>3776</v>
      </c>
      <c r="W231" s="217"/>
      <c r="X231" s="217"/>
      <c r="Y231" s="217"/>
      <c r="Z231" s="217"/>
      <c r="AA231" s="217"/>
      <c r="AB231" s="217"/>
      <c r="AC231" s="285">
        <v>0.09759375565376961</v>
      </c>
      <c r="AD231" s="217"/>
      <c r="AE231" s="217"/>
      <c r="AF231" s="217"/>
      <c r="AG231" s="217"/>
      <c r="AH231" s="217"/>
      <c r="AI231" s="1"/>
      <c r="AJ231" s="1"/>
    </row>
    <row r="232" spans="2:36" ht="12" customHeight="1">
      <c r="B232" s="9" t="s">
        <v>1265</v>
      </c>
      <c r="C232" s="311">
        <v>413542706.1500005</v>
      </c>
      <c r="D232" s="217"/>
      <c r="E232" s="217"/>
      <c r="F232" s="217"/>
      <c r="G232" s="217"/>
      <c r="H232" s="217"/>
      <c r="I232" s="217"/>
      <c r="J232" s="217"/>
      <c r="K232" s="217"/>
      <c r="L232" s="217"/>
      <c r="M232" s="217"/>
      <c r="N232" s="217"/>
      <c r="O232" s="285">
        <v>0.14122668440406067</v>
      </c>
      <c r="P232" s="217"/>
      <c r="Q232" s="217"/>
      <c r="R232" s="217"/>
      <c r="S232" s="217"/>
      <c r="T232" s="217"/>
      <c r="U232" s="217"/>
      <c r="V232" s="218">
        <v>3864</v>
      </c>
      <c r="W232" s="217"/>
      <c r="X232" s="217"/>
      <c r="Y232" s="217"/>
      <c r="Z232" s="217"/>
      <c r="AA232" s="217"/>
      <c r="AB232" s="217"/>
      <c r="AC232" s="285">
        <v>0.09986818639993797</v>
      </c>
      <c r="AD232" s="217"/>
      <c r="AE232" s="217"/>
      <c r="AF232" s="217"/>
      <c r="AG232" s="217"/>
      <c r="AH232" s="217"/>
      <c r="AI232" s="1"/>
      <c r="AJ232" s="1"/>
    </row>
    <row r="233" spans="2:36" ht="12" customHeight="1">
      <c r="B233" s="9" t="s">
        <v>1266</v>
      </c>
      <c r="C233" s="311">
        <v>257856401.72999972</v>
      </c>
      <c r="D233" s="217"/>
      <c r="E233" s="217"/>
      <c r="F233" s="217"/>
      <c r="G233" s="217"/>
      <c r="H233" s="217"/>
      <c r="I233" s="217"/>
      <c r="J233" s="217"/>
      <c r="K233" s="217"/>
      <c r="L233" s="217"/>
      <c r="M233" s="217"/>
      <c r="N233" s="217"/>
      <c r="O233" s="285">
        <v>0.08805911488009764</v>
      </c>
      <c r="P233" s="217"/>
      <c r="Q233" s="217"/>
      <c r="R233" s="217"/>
      <c r="S233" s="217"/>
      <c r="T233" s="217"/>
      <c r="U233" s="217"/>
      <c r="V233" s="218">
        <v>2091</v>
      </c>
      <c r="W233" s="217"/>
      <c r="X233" s="217"/>
      <c r="Y233" s="217"/>
      <c r="Z233" s="217"/>
      <c r="AA233" s="217"/>
      <c r="AB233" s="217"/>
      <c r="AC233" s="285">
        <v>0.05404357602543227</v>
      </c>
      <c r="AD233" s="217"/>
      <c r="AE233" s="217"/>
      <c r="AF233" s="217"/>
      <c r="AG233" s="217"/>
      <c r="AH233" s="217"/>
      <c r="AI233" s="1"/>
      <c r="AJ233" s="1"/>
    </row>
    <row r="234" spans="2:36" ht="12" customHeight="1">
      <c r="B234" s="9" t="s">
        <v>1267</v>
      </c>
      <c r="C234" s="311">
        <v>21309962.36</v>
      </c>
      <c r="D234" s="217"/>
      <c r="E234" s="217"/>
      <c r="F234" s="217"/>
      <c r="G234" s="217"/>
      <c r="H234" s="217"/>
      <c r="I234" s="217"/>
      <c r="J234" s="217"/>
      <c r="K234" s="217"/>
      <c r="L234" s="217"/>
      <c r="M234" s="217"/>
      <c r="N234" s="217"/>
      <c r="O234" s="285">
        <v>0.00727744748999759</v>
      </c>
      <c r="P234" s="217"/>
      <c r="Q234" s="217"/>
      <c r="R234" s="217"/>
      <c r="S234" s="217"/>
      <c r="T234" s="217"/>
      <c r="U234" s="217"/>
      <c r="V234" s="218">
        <v>263</v>
      </c>
      <c r="W234" s="217"/>
      <c r="X234" s="217"/>
      <c r="Y234" s="217"/>
      <c r="Z234" s="217"/>
      <c r="AA234" s="217"/>
      <c r="AB234" s="217"/>
      <c r="AC234" s="285">
        <v>0.006797446434571347</v>
      </c>
      <c r="AD234" s="217"/>
      <c r="AE234" s="217"/>
      <c r="AF234" s="217"/>
      <c r="AG234" s="217"/>
      <c r="AH234" s="217"/>
      <c r="AI234" s="1"/>
      <c r="AJ234" s="1"/>
    </row>
    <row r="235" spans="2:36" ht="12" customHeight="1">
      <c r="B235" s="9" t="s">
        <v>1268</v>
      </c>
      <c r="C235" s="311">
        <v>6227508.250000001</v>
      </c>
      <c r="D235" s="217"/>
      <c r="E235" s="217"/>
      <c r="F235" s="217"/>
      <c r="G235" s="217"/>
      <c r="H235" s="217"/>
      <c r="I235" s="217"/>
      <c r="J235" s="217"/>
      <c r="K235" s="217"/>
      <c r="L235" s="217"/>
      <c r="M235" s="217"/>
      <c r="N235" s="217"/>
      <c r="O235" s="285">
        <v>0.002126721930207191</v>
      </c>
      <c r="P235" s="217"/>
      <c r="Q235" s="217"/>
      <c r="R235" s="217"/>
      <c r="S235" s="217"/>
      <c r="T235" s="217"/>
      <c r="U235" s="217"/>
      <c r="V235" s="218">
        <v>79</v>
      </c>
      <c r="W235" s="217"/>
      <c r="X235" s="217"/>
      <c r="Y235" s="217"/>
      <c r="Z235" s="217"/>
      <c r="AA235" s="217"/>
      <c r="AB235" s="217"/>
      <c r="AC235" s="285">
        <v>0.002041818510764777</v>
      </c>
      <c r="AD235" s="217"/>
      <c r="AE235" s="217"/>
      <c r="AF235" s="217"/>
      <c r="AG235" s="217"/>
      <c r="AH235" s="217"/>
      <c r="AI235" s="1"/>
      <c r="AJ235" s="1"/>
    </row>
    <row r="236" spans="2:36" ht="12" customHeight="1">
      <c r="B236" s="9" t="s">
        <v>1269</v>
      </c>
      <c r="C236" s="311">
        <v>13356723.499999994</v>
      </c>
      <c r="D236" s="217"/>
      <c r="E236" s="217"/>
      <c r="F236" s="217"/>
      <c r="G236" s="217"/>
      <c r="H236" s="217"/>
      <c r="I236" s="217"/>
      <c r="J236" s="217"/>
      <c r="K236" s="217"/>
      <c r="L236" s="217"/>
      <c r="M236" s="217"/>
      <c r="N236" s="217"/>
      <c r="O236" s="285">
        <v>0.004561380835290541</v>
      </c>
      <c r="P236" s="217"/>
      <c r="Q236" s="217"/>
      <c r="R236" s="217"/>
      <c r="S236" s="217"/>
      <c r="T236" s="217"/>
      <c r="U236" s="217"/>
      <c r="V236" s="218">
        <v>189</v>
      </c>
      <c r="W236" s="217"/>
      <c r="X236" s="217"/>
      <c r="Y236" s="217"/>
      <c r="Z236" s="217"/>
      <c r="AA236" s="217"/>
      <c r="AB236" s="217"/>
      <c r="AC236" s="285">
        <v>0.004884856943475227</v>
      </c>
      <c r="AD236" s="217"/>
      <c r="AE236" s="217"/>
      <c r="AF236" s="217"/>
      <c r="AG236" s="217"/>
      <c r="AH236" s="217"/>
      <c r="AI236" s="1"/>
      <c r="AJ236" s="1"/>
    </row>
    <row r="237" spans="2:36" ht="12.75" customHeight="1">
      <c r="B237" s="20"/>
      <c r="C237" s="308">
        <v>2928219322.679999</v>
      </c>
      <c r="D237" s="307"/>
      <c r="E237" s="307"/>
      <c r="F237" s="307"/>
      <c r="G237" s="307"/>
      <c r="H237" s="307"/>
      <c r="I237" s="307"/>
      <c r="J237" s="307"/>
      <c r="K237" s="307"/>
      <c r="L237" s="307"/>
      <c r="M237" s="307"/>
      <c r="N237" s="307"/>
      <c r="O237" s="309">
        <v>0.9999999999999962</v>
      </c>
      <c r="P237" s="307"/>
      <c r="Q237" s="307"/>
      <c r="R237" s="307"/>
      <c r="S237" s="307"/>
      <c r="T237" s="307"/>
      <c r="U237" s="307"/>
      <c r="V237" s="310">
        <v>38691</v>
      </c>
      <c r="W237" s="307"/>
      <c r="X237" s="307"/>
      <c r="Y237" s="307"/>
      <c r="Z237" s="307"/>
      <c r="AA237" s="307"/>
      <c r="AB237" s="307"/>
      <c r="AC237" s="309">
        <v>1</v>
      </c>
      <c r="AD237" s="307"/>
      <c r="AE237" s="307"/>
      <c r="AF237" s="307"/>
      <c r="AG237" s="307"/>
      <c r="AH237" s="307"/>
      <c r="AI237" s="1"/>
      <c r="AJ237" s="1"/>
    </row>
    <row r="238" spans="2:36"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8.75" customHeight="1">
      <c r="B239" s="234" t="s">
        <v>1176</v>
      </c>
      <c r="C239" s="235"/>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6"/>
    </row>
    <row r="240" spans="2:36"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ustomHeight="1">
      <c r="B241" s="230"/>
      <c r="C241" s="231"/>
      <c r="D241" s="230" t="s">
        <v>1179</v>
      </c>
      <c r="E241" s="231"/>
      <c r="F241" s="231"/>
      <c r="G241" s="231"/>
      <c r="H241" s="231"/>
      <c r="I241" s="231"/>
      <c r="J241" s="231"/>
      <c r="K241" s="231"/>
      <c r="L241" s="231"/>
      <c r="M241" s="231"/>
      <c r="N241" s="231"/>
      <c r="O241" s="231"/>
      <c r="P241" s="230" t="s">
        <v>1180</v>
      </c>
      <c r="Q241" s="231"/>
      <c r="R241" s="231"/>
      <c r="S241" s="231"/>
      <c r="T241" s="231"/>
      <c r="U241" s="231"/>
      <c r="V241" s="231"/>
      <c r="W241" s="230" t="s">
        <v>1181</v>
      </c>
      <c r="X241" s="231"/>
      <c r="Y241" s="231"/>
      <c r="Z241" s="231"/>
      <c r="AA241" s="231"/>
      <c r="AB241" s="231"/>
      <c r="AC241" s="231"/>
      <c r="AD241" s="230" t="s">
        <v>1180</v>
      </c>
      <c r="AE241" s="231"/>
      <c r="AF241" s="231"/>
      <c r="AG241" s="231"/>
      <c r="AH241" s="231"/>
      <c r="AI241" s="231"/>
      <c r="AJ241" s="1"/>
    </row>
    <row r="242" spans="2:36" ht="11.25" customHeight="1">
      <c r="B242" s="216" t="s">
        <v>1270</v>
      </c>
      <c r="C242" s="217"/>
      <c r="D242" s="311">
        <v>7129263.910000001</v>
      </c>
      <c r="E242" s="217"/>
      <c r="F242" s="217"/>
      <c r="G242" s="217"/>
      <c r="H242" s="217"/>
      <c r="I242" s="217"/>
      <c r="J242" s="217"/>
      <c r="K242" s="217"/>
      <c r="L242" s="217"/>
      <c r="M242" s="217"/>
      <c r="N242" s="217"/>
      <c r="O242" s="217"/>
      <c r="P242" s="285">
        <v>0.0024346755226910656</v>
      </c>
      <c r="Q242" s="217"/>
      <c r="R242" s="217"/>
      <c r="S242" s="217"/>
      <c r="T242" s="217"/>
      <c r="U242" s="217"/>
      <c r="V242" s="217"/>
      <c r="W242" s="218">
        <v>663</v>
      </c>
      <c r="X242" s="217"/>
      <c r="Y242" s="217"/>
      <c r="Z242" s="217"/>
      <c r="AA242" s="217"/>
      <c r="AB242" s="217"/>
      <c r="AC242" s="217"/>
      <c r="AD242" s="285">
        <v>0.017135768008063892</v>
      </c>
      <c r="AE242" s="217"/>
      <c r="AF242" s="217"/>
      <c r="AG242" s="217"/>
      <c r="AH242" s="217"/>
      <c r="AI242" s="217"/>
      <c r="AJ242" s="1"/>
    </row>
    <row r="243" spans="2:36" ht="11.25" customHeight="1">
      <c r="B243" s="216" t="s">
        <v>1271</v>
      </c>
      <c r="C243" s="217"/>
      <c r="D243" s="311">
        <v>48857037.759999976</v>
      </c>
      <c r="E243" s="217"/>
      <c r="F243" s="217"/>
      <c r="G243" s="217"/>
      <c r="H243" s="217"/>
      <c r="I243" s="217"/>
      <c r="J243" s="217"/>
      <c r="K243" s="217"/>
      <c r="L243" s="217"/>
      <c r="M243" s="217"/>
      <c r="N243" s="217"/>
      <c r="O243" s="217"/>
      <c r="P243" s="285">
        <v>0.016684896988960682</v>
      </c>
      <c r="Q243" s="217"/>
      <c r="R243" s="217"/>
      <c r="S243" s="217"/>
      <c r="T243" s="217"/>
      <c r="U243" s="217"/>
      <c r="V243" s="217"/>
      <c r="W243" s="218">
        <v>1715</v>
      </c>
      <c r="X243" s="217"/>
      <c r="Y243" s="217"/>
      <c r="Z243" s="217"/>
      <c r="AA243" s="217"/>
      <c r="AB243" s="217"/>
      <c r="AC243" s="217"/>
      <c r="AD243" s="285">
        <v>0.04432555374634928</v>
      </c>
      <c r="AE243" s="217"/>
      <c r="AF243" s="217"/>
      <c r="AG243" s="217"/>
      <c r="AH243" s="217"/>
      <c r="AI243" s="217"/>
      <c r="AJ243" s="1"/>
    </row>
    <row r="244" spans="2:36" ht="11.25" customHeight="1">
      <c r="B244" s="216" t="s">
        <v>1272</v>
      </c>
      <c r="C244" s="217"/>
      <c r="D244" s="311">
        <v>125651218.00000021</v>
      </c>
      <c r="E244" s="217"/>
      <c r="F244" s="217"/>
      <c r="G244" s="217"/>
      <c r="H244" s="217"/>
      <c r="I244" s="217"/>
      <c r="J244" s="217"/>
      <c r="K244" s="217"/>
      <c r="L244" s="217"/>
      <c r="M244" s="217"/>
      <c r="N244" s="217"/>
      <c r="O244" s="217"/>
      <c r="P244" s="285">
        <v>0.042910453129924815</v>
      </c>
      <c r="Q244" s="217"/>
      <c r="R244" s="217"/>
      <c r="S244" s="217"/>
      <c r="T244" s="217"/>
      <c r="U244" s="217"/>
      <c r="V244" s="217"/>
      <c r="W244" s="218">
        <v>2827</v>
      </c>
      <c r="X244" s="217"/>
      <c r="Y244" s="217"/>
      <c r="Z244" s="217"/>
      <c r="AA244" s="217"/>
      <c r="AB244" s="217"/>
      <c r="AC244" s="217"/>
      <c r="AD244" s="285">
        <v>0.07306608772065855</v>
      </c>
      <c r="AE244" s="217"/>
      <c r="AF244" s="217"/>
      <c r="AG244" s="217"/>
      <c r="AH244" s="217"/>
      <c r="AI244" s="217"/>
      <c r="AJ244" s="1"/>
    </row>
    <row r="245" spans="2:36" ht="11.25" customHeight="1">
      <c r="B245" s="216" t="s">
        <v>1273</v>
      </c>
      <c r="C245" s="217"/>
      <c r="D245" s="311">
        <v>365966490.959998</v>
      </c>
      <c r="E245" s="217"/>
      <c r="F245" s="217"/>
      <c r="G245" s="217"/>
      <c r="H245" s="217"/>
      <c r="I245" s="217"/>
      <c r="J245" s="217"/>
      <c r="K245" s="217"/>
      <c r="L245" s="217"/>
      <c r="M245" s="217"/>
      <c r="N245" s="217"/>
      <c r="O245" s="217"/>
      <c r="P245" s="285">
        <v>0.12497919405335188</v>
      </c>
      <c r="Q245" s="217"/>
      <c r="R245" s="217"/>
      <c r="S245" s="217"/>
      <c r="T245" s="217"/>
      <c r="U245" s="217"/>
      <c r="V245" s="217"/>
      <c r="W245" s="218">
        <v>6641</v>
      </c>
      <c r="X245" s="217"/>
      <c r="Y245" s="217"/>
      <c r="Z245" s="217"/>
      <c r="AA245" s="217"/>
      <c r="AB245" s="217"/>
      <c r="AC245" s="217"/>
      <c r="AD245" s="285">
        <v>0.17164198392390995</v>
      </c>
      <c r="AE245" s="217"/>
      <c r="AF245" s="217"/>
      <c r="AG245" s="217"/>
      <c r="AH245" s="217"/>
      <c r="AI245" s="217"/>
      <c r="AJ245" s="1"/>
    </row>
    <row r="246" spans="2:36" ht="11.25" customHeight="1">
      <c r="B246" s="216" t="s">
        <v>1274</v>
      </c>
      <c r="C246" s="217"/>
      <c r="D246" s="311">
        <v>771704951.7999994</v>
      </c>
      <c r="E246" s="217"/>
      <c r="F246" s="217"/>
      <c r="G246" s="217"/>
      <c r="H246" s="217"/>
      <c r="I246" s="217"/>
      <c r="J246" s="217"/>
      <c r="K246" s="217"/>
      <c r="L246" s="217"/>
      <c r="M246" s="217"/>
      <c r="N246" s="217"/>
      <c r="O246" s="217"/>
      <c r="P246" s="285">
        <v>0.26354069376665096</v>
      </c>
      <c r="Q246" s="217"/>
      <c r="R246" s="217"/>
      <c r="S246" s="217"/>
      <c r="T246" s="217"/>
      <c r="U246" s="217"/>
      <c r="V246" s="217"/>
      <c r="W246" s="218">
        <v>8841</v>
      </c>
      <c r="X246" s="217"/>
      <c r="Y246" s="217"/>
      <c r="Z246" s="217"/>
      <c r="AA246" s="217"/>
      <c r="AB246" s="217"/>
      <c r="AC246" s="217"/>
      <c r="AD246" s="285">
        <v>0.22850275257811895</v>
      </c>
      <c r="AE246" s="217"/>
      <c r="AF246" s="217"/>
      <c r="AG246" s="217"/>
      <c r="AH246" s="217"/>
      <c r="AI246" s="217"/>
      <c r="AJ246" s="1"/>
    </row>
    <row r="247" spans="2:36" ht="11.25" customHeight="1">
      <c r="B247" s="216" t="s">
        <v>1275</v>
      </c>
      <c r="C247" s="217"/>
      <c r="D247" s="311">
        <v>65201477.42999998</v>
      </c>
      <c r="E247" s="217"/>
      <c r="F247" s="217"/>
      <c r="G247" s="217"/>
      <c r="H247" s="217"/>
      <c r="I247" s="217"/>
      <c r="J247" s="217"/>
      <c r="K247" s="217"/>
      <c r="L247" s="217"/>
      <c r="M247" s="217"/>
      <c r="N247" s="217"/>
      <c r="O247" s="217"/>
      <c r="P247" s="285">
        <v>0.02226659626380908</v>
      </c>
      <c r="Q247" s="217"/>
      <c r="R247" s="217"/>
      <c r="S247" s="217"/>
      <c r="T247" s="217"/>
      <c r="U247" s="217"/>
      <c r="V247" s="217"/>
      <c r="W247" s="218">
        <v>1179</v>
      </c>
      <c r="X247" s="217"/>
      <c r="Y247" s="217"/>
      <c r="Z247" s="217"/>
      <c r="AA247" s="217"/>
      <c r="AB247" s="217"/>
      <c r="AC247" s="217"/>
      <c r="AD247" s="285">
        <v>0.03047220283786927</v>
      </c>
      <c r="AE247" s="217"/>
      <c r="AF247" s="217"/>
      <c r="AG247" s="217"/>
      <c r="AH247" s="217"/>
      <c r="AI247" s="217"/>
      <c r="AJ247" s="1"/>
    </row>
    <row r="248" spans="2:36" ht="11.25" customHeight="1">
      <c r="B248" s="216" t="s">
        <v>1276</v>
      </c>
      <c r="C248" s="217"/>
      <c r="D248" s="311">
        <v>89117078.53999992</v>
      </c>
      <c r="E248" s="217"/>
      <c r="F248" s="217"/>
      <c r="G248" s="217"/>
      <c r="H248" s="217"/>
      <c r="I248" s="217"/>
      <c r="J248" s="217"/>
      <c r="K248" s="217"/>
      <c r="L248" s="217"/>
      <c r="M248" s="217"/>
      <c r="N248" s="217"/>
      <c r="O248" s="217"/>
      <c r="P248" s="285">
        <v>0.030433881044961208</v>
      </c>
      <c r="Q248" s="217"/>
      <c r="R248" s="217"/>
      <c r="S248" s="217"/>
      <c r="T248" s="217"/>
      <c r="U248" s="217"/>
      <c r="V248" s="217"/>
      <c r="W248" s="218">
        <v>1484</v>
      </c>
      <c r="X248" s="217"/>
      <c r="Y248" s="217"/>
      <c r="Z248" s="217"/>
      <c r="AA248" s="217"/>
      <c r="AB248" s="217"/>
      <c r="AC248" s="217"/>
      <c r="AD248" s="285">
        <v>0.038355173037657335</v>
      </c>
      <c r="AE248" s="217"/>
      <c r="AF248" s="217"/>
      <c r="AG248" s="217"/>
      <c r="AH248" s="217"/>
      <c r="AI248" s="217"/>
      <c r="AJ248" s="1"/>
    </row>
    <row r="249" spans="2:36" ht="11.25" customHeight="1">
      <c r="B249" s="216" t="s">
        <v>1277</v>
      </c>
      <c r="C249" s="217"/>
      <c r="D249" s="311">
        <v>138339060.39000008</v>
      </c>
      <c r="E249" s="217"/>
      <c r="F249" s="217"/>
      <c r="G249" s="217"/>
      <c r="H249" s="217"/>
      <c r="I249" s="217"/>
      <c r="J249" s="217"/>
      <c r="K249" s="217"/>
      <c r="L249" s="217"/>
      <c r="M249" s="217"/>
      <c r="N249" s="217"/>
      <c r="O249" s="217"/>
      <c r="P249" s="285">
        <v>0.04724340807347308</v>
      </c>
      <c r="Q249" s="217"/>
      <c r="R249" s="217"/>
      <c r="S249" s="217"/>
      <c r="T249" s="217"/>
      <c r="U249" s="217"/>
      <c r="V249" s="217"/>
      <c r="W249" s="218">
        <v>1999</v>
      </c>
      <c r="X249" s="217"/>
      <c r="Y249" s="217"/>
      <c r="Z249" s="217"/>
      <c r="AA249" s="217"/>
      <c r="AB249" s="217"/>
      <c r="AC249" s="217"/>
      <c r="AD249" s="285">
        <v>0.051665762063528985</v>
      </c>
      <c r="AE249" s="217"/>
      <c r="AF249" s="217"/>
      <c r="AG249" s="217"/>
      <c r="AH249" s="217"/>
      <c r="AI249" s="217"/>
      <c r="AJ249" s="1"/>
    </row>
    <row r="250" spans="2:36" ht="11.25" customHeight="1">
      <c r="B250" s="216" t="s">
        <v>1278</v>
      </c>
      <c r="C250" s="217"/>
      <c r="D250" s="311">
        <v>190065047.35000008</v>
      </c>
      <c r="E250" s="217"/>
      <c r="F250" s="217"/>
      <c r="G250" s="217"/>
      <c r="H250" s="217"/>
      <c r="I250" s="217"/>
      <c r="J250" s="217"/>
      <c r="K250" s="217"/>
      <c r="L250" s="217"/>
      <c r="M250" s="217"/>
      <c r="N250" s="217"/>
      <c r="O250" s="217"/>
      <c r="P250" s="285">
        <v>0.06490806405035489</v>
      </c>
      <c r="Q250" s="217"/>
      <c r="R250" s="217"/>
      <c r="S250" s="217"/>
      <c r="T250" s="217"/>
      <c r="U250" s="217"/>
      <c r="V250" s="217"/>
      <c r="W250" s="218">
        <v>2439</v>
      </c>
      <c r="X250" s="217"/>
      <c r="Y250" s="217"/>
      <c r="Z250" s="217"/>
      <c r="AA250" s="217"/>
      <c r="AB250" s="217"/>
      <c r="AC250" s="217"/>
      <c r="AD250" s="285">
        <v>0.06303791579437078</v>
      </c>
      <c r="AE250" s="217"/>
      <c r="AF250" s="217"/>
      <c r="AG250" s="217"/>
      <c r="AH250" s="217"/>
      <c r="AI250" s="217"/>
      <c r="AJ250" s="1"/>
    </row>
    <row r="251" spans="2:36" ht="11.25" customHeight="1">
      <c r="B251" s="216" t="s">
        <v>1279</v>
      </c>
      <c r="C251" s="217"/>
      <c r="D251" s="311">
        <v>167787185.87999994</v>
      </c>
      <c r="E251" s="217"/>
      <c r="F251" s="217"/>
      <c r="G251" s="217"/>
      <c r="H251" s="217"/>
      <c r="I251" s="217"/>
      <c r="J251" s="217"/>
      <c r="K251" s="217"/>
      <c r="L251" s="217"/>
      <c r="M251" s="217"/>
      <c r="N251" s="217"/>
      <c r="O251" s="217"/>
      <c r="P251" s="285">
        <v>0.05730007468376238</v>
      </c>
      <c r="Q251" s="217"/>
      <c r="R251" s="217"/>
      <c r="S251" s="217"/>
      <c r="T251" s="217"/>
      <c r="U251" s="217"/>
      <c r="V251" s="217"/>
      <c r="W251" s="218">
        <v>1930</v>
      </c>
      <c r="X251" s="217"/>
      <c r="Y251" s="217"/>
      <c r="Z251" s="217"/>
      <c r="AA251" s="217"/>
      <c r="AB251" s="217"/>
      <c r="AC251" s="217"/>
      <c r="AD251" s="285">
        <v>0.04988240159210152</v>
      </c>
      <c r="AE251" s="217"/>
      <c r="AF251" s="217"/>
      <c r="AG251" s="217"/>
      <c r="AH251" s="217"/>
      <c r="AI251" s="217"/>
      <c r="AJ251" s="1"/>
    </row>
    <row r="252" spans="2:36" ht="11.25" customHeight="1">
      <c r="B252" s="216" t="s">
        <v>1280</v>
      </c>
      <c r="C252" s="217"/>
      <c r="D252" s="311">
        <v>455768653.72</v>
      </c>
      <c r="E252" s="217"/>
      <c r="F252" s="217"/>
      <c r="G252" s="217"/>
      <c r="H252" s="217"/>
      <c r="I252" s="217"/>
      <c r="J252" s="217"/>
      <c r="K252" s="217"/>
      <c r="L252" s="217"/>
      <c r="M252" s="217"/>
      <c r="N252" s="217"/>
      <c r="O252" s="217"/>
      <c r="P252" s="285">
        <v>0.15564703442461625</v>
      </c>
      <c r="Q252" s="217"/>
      <c r="R252" s="217"/>
      <c r="S252" s="217"/>
      <c r="T252" s="217"/>
      <c r="U252" s="217"/>
      <c r="V252" s="217"/>
      <c r="W252" s="218">
        <v>4889</v>
      </c>
      <c r="X252" s="217"/>
      <c r="Y252" s="217"/>
      <c r="Z252" s="217"/>
      <c r="AA252" s="217"/>
      <c r="AB252" s="217"/>
      <c r="AC252" s="217"/>
      <c r="AD252" s="285">
        <v>0.1263601354320126</v>
      </c>
      <c r="AE252" s="217"/>
      <c r="AF252" s="217"/>
      <c r="AG252" s="217"/>
      <c r="AH252" s="217"/>
      <c r="AI252" s="217"/>
      <c r="AJ252" s="1"/>
    </row>
    <row r="253" spans="2:36" ht="11.25" customHeight="1">
      <c r="B253" s="216" t="s">
        <v>1281</v>
      </c>
      <c r="C253" s="217"/>
      <c r="D253" s="311">
        <v>186357178.49999985</v>
      </c>
      <c r="E253" s="217"/>
      <c r="F253" s="217"/>
      <c r="G253" s="217"/>
      <c r="H253" s="217"/>
      <c r="I253" s="217"/>
      <c r="J253" s="217"/>
      <c r="K253" s="217"/>
      <c r="L253" s="217"/>
      <c r="M253" s="217"/>
      <c r="N253" s="217"/>
      <c r="O253" s="217"/>
      <c r="P253" s="285">
        <v>0.06364181024850282</v>
      </c>
      <c r="Q253" s="217"/>
      <c r="R253" s="217"/>
      <c r="S253" s="217"/>
      <c r="T253" s="217"/>
      <c r="U253" s="217"/>
      <c r="V253" s="217"/>
      <c r="W253" s="218">
        <v>1740</v>
      </c>
      <c r="X253" s="217"/>
      <c r="Y253" s="217"/>
      <c r="Z253" s="217"/>
      <c r="AA253" s="217"/>
      <c r="AB253" s="217"/>
      <c r="AC253" s="217"/>
      <c r="AD253" s="285">
        <v>0.04497169884469256</v>
      </c>
      <c r="AE253" s="217"/>
      <c r="AF253" s="217"/>
      <c r="AG253" s="217"/>
      <c r="AH253" s="217"/>
      <c r="AI253" s="217"/>
      <c r="AJ253" s="1"/>
    </row>
    <row r="254" spans="2:36" ht="11.25" customHeight="1">
      <c r="B254" s="216" t="s">
        <v>1282</v>
      </c>
      <c r="C254" s="217"/>
      <c r="D254" s="311">
        <v>92363764.66000006</v>
      </c>
      <c r="E254" s="217"/>
      <c r="F254" s="217"/>
      <c r="G254" s="217"/>
      <c r="H254" s="217"/>
      <c r="I254" s="217"/>
      <c r="J254" s="217"/>
      <c r="K254" s="217"/>
      <c r="L254" s="217"/>
      <c r="M254" s="217"/>
      <c r="N254" s="217"/>
      <c r="O254" s="217"/>
      <c r="P254" s="285">
        <v>0.031542638881115595</v>
      </c>
      <c r="Q254" s="217"/>
      <c r="R254" s="217"/>
      <c r="S254" s="217"/>
      <c r="T254" s="217"/>
      <c r="U254" s="217"/>
      <c r="V254" s="217"/>
      <c r="W254" s="218">
        <v>805</v>
      </c>
      <c r="X254" s="217"/>
      <c r="Y254" s="217"/>
      <c r="Z254" s="217"/>
      <c r="AA254" s="217"/>
      <c r="AB254" s="217"/>
      <c r="AC254" s="217"/>
      <c r="AD254" s="285">
        <v>0.020805872166653742</v>
      </c>
      <c r="AE254" s="217"/>
      <c r="AF254" s="217"/>
      <c r="AG254" s="217"/>
      <c r="AH254" s="217"/>
      <c r="AI254" s="217"/>
      <c r="AJ254" s="1"/>
    </row>
    <row r="255" spans="2:36" ht="11.25" customHeight="1">
      <c r="B255" s="216" t="s">
        <v>1283</v>
      </c>
      <c r="C255" s="217"/>
      <c r="D255" s="311">
        <v>223910913.7799999</v>
      </c>
      <c r="E255" s="217"/>
      <c r="F255" s="217"/>
      <c r="G255" s="217"/>
      <c r="H255" s="217"/>
      <c r="I255" s="217"/>
      <c r="J255" s="217"/>
      <c r="K255" s="217"/>
      <c r="L255" s="217"/>
      <c r="M255" s="217"/>
      <c r="N255" s="217"/>
      <c r="O255" s="217"/>
      <c r="P255" s="285">
        <v>0.07646657886782526</v>
      </c>
      <c r="Q255" s="217"/>
      <c r="R255" s="217"/>
      <c r="S255" s="217"/>
      <c r="T255" s="217"/>
      <c r="U255" s="217"/>
      <c r="V255" s="217"/>
      <c r="W255" s="218">
        <v>1539</v>
      </c>
      <c r="X255" s="217"/>
      <c r="Y255" s="217"/>
      <c r="Z255" s="217"/>
      <c r="AA255" s="217"/>
      <c r="AB255" s="217"/>
      <c r="AC255" s="217"/>
      <c r="AD255" s="285">
        <v>0.03977669225401256</v>
      </c>
      <c r="AE255" s="217"/>
      <c r="AF255" s="217"/>
      <c r="AG255" s="217"/>
      <c r="AH255" s="217"/>
      <c r="AI255" s="217"/>
      <c r="AJ255" s="1"/>
    </row>
    <row r="256" spans="2:36" ht="11.25" customHeight="1">
      <c r="B256" s="306"/>
      <c r="C256" s="307"/>
      <c r="D256" s="308">
        <v>2928219322.6799974</v>
      </c>
      <c r="E256" s="307"/>
      <c r="F256" s="307"/>
      <c r="G256" s="307"/>
      <c r="H256" s="307"/>
      <c r="I256" s="307"/>
      <c r="J256" s="307"/>
      <c r="K256" s="307"/>
      <c r="L256" s="307"/>
      <c r="M256" s="307"/>
      <c r="N256" s="307"/>
      <c r="O256" s="307"/>
      <c r="P256" s="309">
        <v>1.0000000000000016</v>
      </c>
      <c r="Q256" s="307"/>
      <c r="R256" s="307"/>
      <c r="S256" s="307"/>
      <c r="T256" s="307"/>
      <c r="U256" s="307"/>
      <c r="V256" s="307"/>
      <c r="W256" s="310">
        <v>38691</v>
      </c>
      <c r="X256" s="307"/>
      <c r="Y256" s="307"/>
      <c r="Z256" s="307"/>
      <c r="AA256" s="307"/>
      <c r="AB256" s="307"/>
      <c r="AC256" s="307"/>
      <c r="AD256" s="309">
        <v>1</v>
      </c>
      <c r="AE256" s="307"/>
      <c r="AF256" s="307"/>
      <c r="AG256" s="307"/>
      <c r="AH256" s="307"/>
      <c r="AI256" s="307"/>
      <c r="AJ256" s="1"/>
    </row>
    <row r="257" spans="2:36" ht="9"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8.75" customHeight="1">
      <c r="B258" s="234" t="s">
        <v>1177</v>
      </c>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6"/>
    </row>
    <row r="259" spans="2:36" ht="8.2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0.5" customHeight="1">
      <c r="B260" s="230" t="s">
        <v>1182</v>
      </c>
      <c r="C260" s="231"/>
      <c r="D260" s="230" t="s">
        <v>1179</v>
      </c>
      <c r="E260" s="231"/>
      <c r="F260" s="231"/>
      <c r="G260" s="231"/>
      <c r="H260" s="231"/>
      <c r="I260" s="231"/>
      <c r="J260" s="231"/>
      <c r="K260" s="231"/>
      <c r="L260" s="231"/>
      <c r="M260" s="231"/>
      <c r="N260" s="231"/>
      <c r="O260" s="231"/>
      <c r="P260" s="230" t="s">
        <v>1180</v>
      </c>
      <c r="Q260" s="231"/>
      <c r="R260" s="231"/>
      <c r="S260" s="231"/>
      <c r="T260" s="231"/>
      <c r="U260" s="231"/>
      <c r="V260" s="231"/>
      <c r="W260" s="230" t="s">
        <v>1181</v>
      </c>
      <c r="X260" s="231"/>
      <c r="Y260" s="231"/>
      <c r="Z260" s="231"/>
      <c r="AA260" s="231"/>
      <c r="AB260" s="231"/>
      <c r="AC260" s="231"/>
      <c r="AD260" s="230" t="s">
        <v>1180</v>
      </c>
      <c r="AE260" s="231"/>
      <c r="AF260" s="231"/>
      <c r="AG260" s="231"/>
      <c r="AH260" s="231"/>
      <c r="AI260" s="231"/>
      <c r="AJ260" s="1"/>
    </row>
    <row r="261" spans="2:36" ht="10.5" customHeight="1">
      <c r="B261" s="216" t="s">
        <v>1284</v>
      </c>
      <c r="C261" s="217"/>
      <c r="D261" s="311">
        <v>22900089.22</v>
      </c>
      <c r="E261" s="217"/>
      <c r="F261" s="217"/>
      <c r="G261" s="217"/>
      <c r="H261" s="217"/>
      <c r="I261" s="217"/>
      <c r="J261" s="217"/>
      <c r="K261" s="217"/>
      <c r="L261" s="217"/>
      <c r="M261" s="217"/>
      <c r="N261" s="217"/>
      <c r="O261" s="217"/>
      <c r="P261" s="285">
        <v>0.007820482927160357</v>
      </c>
      <c r="Q261" s="217"/>
      <c r="R261" s="217"/>
      <c r="S261" s="217"/>
      <c r="T261" s="217"/>
      <c r="U261" s="217"/>
      <c r="V261" s="217"/>
      <c r="W261" s="218">
        <v>909</v>
      </c>
      <c r="X261" s="217"/>
      <c r="Y261" s="217"/>
      <c r="Z261" s="217"/>
      <c r="AA261" s="217"/>
      <c r="AB261" s="217"/>
      <c r="AC261" s="217"/>
      <c r="AD261" s="285">
        <v>0.023493835775761807</v>
      </c>
      <c r="AE261" s="217"/>
      <c r="AF261" s="217"/>
      <c r="AG261" s="217"/>
      <c r="AH261" s="217"/>
      <c r="AI261" s="217"/>
      <c r="AJ261" s="1"/>
    </row>
    <row r="262" spans="2:36" ht="10.5" customHeight="1">
      <c r="B262" s="216" t="s">
        <v>1184</v>
      </c>
      <c r="C262" s="217"/>
      <c r="D262" s="311">
        <v>35052104.31000002</v>
      </c>
      <c r="E262" s="217"/>
      <c r="F262" s="217"/>
      <c r="G262" s="217"/>
      <c r="H262" s="217"/>
      <c r="I262" s="217"/>
      <c r="J262" s="217"/>
      <c r="K262" s="217"/>
      <c r="L262" s="217"/>
      <c r="M262" s="217"/>
      <c r="N262" s="217"/>
      <c r="O262" s="217"/>
      <c r="P262" s="285">
        <v>0.011970450450384713</v>
      </c>
      <c r="Q262" s="217"/>
      <c r="R262" s="217"/>
      <c r="S262" s="217"/>
      <c r="T262" s="217"/>
      <c r="U262" s="217"/>
      <c r="V262" s="217"/>
      <c r="W262" s="218">
        <v>1107</v>
      </c>
      <c r="X262" s="217"/>
      <c r="Y262" s="217"/>
      <c r="Z262" s="217"/>
      <c r="AA262" s="217"/>
      <c r="AB262" s="217"/>
      <c r="AC262" s="217"/>
      <c r="AD262" s="285">
        <v>0.028611304954640614</v>
      </c>
      <c r="AE262" s="217"/>
      <c r="AF262" s="217"/>
      <c r="AG262" s="217"/>
      <c r="AH262" s="217"/>
      <c r="AI262" s="217"/>
      <c r="AJ262" s="1"/>
    </row>
    <row r="263" spans="2:36" ht="10.5" customHeight="1">
      <c r="B263" s="216" t="s">
        <v>1185</v>
      </c>
      <c r="C263" s="217"/>
      <c r="D263" s="311">
        <v>130471224.03000014</v>
      </c>
      <c r="E263" s="217"/>
      <c r="F263" s="217"/>
      <c r="G263" s="217"/>
      <c r="H263" s="217"/>
      <c r="I263" s="217"/>
      <c r="J263" s="217"/>
      <c r="K263" s="217"/>
      <c r="L263" s="217"/>
      <c r="M263" s="217"/>
      <c r="N263" s="217"/>
      <c r="O263" s="217"/>
      <c r="P263" s="285">
        <v>0.04455650675461998</v>
      </c>
      <c r="Q263" s="217"/>
      <c r="R263" s="217"/>
      <c r="S263" s="217"/>
      <c r="T263" s="217"/>
      <c r="U263" s="217"/>
      <c r="V263" s="217"/>
      <c r="W263" s="218">
        <v>3247</v>
      </c>
      <c r="X263" s="217"/>
      <c r="Y263" s="217"/>
      <c r="Z263" s="217"/>
      <c r="AA263" s="217"/>
      <c r="AB263" s="217"/>
      <c r="AC263" s="217"/>
      <c r="AD263" s="285">
        <v>0.08392132537282572</v>
      </c>
      <c r="AE263" s="217"/>
      <c r="AF263" s="217"/>
      <c r="AG263" s="217"/>
      <c r="AH263" s="217"/>
      <c r="AI263" s="217"/>
      <c r="AJ263" s="1"/>
    </row>
    <row r="264" spans="2:36" ht="10.5" customHeight="1">
      <c r="B264" s="216" t="s">
        <v>1186</v>
      </c>
      <c r="C264" s="217"/>
      <c r="D264" s="311">
        <v>324940356.1199998</v>
      </c>
      <c r="E264" s="217"/>
      <c r="F264" s="217"/>
      <c r="G264" s="217"/>
      <c r="H264" s="217"/>
      <c r="I264" s="217"/>
      <c r="J264" s="217"/>
      <c r="K264" s="217"/>
      <c r="L264" s="217"/>
      <c r="M264" s="217"/>
      <c r="N264" s="217"/>
      <c r="O264" s="217"/>
      <c r="P264" s="285">
        <v>0.11096858544823893</v>
      </c>
      <c r="Q264" s="217"/>
      <c r="R264" s="217"/>
      <c r="S264" s="217"/>
      <c r="T264" s="217"/>
      <c r="U264" s="217"/>
      <c r="V264" s="217"/>
      <c r="W264" s="218">
        <v>6899</v>
      </c>
      <c r="X264" s="217"/>
      <c r="Y264" s="217"/>
      <c r="Z264" s="217"/>
      <c r="AA264" s="217"/>
      <c r="AB264" s="217"/>
      <c r="AC264" s="217"/>
      <c r="AD264" s="285">
        <v>0.17831020133881265</v>
      </c>
      <c r="AE264" s="217"/>
      <c r="AF264" s="217"/>
      <c r="AG264" s="217"/>
      <c r="AH264" s="217"/>
      <c r="AI264" s="217"/>
      <c r="AJ264" s="1"/>
    </row>
    <row r="265" spans="2:36" ht="10.5" customHeight="1">
      <c r="B265" s="216" t="s">
        <v>1187</v>
      </c>
      <c r="C265" s="217"/>
      <c r="D265" s="311">
        <v>266633522.50999984</v>
      </c>
      <c r="E265" s="217"/>
      <c r="F265" s="217"/>
      <c r="G265" s="217"/>
      <c r="H265" s="217"/>
      <c r="I265" s="217"/>
      <c r="J265" s="217"/>
      <c r="K265" s="217"/>
      <c r="L265" s="217"/>
      <c r="M265" s="217"/>
      <c r="N265" s="217"/>
      <c r="O265" s="217"/>
      <c r="P265" s="285">
        <v>0.09105654089665946</v>
      </c>
      <c r="Q265" s="217"/>
      <c r="R265" s="217"/>
      <c r="S265" s="217"/>
      <c r="T265" s="217"/>
      <c r="U265" s="217"/>
      <c r="V265" s="217"/>
      <c r="W265" s="218">
        <v>4291</v>
      </c>
      <c r="X265" s="217"/>
      <c r="Y265" s="217"/>
      <c r="Z265" s="217"/>
      <c r="AA265" s="217"/>
      <c r="AB265" s="217"/>
      <c r="AC265" s="217"/>
      <c r="AD265" s="285">
        <v>0.11090434467964126</v>
      </c>
      <c r="AE265" s="217"/>
      <c r="AF265" s="217"/>
      <c r="AG265" s="217"/>
      <c r="AH265" s="217"/>
      <c r="AI265" s="217"/>
      <c r="AJ265" s="1"/>
    </row>
    <row r="266" spans="2:36" ht="10.5" customHeight="1">
      <c r="B266" s="216" t="s">
        <v>1188</v>
      </c>
      <c r="C266" s="217"/>
      <c r="D266" s="311">
        <v>288958305.3200001</v>
      </c>
      <c r="E266" s="217"/>
      <c r="F266" s="217"/>
      <c r="G266" s="217"/>
      <c r="H266" s="217"/>
      <c r="I266" s="217"/>
      <c r="J266" s="217"/>
      <c r="K266" s="217"/>
      <c r="L266" s="217"/>
      <c r="M266" s="217"/>
      <c r="N266" s="217"/>
      <c r="O266" s="217"/>
      <c r="P266" s="285">
        <v>0.09868055411079532</v>
      </c>
      <c r="Q266" s="217"/>
      <c r="R266" s="217"/>
      <c r="S266" s="217"/>
      <c r="T266" s="217"/>
      <c r="U266" s="217"/>
      <c r="V266" s="217"/>
      <c r="W266" s="218">
        <v>3929</v>
      </c>
      <c r="X266" s="217"/>
      <c r="Y266" s="217"/>
      <c r="Z266" s="217"/>
      <c r="AA266" s="217"/>
      <c r="AB266" s="217"/>
      <c r="AC266" s="217"/>
      <c r="AD266" s="285">
        <v>0.1015481636556305</v>
      </c>
      <c r="AE266" s="217"/>
      <c r="AF266" s="217"/>
      <c r="AG266" s="217"/>
      <c r="AH266" s="217"/>
      <c r="AI266" s="217"/>
      <c r="AJ266" s="1"/>
    </row>
    <row r="267" spans="2:36" ht="10.5" customHeight="1">
      <c r="B267" s="216" t="s">
        <v>1189</v>
      </c>
      <c r="C267" s="217"/>
      <c r="D267" s="311">
        <v>267261962.89000016</v>
      </c>
      <c r="E267" s="217"/>
      <c r="F267" s="217"/>
      <c r="G267" s="217"/>
      <c r="H267" s="217"/>
      <c r="I267" s="217"/>
      <c r="J267" s="217"/>
      <c r="K267" s="217"/>
      <c r="L267" s="217"/>
      <c r="M267" s="217"/>
      <c r="N267" s="217"/>
      <c r="O267" s="217"/>
      <c r="P267" s="285">
        <v>0.09127115609816874</v>
      </c>
      <c r="Q267" s="217"/>
      <c r="R267" s="217"/>
      <c r="S267" s="217"/>
      <c r="T267" s="217"/>
      <c r="U267" s="217"/>
      <c r="V267" s="217"/>
      <c r="W267" s="218">
        <v>3251</v>
      </c>
      <c r="X267" s="217"/>
      <c r="Y267" s="217"/>
      <c r="Z267" s="217"/>
      <c r="AA267" s="217"/>
      <c r="AB267" s="217"/>
      <c r="AC267" s="217"/>
      <c r="AD267" s="285">
        <v>0.08402470858856065</v>
      </c>
      <c r="AE267" s="217"/>
      <c r="AF267" s="217"/>
      <c r="AG267" s="217"/>
      <c r="AH267" s="217"/>
      <c r="AI267" s="217"/>
      <c r="AJ267" s="1"/>
    </row>
    <row r="268" spans="2:36" ht="10.5" customHeight="1">
      <c r="B268" s="216" t="s">
        <v>1190</v>
      </c>
      <c r="C268" s="217"/>
      <c r="D268" s="311">
        <v>236049870.55999976</v>
      </c>
      <c r="E268" s="217"/>
      <c r="F268" s="217"/>
      <c r="G268" s="217"/>
      <c r="H268" s="217"/>
      <c r="I268" s="217"/>
      <c r="J268" s="217"/>
      <c r="K268" s="217"/>
      <c r="L268" s="217"/>
      <c r="M268" s="217"/>
      <c r="N268" s="217"/>
      <c r="O268" s="217"/>
      <c r="P268" s="285">
        <v>0.08061208691975963</v>
      </c>
      <c r="Q268" s="217"/>
      <c r="R268" s="217"/>
      <c r="S268" s="217"/>
      <c r="T268" s="217"/>
      <c r="U268" s="217"/>
      <c r="V268" s="217"/>
      <c r="W268" s="218">
        <v>2639</v>
      </c>
      <c r="X268" s="217"/>
      <c r="Y268" s="217"/>
      <c r="Z268" s="217"/>
      <c r="AA268" s="217"/>
      <c r="AB268" s="217"/>
      <c r="AC268" s="217"/>
      <c r="AD268" s="285">
        <v>0.06820707658111705</v>
      </c>
      <c r="AE268" s="217"/>
      <c r="AF268" s="217"/>
      <c r="AG268" s="217"/>
      <c r="AH268" s="217"/>
      <c r="AI268" s="217"/>
      <c r="AJ268" s="1"/>
    </row>
    <row r="269" spans="2:36" ht="10.5" customHeight="1">
      <c r="B269" s="216" t="s">
        <v>1191</v>
      </c>
      <c r="C269" s="217"/>
      <c r="D269" s="311">
        <v>389490589.20000005</v>
      </c>
      <c r="E269" s="217"/>
      <c r="F269" s="217"/>
      <c r="G269" s="217"/>
      <c r="H269" s="217"/>
      <c r="I269" s="217"/>
      <c r="J269" s="217"/>
      <c r="K269" s="217"/>
      <c r="L269" s="217"/>
      <c r="M269" s="217"/>
      <c r="N269" s="217"/>
      <c r="O269" s="217"/>
      <c r="P269" s="285">
        <v>0.13301277885275542</v>
      </c>
      <c r="Q269" s="217"/>
      <c r="R269" s="217"/>
      <c r="S269" s="217"/>
      <c r="T269" s="217"/>
      <c r="U269" s="217"/>
      <c r="V269" s="217"/>
      <c r="W269" s="218">
        <v>3869</v>
      </c>
      <c r="X269" s="217"/>
      <c r="Y269" s="217"/>
      <c r="Z269" s="217"/>
      <c r="AA269" s="217"/>
      <c r="AB269" s="217"/>
      <c r="AC269" s="217"/>
      <c r="AD269" s="285">
        <v>0.09999741541960663</v>
      </c>
      <c r="AE269" s="217"/>
      <c r="AF269" s="217"/>
      <c r="AG269" s="217"/>
      <c r="AH269" s="217"/>
      <c r="AI269" s="217"/>
      <c r="AJ269" s="1"/>
    </row>
    <row r="270" spans="2:36" ht="10.5" customHeight="1">
      <c r="B270" s="216" t="s">
        <v>1192</v>
      </c>
      <c r="C270" s="217"/>
      <c r="D270" s="311">
        <v>323102902.47999966</v>
      </c>
      <c r="E270" s="217"/>
      <c r="F270" s="217"/>
      <c r="G270" s="217"/>
      <c r="H270" s="217"/>
      <c r="I270" s="217"/>
      <c r="J270" s="217"/>
      <c r="K270" s="217"/>
      <c r="L270" s="217"/>
      <c r="M270" s="217"/>
      <c r="N270" s="217"/>
      <c r="O270" s="217"/>
      <c r="P270" s="285">
        <v>0.11034108680912795</v>
      </c>
      <c r="Q270" s="217"/>
      <c r="R270" s="217"/>
      <c r="S270" s="217"/>
      <c r="T270" s="217"/>
      <c r="U270" s="217"/>
      <c r="V270" s="217"/>
      <c r="W270" s="218">
        <v>2910</v>
      </c>
      <c r="X270" s="217"/>
      <c r="Y270" s="217"/>
      <c r="Z270" s="217"/>
      <c r="AA270" s="217"/>
      <c r="AB270" s="217"/>
      <c r="AC270" s="217"/>
      <c r="AD270" s="285">
        <v>0.07521128944715826</v>
      </c>
      <c r="AE270" s="217"/>
      <c r="AF270" s="217"/>
      <c r="AG270" s="217"/>
      <c r="AH270" s="217"/>
      <c r="AI270" s="217"/>
      <c r="AJ270" s="1"/>
    </row>
    <row r="271" spans="2:36" ht="10.5" customHeight="1">
      <c r="B271" s="216" t="s">
        <v>1193</v>
      </c>
      <c r="C271" s="217"/>
      <c r="D271" s="311">
        <v>94177508.61000004</v>
      </c>
      <c r="E271" s="217"/>
      <c r="F271" s="217"/>
      <c r="G271" s="217"/>
      <c r="H271" s="217"/>
      <c r="I271" s="217"/>
      <c r="J271" s="217"/>
      <c r="K271" s="217"/>
      <c r="L271" s="217"/>
      <c r="M271" s="217"/>
      <c r="N271" s="217"/>
      <c r="O271" s="217"/>
      <c r="P271" s="285">
        <v>0.03216204055501068</v>
      </c>
      <c r="Q271" s="217"/>
      <c r="R271" s="217"/>
      <c r="S271" s="217"/>
      <c r="T271" s="217"/>
      <c r="U271" s="217"/>
      <c r="V271" s="217"/>
      <c r="W271" s="218">
        <v>932</v>
      </c>
      <c r="X271" s="217"/>
      <c r="Y271" s="217"/>
      <c r="Z271" s="217"/>
      <c r="AA271" s="217"/>
      <c r="AB271" s="217"/>
      <c r="AC271" s="217"/>
      <c r="AD271" s="285">
        <v>0.024088289266237628</v>
      </c>
      <c r="AE271" s="217"/>
      <c r="AF271" s="217"/>
      <c r="AG271" s="217"/>
      <c r="AH271" s="217"/>
      <c r="AI271" s="217"/>
      <c r="AJ271" s="1"/>
    </row>
    <row r="272" spans="2:36" ht="10.5" customHeight="1">
      <c r="B272" s="216" t="s">
        <v>1194</v>
      </c>
      <c r="C272" s="217"/>
      <c r="D272" s="311">
        <v>388399644.37</v>
      </c>
      <c r="E272" s="217"/>
      <c r="F272" s="217"/>
      <c r="G272" s="217"/>
      <c r="H272" s="217"/>
      <c r="I272" s="217"/>
      <c r="J272" s="217"/>
      <c r="K272" s="217"/>
      <c r="L272" s="217"/>
      <c r="M272" s="217"/>
      <c r="N272" s="217"/>
      <c r="O272" s="217"/>
      <c r="P272" s="285">
        <v>0.13264021631225503</v>
      </c>
      <c r="Q272" s="217"/>
      <c r="R272" s="217"/>
      <c r="S272" s="217"/>
      <c r="T272" s="217"/>
      <c r="U272" s="217"/>
      <c r="V272" s="217"/>
      <c r="W272" s="218">
        <v>3372</v>
      </c>
      <c r="X272" s="217"/>
      <c r="Y272" s="217"/>
      <c r="Z272" s="217"/>
      <c r="AA272" s="217"/>
      <c r="AB272" s="217"/>
      <c r="AC272" s="217"/>
      <c r="AD272" s="285">
        <v>0.08715205086454214</v>
      </c>
      <c r="AE272" s="217"/>
      <c r="AF272" s="217"/>
      <c r="AG272" s="217"/>
      <c r="AH272" s="217"/>
      <c r="AI272" s="217"/>
      <c r="AJ272" s="1"/>
    </row>
    <row r="273" spans="2:36" ht="10.5" customHeight="1">
      <c r="B273" s="216" t="s">
        <v>1195</v>
      </c>
      <c r="C273" s="217"/>
      <c r="D273" s="311">
        <v>146514728.58000007</v>
      </c>
      <c r="E273" s="217"/>
      <c r="F273" s="217"/>
      <c r="G273" s="217"/>
      <c r="H273" s="217"/>
      <c r="I273" s="217"/>
      <c r="J273" s="217"/>
      <c r="K273" s="217"/>
      <c r="L273" s="217"/>
      <c r="M273" s="217"/>
      <c r="N273" s="217"/>
      <c r="O273" s="217"/>
      <c r="P273" s="285">
        <v>0.05003543533955822</v>
      </c>
      <c r="Q273" s="217"/>
      <c r="R273" s="217"/>
      <c r="S273" s="217"/>
      <c r="T273" s="217"/>
      <c r="U273" s="217"/>
      <c r="V273" s="217"/>
      <c r="W273" s="218">
        <v>1195</v>
      </c>
      <c r="X273" s="217"/>
      <c r="Y273" s="217"/>
      <c r="Z273" s="217"/>
      <c r="AA273" s="217"/>
      <c r="AB273" s="217"/>
      <c r="AC273" s="217"/>
      <c r="AD273" s="285">
        <v>0.030885735700808974</v>
      </c>
      <c r="AE273" s="217"/>
      <c r="AF273" s="217"/>
      <c r="AG273" s="217"/>
      <c r="AH273" s="217"/>
      <c r="AI273" s="217"/>
      <c r="AJ273" s="1"/>
    </row>
    <row r="274" spans="2:36" ht="10.5" customHeight="1">
      <c r="B274" s="216" t="s">
        <v>1196</v>
      </c>
      <c r="C274" s="217"/>
      <c r="D274" s="311">
        <v>7947358.470000002</v>
      </c>
      <c r="E274" s="217"/>
      <c r="F274" s="217"/>
      <c r="G274" s="217"/>
      <c r="H274" s="217"/>
      <c r="I274" s="217"/>
      <c r="J274" s="217"/>
      <c r="K274" s="217"/>
      <c r="L274" s="217"/>
      <c r="M274" s="217"/>
      <c r="N274" s="217"/>
      <c r="O274" s="217"/>
      <c r="P274" s="285">
        <v>0.0027140584752122754</v>
      </c>
      <c r="Q274" s="217"/>
      <c r="R274" s="217"/>
      <c r="S274" s="217"/>
      <c r="T274" s="217"/>
      <c r="U274" s="217"/>
      <c r="V274" s="217"/>
      <c r="W274" s="218">
        <v>78</v>
      </c>
      <c r="X274" s="217"/>
      <c r="Y274" s="217"/>
      <c r="Z274" s="217"/>
      <c r="AA274" s="217"/>
      <c r="AB274" s="217"/>
      <c r="AC274" s="217"/>
      <c r="AD274" s="285">
        <v>0.002015972706831046</v>
      </c>
      <c r="AE274" s="217"/>
      <c r="AF274" s="217"/>
      <c r="AG274" s="217"/>
      <c r="AH274" s="217"/>
      <c r="AI274" s="217"/>
      <c r="AJ274" s="1"/>
    </row>
    <row r="275" spans="2:36" ht="10.5" customHeight="1">
      <c r="B275" s="216" t="s">
        <v>1197</v>
      </c>
      <c r="C275" s="217"/>
      <c r="D275" s="311">
        <v>4371122.4</v>
      </c>
      <c r="E275" s="217"/>
      <c r="F275" s="217"/>
      <c r="G275" s="217"/>
      <c r="H275" s="217"/>
      <c r="I275" s="217"/>
      <c r="J275" s="217"/>
      <c r="K275" s="217"/>
      <c r="L275" s="217"/>
      <c r="M275" s="217"/>
      <c r="N275" s="217"/>
      <c r="O275" s="217"/>
      <c r="P275" s="285">
        <v>0.0014927578566756436</v>
      </c>
      <c r="Q275" s="217"/>
      <c r="R275" s="217"/>
      <c r="S275" s="217"/>
      <c r="T275" s="217"/>
      <c r="U275" s="217"/>
      <c r="V275" s="217"/>
      <c r="W275" s="218">
        <v>43</v>
      </c>
      <c r="X275" s="217"/>
      <c r="Y275" s="217"/>
      <c r="Z275" s="217"/>
      <c r="AA275" s="217"/>
      <c r="AB275" s="217"/>
      <c r="AC275" s="217"/>
      <c r="AD275" s="285">
        <v>0.0011113695691504484</v>
      </c>
      <c r="AE275" s="217"/>
      <c r="AF275" s="217"/>
      <c r="AG275" s="217"/>
      <c r="AH275" s="217"/>
      <c r="AI275" s="217"/>
      <c r="AJ275" s="1"/>
    </row>
    <row r="276" spans="2:36" ht="10.5" customHeight="1">
      <c r="B276" s="216" t="s">
        <v>1198</v>
      </c>
      <c r="C276" s="217"/>
      <c r="D276" s="311">
        <v>1667612.26</v>
      </c>
      <c r="E276" s="217"/>
      <c r="F276" s="217"/>
      <c r="G276" s="217"/>
      <c r="H276" s="217"/>
      <c r="I276" s="217"/>
      <c r="J276" s="217"/>
      <c r="K276" s="217"/>
      <c r="L276" s="217"/>
      <c r="M276" s="217"/>
      <c r="N276" s="217"/>
      <c r="O276" s="217"/>
      <c r="P276" s="285">
        <v>0.0005694970479443966</v>
      </c>
      <c r="Q276" s="217"/>
      <c r="R276" s="217"/>
      <c r="S276" s="217"/>
      <c r="T276" s="217"/>
      <c r="U276" s="217"/>
      <c r="V276" s="217"/>
      <c r="W276" s="218">
        <v>15</v>
      </c>
      <c r="X276" s="217"/>
      <c r="Y276" s="217"/>
      <c r="Z276" s="217"/>
      <c r="AA276" s="217"/>
      <c r="AB276" s="217"/>
      <c r="AC276" s="217"/>
      <c r="AD276" s="285">
        <v>0.00038768705900597036</v>
      </c>
      <c r="AE276" s="217"/>
      <c r="AF276" s="217"/>
      <c r="AG276" s="217"/>
      <c r="AH276" s="217"/>
      <c r="AI276" s="217"/>
      <c r="AJ276" s="1"/>
    </row>
    <row r="277" spans="2:36" ht="10.5" customHeight="1">
      <c r="B277" s="216" t="s">
        <v>1200</v>
      </c>
      <c r="C277" s="217"/>
      <c r="D277" s="311">
        <v>48707.29</v>
      </c>
      <c r="E277" s="217"/>
      <c r="F277" s="217"/>
      <c r="G277" s="217"/>
      <c r="H277" s="217"/>
      <c r="I277" s="217"/>
      <c r="J277" s="217"/>
      <c r="K277" s="217"/>
      <c r="L277" s="217"/>
      <c r="M277" s="217"/>
      <c r="N277" s="217"/>
      <c r="O277" s="217"/>
      <c r="P277" s="285">
        <v>1.663375745892611E-05</v>
      </c>
      <c r="Q277" s="217"/>
      <c r="R277" s="217"/>
      <c r="S277" s="217"/>
      <c r="T277" s="217"/>
      <c r="U277" s="217"/>
      <c r="V277" s="217"/>
      <c r="W277" s="218">
        <v>1</v>
      </c>
      <c r="X277" s="217"/>
      <c r="Y277" s="217"/>
      <c r="Z277" s="217"/>
      <c r="AA277" s="217"/>
      <c r="AB277" s="217"/>
      <c r="AC277" s="217"/>
      <c r="AD277" s="285">
        <v>2.5845803933731358E-05</v>
      </c>
      <c r="AE277" s="217"/>
      <c r="AF277" s="217"/>
      <c r="AG277" s="217"/>
      <c r="AH277" s="217"/>
      <c r="AI277" s="217"/>
      <c r="AJ277" s="1"/>
    </row>
    <row r="278" spans="2:36" ht="10.5" customHeight="1">
      <c r="B278" s="216" t="s">
        <v>1201</v>
      </c>
      <c r="C278" s="217"/>
      <c r="D278" s="311">
        <v>231714.06</v>
      </c>
      <c r="E278" s="217"/>
      <c r="F278" s="217"/>
      <c r="G278" s="217"/>
      <c r="H278" s="217"/>
      <c r="I278" s="217"/>
      <c r="J278" s="217"/>
      <c r="K278" s="217"/>
      <c r="L278" s="217"/>
      <c r="M278" s="217"/>
      <c r="N278" s="217"/>
      <c r="O278" s="217"/>
      <c r="P278" s="285">
        <v>7.913138821443468E-05</v>
      </c>
      <c r="Q278" s="217"/>
      <c r="R278" s="217"/>
      <c r="S278" s="217"/>
      <c r="T278" s="217"/>
      <c r="U278" s="217"/>
      <c r="V278" s="217"/>
      <c r="W278" s="218">
        <v>4</v>
      </c>
      <c r="X278" s="217"/>
      <c r="Y278" s="217"/>
      <c r="Z278" s="217"/>
      <c r="AA278" s="217"/>
      <c r="AB278" s="217"/>
      <c r="AC278" s="217"/>
      <c r="AD278" s="285">
        <v>0.00010338321573492543</v>
      </c>
      <c r="AE278" s="217"/>
      <c r="AF278" s="217"/>
      <c r="AG278" s="217"/>
      <c r="AH278" s="217"/>
      <c r="AI278" s="217"/>
      <c r="AJ278" s="1"/>
    </row>
    <row r="279" spans="2:36" ht="9.75" customHeight="1">
      <c r="B279" s="306"/>
      <c r="C279" s="307"/>
      <c r="D279" s="308">
        <v>2928219322.6799994</v>
      </c>
      <c r="E279" s="307"/>
      <c r="F279" s="307"/>
      <c r="G279" s="307"/>
      <c r="H279" s="307"/>
      <c r="I279" s="307"/>
      <c r="J279" s="307"/>
      <c r="K279" s="307"/>
      <c r="L279" s="307"/>
      <c r="M279" s="307"/>
      <c r="N279" s="307"/>
      <c r="O279" s="307"/>
      <c r="P279" s="309">
        <v>0.9999999999999961</v>
      </c>
      <c r="Q279" s="307"/>
      <c r="R279" s="307"/>
      <c r="S279" s="307"/>
      <c r="T279" s="307"/>
      <c r="U279" s="307"/>
      <c r="V279" s="307"/>
      <c r="W279" s="310">
        <v>38691</v>
      </c>
      <c r="X279" s="307"/>
      <c r="Y279" s="307"/>
      <c r="Z279" s="307"/>
      <c r="AA279" s="307"/>
      <c r="AB279" s="307"/>
      <c r="AC279" s="307"/>
      <c r="AD279" s="309">
        <v>1</v>
      </c>
      <c r="AE279" s="307"/>
      <c r="AF279" s="307"/>
      <c r="AG279" s="307"/>
      <c r="AH279" s="307"/>
      <c r="AI279" s="307"/>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234" t="s">
        <v>1178</v>
      </c>
      <c r="C281" s="235"/>
      <c r="D281" s="235"/>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6"/>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230" t="s">
        <v>1182</v>
      </c>
      <c r="C283" s="231"/>
      <c r="D283" s="230" t="s">
        <v>1179</v>
      </c>
      <c r="E283" s="231"/>
      <c r="F283" s="231"/>
      <c r="G283" s="231"/>
      <c r="H283" s="231"/>
      <c r="I283" s="231"/>
      <c r="J283" s="231"/>
      <c r="K283" s="231"/>
      <c r="L283" s="231"/>
      <c r="M283" s="231"/>
      <c r="N283" s="231"/>
      <c r="O283" s="231"/>
      <c r="P283" s="230" t="s">
        <v>1180</v>
      </c>
      <c r="Q283" s="231"/>
      <c r="R283" s="231"/>
      <c r="S283" s="231"/>
      <c r="T283" s="231"/>
      <c r="U283" s="231"/>
      <c r="V283" s="231"/>
      <c r="W283" s="230" t="s">
        <v>1181</v>
      </c>
      <c r="X283" s="231"/>
      <c r="Y283" s="231"/>
      <c r="Z283" s="231"/>
      <c r="AA283" s="231"/>
      <c r="AB283" s="231"/>
      <c r="AC283" s="231"/>
      <c r="AD283" s="231"/>
      <c r="AE283" s="230" t="s">
        <v>1180</v>
      </c>
      <c r="AF283" s="231"/>
      <c r="AG283" s="231"/>
      <c r="AH283" s="231"/>
      <c r="AI283" s="231"/>
      <c r="AJ283" s="1"/>
    </row>
    <row r="284" spans="2:36" ht="12" customHeight="1">
      <c r="B284" s="216" t="s">
        <v>1252</v>
      </c>
      <c r="C284" s="217"/>
      <c r="D284" s="311">
        <v>2816652666.549997</v>
      </c>
      <c r="E284" s="217"/>
      <c r="F284" s="217"/>
      <c r="G284" s="217"/>
      <c r="H284" s="217"/>
      <c r="I284" s="217"/>
      <c r="J284" s="217"/>
      <c r="K284" s="217"/>
      <c r="L284" s="217"/>
      <c r="M284" s="217"/>
      <c r="N284" s="217"/>
      <c r="O284" s="217"/>
      <c r="P284" s="285">
        <v>0.9618994877651819</v>
      </c>
      <c r="Q284" s="217"/>
      <c r="R284" s="217"/>
      <c r="S284" s="217"/>
      <c r="T284" s="217"/>
      <c r="U284" s="217"/>
      <c r="V284" s="217"/>
      <c r="W284" s="218">
        <v>37188</v>
      </c>
      <c r="X284" s="217"/>
      <c r="Y284" s="217"/>
      <c r="Z284" s="217"/>
      <c r="AA284" s="217"/>
      <c r="AB284" s="217"/>
      <c r="AC284" s="217"/>
      <c r="AD284" s="217"/>
      <c r="AE284" s="285">
        <v>0.9611537566876017</v>
      </c>
      <c r="AF284" s="217"/>
      <c r="AG284" s="217"/>
      <c r="AH284" s="217"/>
      <c r="AI284" s="217"/>
      <c r="AJ284" s="1"/>
    </row>
    <row r="285" spans="2:36" ht="12" customHeight="1">
      <c r="B285" s="216" t="s">
        <v>1284</v>
      </c>
      <c r="C285" s="217"/>
      <c r="D285" s="311">
        <v>65583617.94000002</v>
      </c>
      <c r="E285" s="217"/>
      <c r="F285" s="217"/>
      <c r="G285" s="217"/>
      <c r="H285" s="217"/>
      <c r="I285" s="217"/>
      <c r="J285" s="217"/>
      <c r="K285" s="217"/>
      <c r="L285" s="217"/>
      <c r="M285" s="217"/>
      <c r="N285" s="217"/>
      <c r="O285" s="217"/>
      <c r="P285" s="285">
        <v>0.022397098957729664</v>
      </c>
      <c r="Q285" s="217"/>
      <c r="R285" s="217"/>
      <c r="S285" s="217"/>
      <c r="T285" s="217"/>
      <c r="U285" s="217"/>
      <c r="V285" s="217"/>
      <c r="W285" s="218">
        <v>1018</v>
      </c>
      <c r="X285" s="217"/>
      <c r="Y285" s="217"/>
      <c r="Z285" s="217"/>
      <c r="AA285" s="217"/>
      <c r="AB285" s="217"/>
      <c r="AC285" s="217"/>
      <c r="AD285" s="217"/>
      <c r="AE285" s="285">
        <v>0.026311028404538524</v>
      </c>
      <c r="AF285" s="217"/>
      <c r="AG285" s="217"/>
      <c r="AH285" s="217"/>
      <c r="AI285" s="217"/>
      <c r="AJ285" s="1"/>
    </row>
    <row r="286" spans="2:36" ht="12" customHeight="1">
      <c r="B286" s="216" t="s">
        <v>1184</v>
      </c>
      <c r="C286" s="217"/>
      <c r="D286" s="311">
        <v>13738243.34</v>
      </c>
      <c r="E286" s="217"/>
      <c r="F286" s="217"/>
      <c r="G286" s="217"/>
      <c r="H286" s="217"/>
      <c r="I286" s="217"/>
      <c r="J286" s="217"/>
      <c r="K286" s="217"/>
      <c r="L286" s="217"/>
      <c r="M286" s="217"/>
      <c r="N286" s="217"/>
      <c r="O286" s="217"/>
      <c r="P286" s="285">
        <v>0.0046916715676291396</v>
      </c>
      <c r="Q286" s="217"/>
      <c r="R286" s="217"/>
      <c r="S286" s="217"/>
      <c r="T286" s="217"/>
      <c r="U286" s="217"/>
      <c r="V286" s="217"/>
      <c r="W286" s="218">
        <v>142</v>
      </c>
      <c r="X286" s="217"/>
      <c r="Y286" s="217"/>
      <c r="Z286" s="217"/>
      <c r="AA286" s="217"/>
      <c r="AB286" s="217"/>
      <c r="AC286" s="217"/>
      <c r="AD286" s="217"/>
      <c r="AE286" s="285">
        <v>0.003670104158589853</v>
      </c>
      <c r="AF286" s="217"/>
      <c r="AG286" s="217"/>
      <c r="AH286" s="217"/>
      <c r="AI286" s="217"/>
      <c r="AJ286" s="1"/>
    </row>
    <row r="287" spans="2:36" ht="12" customHeight="1">
      <c r="B287" s="216" t="s">
        <v>1185</v>
      </c>
      <c r="C287" s="217"/>
      <c r="D287" s="311">
        <v>14066317.160000004</v>
      </c>
      <c r="E287" s="217"/>
      <c r="F287" s="217"/>
      <c r="G287" s="217"/>
      <c r="H287" s="217"/>
      <c r="I287" s="217"/>
      <c r="J287" s="217"/>
      <c r="K287" s="217"/>
      <c r="L287" s="217"/>
      <c r="M287" s="217"/>
      <c r="N287" s="217"/>
      <c r="O287" s="217"/>
      <c r="P287" s="285">
        <v>0.004803710245012001</v>
      </c>
      <c r="Q287" s="217"/>
      <c r="R287" s="217"/>
      <c r="S287" s="217"/>
      <c r="T287" s="217"/>
      <c r="U287" s="217"/>
      <c r="V287" s="217"/>
      <c r="W287" s="218">
        <v>160</v>
      </c>
      <c r="X287" s="217"/>
      <c r="Y287" s="217"/>
      <c r="Z287" s="217"/>
      <c r="AA287" s="217"/>
      <c r="AB287" s="217"/>
      <c r="AC287" s="217"/>
      <c r="AD287" s="217"/>
      <c r="AE287" s="285">
        <v>0.004135328629397018</v>
      </c>
      <c r="AF287" s="217"/>
      <c r="AG287" s="217"/>
      <c r="AH287" s="217"/>
      <c r="AI287" s="217"/>
      <c r="AJ287" s="1"/>
    </row>
    <row r="288" spans="2:36" ht="12" customHeight="1">
      <c r="B288" s="216" t="s">
        <v>1186</v>
      </c>
      <c r="C288" s="217"/>
      <c r="D288" s="311">
        <v>12130577.519999998</v>
      </c>
      <c r="E288" s="217"/>
      <c r="F288" s="217"/>
      <c r="G288" s="217"/>
      <c r="H288" s="217"/>
      <c r="I288" s="217"/>
      <c r="J288" s="217"/>
      <c r="K288" s="217"/>
      <c r="L288" s="217"/>
      <c r="M288" s="217"/>
      <c r="N288" s="217"/>
      <c r="O288" s="217"/>
      <c r="P288" s="285">
        <v>0.004142646497154358</v>
      </c>
      <c r="Q288" s="217"/>
      <c r="R288" s="217"/>
      <c r="S288" s="217"/>
      <c r="T288" s="217"/>
      <c r="U288" s="217"/>
      <c r="V288" s="217"/>
      <c r="W288" s="218">
        <v>106</v>
      </c>
      <c r="X288" s="217"/>
      <c r="Y288" s="217"/>
      <c r="Z288" s="217"/>
      <c r="AA288" s="217"/>
      <c r="AB288" s="217"/>
      <c r="AC288" s="217"/>
      <c r="AD288" s="217"/>
      <c r="AE288" s="285">
        <v>0.002739655216975524</v>
      </c>
      <c r="AF288" s="217"/>
      <c r="AG288" s="217"/>
      <c r="AH288" s="217"/>
      <c r="AI288" s="217"/>
      <c r="AJ288" s="1"/>
    </row>
    <row r="289" spans="2:36" ht="12" customHeight="1">
      <c r="B289" s="216" t="s">
        <v>1187</v>
      </c>
      <c r="C289" s="217"/>
      <c r="D289" s="311">
        <v>3919830.880000001</v>
      </c>
      <c r="E289" s="217"/>
      <c r="F289" s="217"/>
      <c r="G289" s="217"/>
      <c r="H289" s="217"/>
      <c r="I289" s="217"/>
      <c r="J289" s="217"/>
      <c r="K289" s="217"/>
      <c r="L289" s="217"/>
      <c r="M289" s="217"/>
      <c r="N289" s="217"/>
      <c r="O289" s="217"/>
      <c r="P289" s="285">
        <v>0.0013386397834477953</v>
      </c>
      <c r="Q289" s="217"/>
      <c r="R289" s="217"/>
      <c r="S289" s="217"/>
      <c r="T289" s="217"/>
      <c r="U289" s="217"/>
      <c r="V289" s="217"/>
      <c r="W289" s="218">
        <v>44</v>
      </c>
      <c r="X289" s="217"/>
      <c r="Y289" s="217"/>
      <c r="Z289" s="217"/>
      <c r="AA289" s="217"/>
      <c r="AB289" s="217"/>
      <c r="AC289" s="217"/>
      <c r="AD289" s="217"/>
      <c r="AE289" s="285">
        <v>0.0011372153730841799</v>
      </c>
      <c r="AF289" s="217"/>
      <c r="AG289" s="217"/>
      <c r="AH289" s="217"/>
      <c r="AI289" s="217"/>
      <c r="AJ289" s="1"/>
    </row>
    <row r="290" spans="2:36" ht="12" customHeight="1">
      <c r="B290" s="216" t="s">
        <v>1190</v>
      </c>
      <c r="C290" s="217"/>
      <c r="D290" s="311">
        <v>2128069.29</v>
      </c>
      <c r="E290" s="217"/>
      <c r="F290" s="217"/>
      <c r="G290" s="217"/>
      <c r="H290" s="217"/>
      <c r="I290" s="217"/>
      <c r="J290" s="217"/>
      <c r="K290" s="217"/>
      <c r="L290" s="217"/>
      <c r="M290" s="217"/>
      <c r="N290" s="217"/>
      <c r="O290" s="217"/>
      <c r="P290" s="285">
        <v>0.0007267451838451518</v>
      </c>
      <c r="Q290" s="217"/>
      <c r="R290" s="217"/>
      <c r="S290" s="217"/>
      <c r="T290" s="217"/>
      <c r="U290" s="217"/>
      <c r="V290" s="217"/>
      <c r="W290" s="218">
        <v>33</v>
      </c>
      <c r="X290" s="217"/>
      <c r="Y290" s="217"/>
      <c r="Z290" s="217"/>
      <c r="AA290" s="217"/>
      <c r="AB290" s="217"/>
      <c r="AC290" s="217"/>
      <c r="AD290" s="217"/>
      <c r="AE290" s="285">
        <v>0.0008529115298131348</v>
      </c>
      <c r="AF290" s="217"/>
      <c r="AG290" s="217"/>
      <c r="AH290" s="217"/>
      <c r="AI290" s="217"/>
      <c r="AJ290" s="1"/>
    </row>
    <row r="291" spans="2:35" ht="9.75" customHeight="1">
      <c r="B291" s="306"/>
      <c r="C291" s="307"/>
      <c r="D291" s="308">
        <v>2928219322.679997</v>
      </c>
      <c r="E291" s="307"/>
      <c r="F291" s="307"/>
      <c r="G291" s="307"/>
      <c r="H291" s="307"/>
      <c r="I291" s="307"/>
      <c r="J291" s="307"/>
      <c r="K291" s="307"/>
      <c r="L291" s="307"/>
      <c r="M291" s="307"/>
      <c r="N291" s="307"/>
      <c r="O291" s="307"/>
      <c r="P291" s="309">
        <v>0.9999999999999969</v>
      </c>
      <c r="Q291" s="307"/>
      <c r="R291" s="307"/>
      <c r="S291" s="307"/>
      <c r="T291" s="307"/>
      <c r="U291" s="307"/>
      <c r="V291" s="307"/>
      <c r="W291" s="310">
        <v>38691</v>
      </c>
      <c r="X291" s="307"/>
      <c r="Y291" s="307"/>
      <c r="Z291" s="307"/>
      <c r="AA291" s="307"/>
      <c r="AB291" s="307"/>
      <c r="AC291" s="307"/>
      <c r="AD291" s="307"/>
      <c r="AE291" s="309">
        <v>1</v>
      </c>
      <c r="AF291" s="307"/>
      <c r="AG291" s="307"/>
      <c r="AH291" s="307"/>
      <c r="AI291" s="307"/>
    </row>
  </sheetData>
  <sheetProtection/>
  <mergeCells count="1198">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79:AJ179"/>
    <mergeCell ref="B187:AJ187"/>
    <mergeCell ref="B92:H92"/>
    <mergeCell ref="I92:T92"/>
    <mergeCell ref="U92:AA92"/>
    <mergeCell ref="AB92:AE92"/>
    <mergeCell ref="B206:AJ206"/>
    <mergeCell ref="B212:AJ212"/>
    <mergeCell ref="B220:AJ220"/>
    <mergeCell ref="B239:AJ239"/>
    <mergeCell ref="B258:AJ258"/>
    <mergeCell ref="B281:AJ281"/>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4:C214"/>
    <mergeCell ref="D214:O214"/>
    <mergeCell ref="P214:V214"/>
    <mergeCell ref="W214:AC214"/>
    <mergeCell ref="AD214:AI214"/>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AC235:AH235"/>
    <mergeCell ref="C232:N232"/>
    <mergeCell ref="O232:U232"/>
    <mergeCell ref="V232:AB232"/>
    <mergeCell ref="AC232:AH232"/>
    <mergeCell ref="C233:N233"/>
    <mergeCell ref="O233:U233"/>
    <mergeCell ref="V233:AB233"/>
    <mergeCell ref="AC233:AH233"/>
    <mergeCell ref="O237:U237"/>
    <mergeCell ref="V237:AB237"/>
    <mergeCell ref="AC237:AH237"/>
    <mergeCell ref="C234:N234"/>
    <mergeCell ref="O234:U234"/>
    <mergeCell ref="V234:AB234"/>
    <mergeCell ref="AC234:AH234"/>
    <mergeCell ref="C235:N235"/>
    <mergeCell ref="O235:U235"/>
    <mergeCell ref="V235:AB235"/>
    <mergeCell ref="B242:C242"/>
    <mergeCell ref="D242:O242"/>
    <mergeCell ref="P242:V242"/>
    <mergeCell ref="W242:AC242"/>
    <mergeCell ref="AD242:AI242"/>
    <mergeCell ref="C236:N236"/>
    <mergeCell ref="O236:U236"/>
    <mergeCell ref="V236:AB236"/>
    <mergeCell ref="AC236:AH236"/>
    <mergeCell ref="C237:N237"/>
    <mergeCell ref="B244:C244"/>
    <mergeCell ref="D244:O244"/>
    <mergeCell ref="P244:V244"/>
    <mergeCell ref="W244:AC244"/>
    <mergeCell ref="AD244:AI244"/>
    <mergeCell ref="B241:C241"/>
    <mergeCell ref="D241:O241"/>
    <mergeCell ref="P241:V241"/>
    <mergeCell ref="W241:AC241"/>
    <mergeCell ref="AD241:AI241"/>
    <mergeCell ref="B246:C246"/>
    <mergeCell ref="D246:O246"/>
    <mergeCell ref="P246:V246"/>
    <mergeCell ref="W246:AC246"/>
    <mergeCell ref="AD246:AI246"/>
    <mergeCell ref="B243:C243"/>
    <mergeCell ref="D243:O243"/>
    <mergeCell ref="P243:V243"/>
    <mergeCell ref="W243:AC243"/>
    <mergeCell ref="AD243:AI243"/>
    <mergeCell ref="B248:C248"/>
    <mergeCell ref="D248:O248"/>
    <mergeCell ref="P248:V248"/>
    <mergeCell ref="W248:AC248"/>
    <mergeCell ref="AD248:AI248"/>
    <mergeCell ref="B245:C245"/>
    <mergeCell ref="D245:O245"/>
    <mergeCell ref="P245:V245"/>
    <mergeCell ref="W245:AC245"/>
    <mergeCell ref="AD245:AI245"/>
    <mergeCell ref="B250:C250"/>
    <mergeCell ref="D250:O250"/>
    <mergeCell ref="P250:V250"/>
    <mergeCell ref="W250:AC250"/>
    <mergeCell ref="AD250:AI250"/>
    <mergeCell ref="B247:C247"/>
    <mergeCell ref="D247:O247"/>
    <mergeCell ref="P247:V247"/>
    <mergeCell ref="W247:AC247"/>
    <mergeCell ref="AD247:AI247"/>
    <mergeCell ref="B252:C252"/>
    <mergeCell ref="D252:O252"/>
    <mergeCell ref="P252:V252"/>
    <mergeCell ref="W252:AC252"/>
    <mergeCell ref="AD252:AI252"/>
    <mergeCell ref="B249:C249"/>
    <mergeCell ref="D249:O249"/>
    <mergeCell ref="P249:V249"/>
    <mergeCell ref="W249:AC249"/>
    <mergeCell ref="AD249:AI249"/>
    <mergeCell ref="B254:C254"/>
    <mergeCell ref="D254:O254"/>
    <mergeCell ref="P254:V254"/>
    <mergeCell ref="W254:AC254"/>
    <mergeCell ref="AD254:AI254"/>
    <mergeCell ref="B251:C251"/>
    <mergeCell ref="D251:O251"/>
    <mergeCell ref="P251:V251"/>
    <mergeCell ref="W251:AC251"/>
    <mergeCell ref="AD251:AI251"/>
    <mergeCell ref="B256:C256"/>
    <mergeCell ref="D256:O256"/>
    <mergeCell ref="P256:V256"/>
    <mergeCell ref="W256:AC256"/>
    <mergeCell ref="AD256:AI256"/>
    <mergeCell ref="B253:C253"/>
    <mergeCell ref="D253:O253"/>
    <mergeCell ref="P253:V253"/>
    <mergeCell ref="W253:AC253"/>
    <mergeCell ref="AD253:AI253"/>
    <mergeCell ref="B261:C261"/>
    <mergeCell ref="D261:O261"/>
    <mergeCell ref="P261:V261"/>
    <mergeCell ref="W261:AC261"/>
    <mergeCell ref="AD261:AI261"/>
    <mergeCell ref="B255:C255"/>
    <mergeCell ref="D255:O255"/>
    <mergeCell ref="P255:V255"/>
    <mergeCell ref="W255:AC255"/>
    <mergeCell ref="AD255:AI255"/>
    <mergeCell ref="B263:C263"/>
    <mergeCell ref="D263:O263"/>
    <mergeCell ref="P263:V263"/>
    <mergeCell ref="W263:AC263"/>
    <mergeCell ref="AD263:AI263"/>
    <mergeCell ref="B260:C260"/>
    <mergeCell ref="D260:O260"/>
    <mergeCell ref="P260:V260"/>
    <mergeCell ref="W260:AC260"/>
    <mergeCell ref="AD260:AI260"/>
    <mergeCell ref="B265:C265"/>
    <mergeCell ref="D265:O265"/>
    <mergeCell ref="P265:V265"/>
    <mergeCell ref="W265:AC265"/>
    <mergeCell ref="AD265:AI265"/>
    <mergeCell ref="B262:C262"/>
    <mergeCell ref="D262:O262"/>
    <mergeCell ref="P262:V262"/>
    <mergeCell ref="W262:AC262"/>
    <mergeCell ref="AD262:AI262"/>
    <mergeCell ref="B267:C267"/>
    <mergeCell ref="D267:O267"/>
    <mergeCell ref="P267:V267"/>
    <mergeCell ref="W267:AC267"/>
    <mergeCell ref="AD267:AI267"/>
    <mergeCell ref="B264:C264"/>
    <mergeCell ref="D264:O264"/>
    <mergeCell ref="P264:V264"/>
    <mergeCell ref="W264:AC264"/>
    <mergeCell ref="AD264:AI264"/>
    <mergeCell ref="B269:C269"/>
    <mergeCell ref="D269:O269"/>
    <mergeCell ref="P269:V269"/>
    <mergeCell ref="W269:AC269"/>
    <mergeCell ref="AD269:AI269"/>
    <mergeCell ref="B266:C266"/>
    <mergeCell ref="D266:O266"/>
    <mergeCell ref="P266:V266"/>
    <mergeCell ref="W266:AC266"/>
    <mergeCell ref="AD266:AI266"/>
    <mergeCell ref="B271:C271"/>
    <mergeCell ref="D271:O271"/>
    <mergeCell ref="P271:V271"/>
    <mergeCell ref="W271:AC271"/>
    <mergeCell ref="AD271:AI271"/>
    <mergeCell ref="B268:C268"/>
    <mergeCell ref="D268:O268"/>
    <mergeCell ref="P268:V268"/>
    <mergeCell ref="W268:AC268"/>
    <mergeCell ref="AD268:AI268"/>
    <mergeCell ref="B273:C273"/>
    <mergeCell ref="D273:O273"/>
    <mergeCell ref="P273:V273"/>
    <mergeCell ref="W273:AC273"/>
    <mergeCell ref="AD273:AI273"/>
    <mergeCell ref="B270:C270"/>
    <mergeCell ref="D270:O270"/>
    <mergeCell ref="P270:V270"/>
    <mergeCell ref="W270:AC270"/>
    <mergeCell ref="AD270:AI270"/>
    <mergeCell ref="B275:C275"/>
    <mergeCell ref="D275:O275"/>
    <mergeCell ref="P275:V275"/>
    <mergeCell ref="W275:AC275"/>
    <mergeCell ref="AD275:AI275"/>
    <mergeCell ref="B272:C272"/>
    <mergeCell ref="D272:O272"/>
    <mergeCell ref="P272:V272"/>
    <mergeCell ref="W272:AC272"/>
    <mergeCell ref="AD272:AI272"/>
    <mergeCell ref="B277:C277"/>
    <mergeCell ref="D277:O277"/>
    <mergeCell ref="P277:V277"/>
    <mergeCell ref="W277:AC277"/>
    <mergeCell ref="AD277:AI277"/>
    <mergeCell ref="B274:C274"/>
    <mergeCell ref="D274:O274"/>
    <mergeCell ref="P274:V274"/>
    <mergeCell ref="W274:AC274"/>
    <mergeCell ref="AD274:AI274"/>
    <mergeCell ref="B279:C279"/>
    <mergeCell ref="D279:O279"/>
    <mergeCell ref="P279:V279"/>
    <mergeCell ref="W279:AC279"/>
    <mergeCell ref="AD279:AI279"/>
    <mergeCell ref="B276:C276"/>
    <mergeCell ref="D276:O276"/>
    <mergeCell ref="P276:V276"/>
    <mergeCell ref="W276:AC276"/>
    <mergeCell ref="AD276:AI276"/>
    <mergeCell ref="B284:C284"/>
    <mergeCell ref="D284:O284"/>
    <mergeCell ref="P284:V284"/>
    <mergeCell ref="W284:AD284"/>
    <mergeCell ref="AE284:AI284"/>
    <mergeCell ref="B278:C278"/>
    <mergeCell ref="D278:O278"/>
    <mergeCell ref="P278:V278"/>
    <mergeCell ref="W278:AC278"/>
    <mergeCell ref="AD278:AI278"/>
    <mergeCell ref="B286:C286"/>
    <mergeCell ref="D286:O286"/>
    <mergeCell ref="P286:V286"/>
    <mergeCell ref="W286:AD286"/>
    <mergeCell ref="AE286:AI286"/>
    <mergeCell ref="B283:C283"/>
    <mergeCell ref="D283:O283"/>
    <mergeCell ref="P283:V283"/>
    <mergeCell ref="W283:AD283"/>
    <mergeCell ref="AE283:AI283"/>
    <mergeCell ref="B288:C288"/>
    <mergeCell ref="D288:O288"/>
    <mergeCell ref="P288:V288"/>
    <mergeCell ref="W288:AD288"/>
    <mergeCell ref="AE288:AI288"/>
    <mergeCell ref="B285:C285"/>
    <mergeCell ref="D285:O285"/>
    <mergeCell ref="P285:V285"/>
    <mergeCell ref="W285:AD285"/>
    <mergeCell ref="AE285:AI285"/>
    <mergeCell ref="B290:C290"/>
    <mergeCell ref="D290:O290"/>
    <mergeCell ref="P290:V290"/>
    <mergeCell ref="W290:AD290"/>
    <mergeCell ref="AE290:AI290"/>
    <mergeCell ref="B287:C287"/>
    <mergeCell ref="D287:O287"/>
    <mergeCell ref="P287:V287"/>
    <mergeCell ref="W287:AD287"/>
    <mergeCell ref="AE287:AI287"/>
    <mergeCell ref="B291:C291"/>
    <mergeCell ref="D291:O291"/>
    <mergeCell ref="P291:V291"/>
    <mergeCell ref="W291:AD291"/>
    <mergeCell ref="AE291:AI291"/>
    <mergeCell ref="B289:C289"/>
    <mergeCell ref="D289:O289"/>
    <mergeCell ref="P289:V289"/>
    <mergeCell ref="W289:AD289"/>
    <mergeCell ref="AE289:AI289"/>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5" max="255" man="1"/>
    <brk id="186" max="255" man="1"/>
    <brk id="238"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G3" sqref="G3"/>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6" t="s">
        <v>985</v>
      </c>
      <c r="L3" s="207"/>
      <c r="M3" s="207"/>
      <c r="N3" s="207"/>
      <c r="O3" s="207"/>
      <c r="P3" s="207"/>
      <c r="Q3" s="207"/>
      <c r="R3" s="207"/>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08" t="s">
        <v>1163</v>
      </c>
      <c r="C6" s="209"/>
      <c r="D6" s="209"/>
      <c r="E6" s="209"/>
      <c r="F6" s="209"/>
      <c r="G6" s="209"/>
      <c r="H6" s="209"/>
      <c r="I6" s="209"/>
      <c r="J6" s="209"/>
      <c r="K6" s="209"/>
      <c r="L6" s="209"/>
      <c r="M6" s="209"/>
      <c r="N6" s="209"/>
      <c r="O6" s="209"/>
      <c r="P6" s="209"/>
      <c r="Q6" s="209"/>
      <c r="R6" s="209"/>
    </row>
    <row r="7" spans="1:18" ht="6.75" customHeight="1">
      <c r="A7" s="1"/>
      <c r="B7" s="1"/>
      <c r="C7" s="1"/>
      <c r="D7" s="1"/>
      <c r="E7" s="1"/>
      <c r="F7" s="1"/>
      <c r="G7" s="1"/>
      <c r="H7" s="1"/>
      <c r="I7" s="1"/>
      <c r="J7" s="1"/>
      <c r="K7" s="1"/>
      <c r="L7" s="1"/>
      <c r="M7" s="1"/>
      <c r="N7" s="1"/>
      <c r="O7" s="1"/>
      <c r="P7" s="1"/>
      <c r="Q7" s="1"/>
      <c r="R7" s="1"/>
    </row>
    <row r="8" spans="1:18" ht="5.25" customHeight="1">
      <c r="A8" s="1"/>
      <c r="B8" s="213" t="s">
        <v>1120</v>
      </c>
      <c r="C8" s="214"/>
      <c r="D8" s="214"/>
      <c r="E8" s="214"/>
      <c r="F8" s="214"/>
      <c r="G8" s="214"/>
      <c r="H8" s="1"/>
      <c r="I8" s="1"/>
      <c r="J8" s="1"/>
      <c r="K8" s="1"/>
      <c r="L8" s="1"/>
      <c r="M8" s="1"/>
      <c r="N8" s="1"/>
      <c r="O8" s="1"/>
      <c r="P8" s="1"/>
      <c r="Q8" s="1"/>
      <c r="R8" s="1"/>
    </row>
    <row r="9" spans="1:18" ht="24" customHeight="1">
      <c r="A9" s="1"/>
      <c r="B9" s="214"/>
      <c r="C9" s="214"/>
      <c r="D9" s="214"/>
      <c r="E9" s="214"/>
      <c r="F9" s="214"/>
      <c r="G9" s="214"/>
      <c r="H9" s="1"/>
      <c r="I9" s="215">
        <v>43646</v>
      </c>
      <c r="J9" s="200"/>
      <c r="K9" s="200"/>
      <c r="L9" s="1"/>
      <c r="M9" s="1"/>
      <c r="N9" s="1"/>
      <c r="O9" s="1"/>
      <c r="P9" s="1"/>
      <c r="Q9" s="1"/>
      <c r="R9" s="1"/>
    </row>
    <row r="10" spans="1:18" ht="21" customHeight="1">
      <c r="A10" s="1"/>
      <c r="B10" s="234" t="s">
        <v>1164</v>
      </c>
      <c r="C10" s="235"/>
      <c r="D10" s="235"/>
      <c r="E10" s="235"/>
      <c r="F10" s="235"/>
      <c r="G10" s="235"/>
      <c r="H10" s="235"/>
      <c r="I10" s="235"/>
      <c r="J10" s="235"/>
      <c r="K10" s="235"/>
      <c r="L10" s="235"/>
      <c r="M10" s="235"/>
      <c r="N10" s="235"/>
      <c r="O10" s="235"/>
      <c r="P10" s="235"/>
      <c r="Q10" s="235"/>
      <c r="R10" s="236"/>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4" t="s">
        <v>1165</v>
      </c>
      <c r="C14" s="235"/>
      <c r="D14" s="235"/>
      <c r="E14" s="235"/>
      <c r="F14" s="235"/>
      <c r="G14" s="235"/>
      <c r="H14" s="235"/>
      <c r="I14" s="235"/>
      <c r="J14" s="235"/>
      <c r="K14" s="235"/>
      <c r="L14" s="235"/>
      <c r="M14" s="235"/>
      <c r="N14" s="235"/>
      <c r="O14" s="235"/>
      <c r="P14" s="235"/>
      <c r="Q14" s="235"/>
      <c r="R14" s="236"/>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4" t="s">
        <v>1166</v>
      </c>
      <c r="C17" s="235"/>
      <c r="D17" s="235"/>
      <c r="E17" s="235"/>
      <c r="F17" s="235"/>
      <c r="G17" s="235"/>
      <c r="H17" s="235"/>
      <c r="I17" s="235"/>
      <c r="J17" s="235"/>
      <c r="K17" s="235"/>
      <c r="L17" s="235"/>
      <c r="M17" s="235"/>
      <c r="N17" s="235"/>
      <c r="O17" s="235"/>
      <c r="P17" s="235"/>
      <c r="Q17" s="235"/>
      <c r="R17" s="236"/>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4" t="s">
        <v>1167</v>
      </c>
      <c r="C20" s="235"/>
      <c r="D20" s="235"/>
      <c r="E20" s="235"/>
      <c r="F20" s="235"/>
      <c r="G20" s="235"/>
      <c r="H20" s="235"/>
      <c r="I20" s="235"/>
      <c r="J20" s="235"/>
      <c r="K20" s="235"/>
      <c r="L20" s="235"/>
      <c r="M20" s="235"/>
      <c r="N20" s="235"/>
      <c r="O20" s="235"/>
      <c r="P20" s="235"/>
      <c r="Q20" s="235"/>
      <c r="R20" s="236"/>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4" t="s">
        <v>1168</v>
      </c>
      <c r="C23" s="235"/>
      <c r="D23" s="235"/>
      <c r="E23" s="235"/>
      <c r="F23" s="235"/>
      <c r="G23" s="235"/>
      <c r="H23" s="235"/>
      <c r="I23" s="235"/>
      <c r="J23" s="235"/>
      <c r="K23" s="235"/>
      <c r="L23" s="235"/>
      <c r="M23" s="235"/>
      <c r="N23" s="235"/>
      <c r="O23" s="235"/>
      <c r="P23" s="235"/>
      <c r="Q23" s="235"/>
      <c r="R23" s="236"/>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4" t="s">
        <v>1169</v>
      </c>
      <c r="C25" s="235"/>
      <c r="D25" s="235"/>
      <c r="E25" s="235"/>
      <c r="F25" s="235"/>
      <c r="G25" s="235"/>
      <c r="H25" s="235"/>
      <c r="I25" s="235"/>
      <c r="J25" s="235"/>
      <c r="K25" s="235"/>
      <c r="L25" s="235"/>
      <c r="M25" s="235"/>
      <c r="N25" s="235"/>
      <c r="O25" s="235"/>
      <c r="P25" s="235"/>
      <c r="Q25" s="235"/>
      <c r="R25" s="236"/>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4" t="s">
        <v>1170</v>
      </c>
      <c r="C28" s="235"/>
      <c r="D28" s="235"/>
      <c r="E28" s="235"/>
      <c r="F28" s="235"/>
      <c r="G28" s="235"/>
      <c r="H28" s="235"/>
      <c r="I28" s="235"/>
      <c r="J28" s="235"/>
      <c r="K28" s="235"/>
      <c r="L28" s="235"/>
      <c r="M28" s="235"/>
      <c r="N28" s="235"/>
      <c r="O28" s="235"/>
      <c r="P28" s="235"/>
      <c r="Q28" s="235"/>
      <c r="R28" s="236"/>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4" t="s">
        <v>1171</v>
      </c>
      <c r="C30" s="235"/>
      <c r="D30" s="235"/>
      <c r="E30" s="235"/>
      <c r="F30" s="235"/>
      <c r="G30" s="235"/>
      <c r="H30" s="235"/>
      <c r="I30" s="235"/>
      <c r="J30" s="235"/>
      <c r="K30" s="235"/>
      <c r="L30" s="235"/>
      <c r="M30" s="235"/>
      <c r="N30" s="235"/>
      <c r="O30" s="235"/>
      <c r="P30" s="235"/>
      <c r="Q30" s="235"/>
      <c r="R30" s="236"/>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4" t="s">
        <v>1172</v>
      </c>
      <c r="C33" s="235"/>
      <c r="D33" s="235"/>
      <c r="E33" s="235"/>
      <c r="F33" s="235"/>
      <c r="G33" s="235"/>
      <c r="H33" s="235"/>
      <c r="I33" s="235"/>
      <c r="J33" s="235"/>
      <c r="K33" s="235"/>
      <c r="L33" s="235"/>
      <c r="M33" s="235"/>
      <c r="N33" s="235"/>
      <c r="O33" s="235"/>
      <c r="P33" s="235"/>
      <c r="Q33" s="235"/>
      <c r="R33" s="236"/>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4" t="s">
        <v>1173</v>
      </c>
      <c r="C37" s="235"/>
      <c r="D37" s="235"/>
      <c r="E37" s="235"/>
      <c r="F37" s="235"/>
      <c r="G37" s="235"/>
      <c r="H37" s="235"/>
      <c r="I37" s="235"/>
      <c r="J37" s="235"/>
      <c r="K37" s="235"/>
      <c r="L37" s="235"/>
      <c r="M37" s="235"/>
      <c r="N37" s="235"/>
      <c r="O37" s="235"/>
      <c r="P37" s="235"/>
      <c r="Q37" s="235"/>
      <c r="R37" s="236"/>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4" t="s">
        <v>1174</v>
      </c>
      <c r="C39" s="235"/>
      <c r="D39" s="235"/>
      <c r="E39" s="235"/>
      <c r="F39" s="235"/>
      <c r="G39" s="235"/>
      <c r="H39" s="235"/>
      <c r="I39" s="235"/>
      <c r="J39" s="235"/>
      <c r="K39" s="235"/>
      <c r="L39" s="235"/>
      <c r="M39" s="235"/>
      <c r="N39" s="235"/>
      <c r="O39" s="235"/>
      <c r="P39" s="235"/>
      <c r="Q39" s="235"/>
      <c r="R39" s="236"/>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4" t="s">
        <v>1175</v>
      </c>
      <c r="C43" s="235"/>
      <c r="D43" s="235"/>
      <c r="E43" s="235"/>
      <c r="F43" s="235"/>
      <c r="G43" s="235"/>
      <c r="H43" s="235"/>
      <c r="I43" s="235"/>
      <c r="J43" s="235"/>
      <c r="K43" s="235"/>
      <c r="L43" s="235"/>
      <c r="M43" s="235"/>
      <c r="N43" s="235"/>
      <c r="O43" s="235"/>
      <c r="P43" s="235"/>
      <c r="Q43" s="235"/>
      <c r="R43" s="236"/>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4" t="s">
        <v>1176</v>
      </c>
      <c r="C47" s="235"/>
      <c r="D47" s="235"/>
      <c r="E47" s="235"/>
      <c r="F47" s="235"/>
      <c r="G47" s="235"/>
      <c r="H47" s="235"/>
      <c r="I47" s="235"/>
      <c r="J47" s="235"/>
      <c r="K47" s="235"/>
      <c r="L47" s="235"/>
      <c r="M47" s="235"/>
      <c r="N47" s="235"/>
      <c r="O47" s="235"/>
      <c r="P47" s="235"/>
      <c r="Q47" s="235"/>
      <c r="R47" s="236"/>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4" t="s">
        <v>1177</v>
      </c>
      <c r="C50" s="235"/>
      <c r="D50" s="235"/>
      <c r="E50" s="235"/>
      <c r="F50" s="235"/>
      <c r="G50" s="235"/>
      <c r="H50" s="235"/>
      <c r="I50" s="235"/>
      <c r="J50" s="235"/>
      <c r="K50" s="235"/>
      <c r="L50" s="235"/>
      <c r="M50" s="235"/>
      <c r="N50" s="235"/>
      <c r="O50" s="235"/>
      <c r="P50" s="235"/>
      <c r="Q50" s="235"/>
      <c r="R50" s="236"/>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4" t="s">
        <v>1178</v>
      </c>
      <c r="C54" s="235"/>
      <c r="D54" s="235"/>
      <c r="E54" s="235"/>
      <c r="F54" s="235"/>
      <c r="G54" s="235"/>
      <c r="H54" s="235"/>
      <c r="I54" s="235"/>
      <c r="J54" s="235"/>
      <c r="K54" s="235"/>
      <c r="L54" s="235"/>
      <c r="M54" s="235"/>
      <c r="N54" s="235"/>
      <c r="O54" s="235"/>
      <c r="P54" s="235"/>
      <c r="Q54" s="235"/>
      <c r="R54" s="236"/>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75" r:id="rId2"/>
  <rowBreaks count="3" manualBreakCount="3">
    <brk id="19" max="255" man="1"/>
    <brk id="24"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1552808.5099999998</v>
      </c>
      <c r="C2">
        <v>17</v>
      </c>
      <c r="D2">
        <v>0.0004393786668734331</v>
      </c>
    </row>
    <row r="3" spans="1:4" ht="12.75">
      <c r="A3" t="s">
        <v>532</v>
      </c>
      <c r="B3">
        <v>70232058.40999998</v>
      </c>
      <c r="C3">
        <v>964</v>
      </c>
      <c r="D3">
        <v>0.024915354992117028</v>
      </c>
    </row>
    <row r="4" spans="1:4" ht="12.75">
      <c r="A4" t="s">
        <v>598</v>
      </c>
      <c r="B4">
        <v>105411779.05999999</v>
      </c>
      <c r="C4">
        <v>1452</v>
      </c>
      <c r="D4">
        <v>0.037528107311777935</v>
      </c>
    </row>
    <row r="5" spans="1:4" ht="12.75">
      <c r="A5" t="s">
        <v>596</v>
      </c>
      <c r="B5">
        <v>158472184.8799999</v>
      </c>
      <c r="C5">
        <v>1816</v>
      </c>
      <c r="D5">
        <v>0.04693597994365615</v>
      </c>
    </row>
    <row r="6" spans="1:4" ht="12.75">
      <c r="A6" t="s">
        <v>594</v>
      </c>
      <c r="B6">
        <v>183194031.62999994</v>
      </c>
      <c r="C6">
        <v>2628</v>
      </c>
      <c r="D6">
        <v>0.06792277273784601</v>
      </c>
    </row>
    <row r="7" spans="1:4" ht="12.75">
      <c r="A7" t="s">
        <v>590</v>
      </c>
      <c r="B7">
        <v>189648312.5999995</v>
      </c>
      <c r="C7">
        <v>2942</v>
      </c>
      <c r="D7">
        <v>0.07603835517303766</v>
      </c>
    </row>
    <row r="8" spans="1:4" ht="12.75">
      <c r="A8" t="s">
        <v>592</v>
      </c>
      <c r="B8">
        <v>235840887.61999932</v>
      </c>
      <c r="C8">
        <v>3247</v>
      </c>
      <c r="D8">
        <v>0.08392132537282572</v>
      </c>
    </row>
    <row r="9" spans="1:4" ht="12.75">
      <c r="A9" t="s">
        <v>588</v>
      </c>
      <c r="B9">
        <v>319158550.4400009</v>
      </c>
      <c r="C9">
        <v>4771</v>
      </c>
      <c r="D9">
        <v>0.12331033056783232</v>
      </c>
    </row>
    <row r="10" spans="1:4" ht="12.75">
      <c r="A10" t="s">
        <v>586</v>
      </c>
      <c r="B10">
        <v>320326059.54999924</v>
      </c>
      <c r="C10">
        <v>3120</v>
      </c>
      <c r="D10">
        <v>0.08063890827324184</v>
      </c>
    </row>
    <row r="11" spans="1:4" ht="12.75">
      <c r="A11" t="s">
        <v>582</v>
      </c>
      <c r="B11">
        <v>422901184.0999977</v>
      </c>
      <c r="C11">
        <v>5203</v>
      </c>
      <c r="D11">
        <v>0.13447571786720425</v>
      </c>
    </row>
    <row r="12" spans="1:4" ht="12.75">
      <c r="A12" t="s">
        <v>584</v>
      </c>
      <c r="B12">
        <v>434137137.0699992</v>
      </c>
      <c r="C12">
        <v>6143</v>
      </c>
      <c r="D12">
        <v>0.15877077356491173</v>
      </c>
    </row>
    <row r="13" spans="1:4" ht="12.75">
      <c r="A13" t="s">
        <v>580</v>
      </c>
      <c r="B13">
        <v>487344328.8099992</v>
      </c>
      <c r="C13">
        <v>6388</v>
      </c>
      <c r="D13">
        <v>0.1651029955286759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1183</v>
      </c>
      <c r="B2">
        <v>0.050920998497316</v>
      </c>
    </row>
    <row r="3" spans="1:2" ht="12.75">
      <c r="A3" t="s">
        <v>1184</v>
      </c>
      <c r="B3">
        <v>0.1683509120514988</v>
      </c>
    </row>
    <row r="4" spans="1:2" ht="12.75">
      <c r="A4" t="s">
        <v>1185</v>
      </c>
      <c r="B4">
        <v>0.35033774967070996</v>
      </c>
    </row>
    <row r="5" spans="1:2" ht="12.75">
      <c r="A5" t="s">
        <v>1186</v>
      </c>
      <c r="B5">
        <v>0.27317842088682076</v>
      </c>
    </row>
    <row r="6" spans="1:2" ht="12.75">
      <c r="A6" t="s">
        <v>1187</v>
      </c>
      <c r="B6">
        <v>0.13489295396032264</v>
      </c>
    </row>
    <row r="7" spans="1:2" ht="12.75">
      <c r="A7" t="s">
        <v>1188</v>
      </c>
      <c r="B7">
        <v>0.005271967591509205</v>
      </c>
    </row>
    <row r="8" spans="1:2" ht="12.75">
      <c r="A8" t="s">
        <v>1189</v>
      </c>
      <c r="B8">
        <v>0.0019476225485666049</v>
      </c>
    </row>
    <row r="9" spans="1:2" ht="12.75">
      <c r="A9" t="s">
        <v>1190</v>
      </c>
      <c r="B9">
        <v>0.001296229063377022</v>
      </c>
    </row>
    <row r="10" spans="1:2" ht="12.75">
      <c r="A10" t="s">
        <v>1191</v>
      </c>
      <c r="B10">
        <v>0.0032285017371402394</v>
      </c>
    </row>
    <row r="11" spans="1:2" ht="12.75">
      <c r="A11" t="s">
        <v>1192</v>
      </c>
      <c r="B11">
        <v>0.006681964478703159</v>
      </c>
    </row>
    <row r="12" spans="1:2" ht="12.75">
      <c r="A12" t="s">
        <v>1193</v>
      </c>
      <c r="B12">
        <v>0.0006956128949165449</v>
      </c>
    </row>
    <row r="13" spans="1:2" ht="12.75">
      <c r="A13" t="s">
        <v>1194</v>
      </c>
      <c r="B13">
        <v>0.0005174242852182611</v>
      </c>
    </row>
    <row r="14" spans="1:2" ht="12.75">
      <c r="A14" t="s">
        <v>1195</v>
      </c>
      <c r="B14">
        <v>0.00023804196448032702</v>
      </c>
    </row>
    <row r="15" spans="1:2" ht="12.75">
      <c r="A15" t="s">
        <v>1196</v>
      </c>
      <c r="B15">
        <v>0.0012359135779104655</v>
      </c>
    </row>
    <row r="16" spans="1:2" ht="12.75">
      <c r="A16" t="s">
        <v>1197</v>
      </c>
      <c r="B16">
        <v>0.0007648418930417491</v>
      </c>
    </row>
    <row r="17" spans="1:2" ht="12.75">
      <c r="A17" t="s">
        <v>1198</v>
      </c>
      <c r="B17">
        <v>0.00032691216214087235</v>
      </c>
    </row>
    <row r="18" spans="1:2" ht="12.75">
      <c r="A18" t="s">
        <v>1199</v>
      </c>
      <c r="B18">
        <v>6.844684359795916E-05</v>
      </c>
    </row>
    <row r="19" spans="1:2" ht="12.75">
      <c r="A19" t="s">
        <v>1200</v>
      </c>
      <c r="B19">
        <v>1.0054325429781808E-05</v>
      </c>
    </row>
    <row r="20" spans="1:2" ht="12.75">
      <c r="A20" t="s">
        <v>1201</v>
      </c>
      <c r="B20">
        <v>1.937016109438413E-05</v>
      </c>
    </row>
    <row r="21" spans="1:2" ht="12.75">
      <c r="A21" t="s">
        <v>1202</v>
      </c>
      <c r="B21">
        <v>1.6061406205377885E-05</v>
      </c>
    </row>
    <row r="22" spans="1:2" ht="12.75">
      <c r="A22" t="s">
        <v>1203</v>
      </c>
      <c r="B2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1204</v>
      </c>
      <c r="B2">
        <v>0</v>
      </c>
    </row>
    <row r="3" spans="1:2" ht="12.75">
      <c r="A3" t="s">
        <v>1183</v>
      </c>
      <c r="B3">
        <v>0.002342797176039843</v>
      </c>
    </row>
    <row r="4" spans="1:2" ht="12.75">
      <c r="A4" t="s">
        <v>1184</v>
      </c>
      <c r="B4">
        <v>0.004871851407955139</v>
      </c>
    </row>
    <row r="5" spans="1:2" ht="12.75">
      <c r="A5" t="s">
        <v>1185</v>
      </c>
      <c r="B5">
        <v>0.005474561756982119</v>
      </c>
    </row>
    <row r="6" spans="1:2" ht="12.75">
      <c r="A6" t="s">
        <v>1186</v>
      </c>
      <c r="B6">
        <v>0.007945103804146455</v>
      </c>
    </row>
    <row r="7" spans="1:2" ht="12.75">
      <c r="A7" t="s">
        <v>1187</v>
      </c>
      <c r="B7">
        <v>0.011579193049982268</v>
      </c>
    </row>
    <row r="8" spans="1:2" ht="12.75">
      <c r="A8" t="s">
        <v>1188</v>
      </c>
      <c r="B8">
        <v>0.038002466173931625</v>
      </c>
    </row>
    <row r="9" spans="1:2" ht="12.75">
      <c r="A9" t="s">
        <v>1189</v>
      </c>
      <c r="B9">
        <v>0.05686166618749409</v>
      </c>
    </row>
    <row r="10" spans="1:2" ht="12.75">
      <c r="A10" t="s">
        <v>1190</v>
      </c>
      <c r="B10">
        <v>0.05487595142734453</v>
      </c>
    </row>
    <row r="11" spans="1:2" ht="12.75">
      <c r="A11" t="s">
        <v>1191</v>
      </c>
      <c r="B11">
        <v>0.04961271955101981</v>
      </c>
    </row>
    <row r="12" spans="1:2" ht="12.75">
      <c r="A12" t="s">
        <v>1192</v>
      </c>
      <c r="B12">
        <v>0.04561722087392887</v>
      </c>
    </row>
    <row r="13" spans="1:2" ht="12.75">
      <c r="A13" t="s">
        <v>1193</v>
      </c>
      <c r="B13">
        <v>0.05249797202666693</v>
      </c>
    </row>
    <row r="14" spans="1:2" ht="12.75">
      <c r="A14" t="s">
        <v>1194</v>
      </c>
      <c r="B14">
        <v>0.05445766641006025</v>
      </c>
    </row>
    <row r="15" spans="1:2" ht="12.75">
      <c r="A15" t="s">
        <v>1195</v>
      </c>
      <c r="B15">
        <v>0.0528843757264295</v>
      </c>
    </row>
    <row r="16" spans="1:2" ht="12.75">
      <c r="A16" t="s">
        <v>1196</v>
      </c>
      <c r="B16">
        <v>0.044452788973766706</v>
      </c>
    </row>
    <row r="17" spans="1:2" ht="12.75">
      <c r="A17" t="s">
        <v>1197</v>
      </c>
      <c r="B17">
        <v>0.038951265045820006</v>
      </c>
    </row>
    <row r="18" spans="1:2" ht="12.75">
      <c r="A18" t="s">
        <v>1198</v>
      </c>
      <c r="B18">
        <v>0.05991562637440226</v>
      </c>
    </row>
    <row r="19" spans="1:2" ht="12.75">
      <c r="A19" t="s">
        <v>1199</v>
      </c>
      <c r="B19">
        <v>0.06718061092157399</v>
      </c>
    </row>
    <row r="20" spans="1:2" ht="12.75">
      <c r="A20" t="s">
        <v>1200</v>
      </c>
      <c r="B20">
        <v>0.07474275890293935</v>
      </c>
    </row>
    <row r="21" spans="1:2" ht="12.75">
      <c r="A21" t="s">
        <v>1201</v>
      </c>
      <c r="B21">
        <v>0.05759955508579645</v>
      </c>
    </row>
    <row r="22" spans="1:2" ht="12.75">
      <c r="A22" t="s">
        <v>1202</v>
      </c>
      <c r="B22">
        <v>0.022727517896128854</v>
      </c>
    </row>
    <row r="23" spans="1:2" ht="12.75">
      <c r="A23" t="s">
        <v>1203</v>
      </c>
      <c r="B23">
        <v>0.03473652175988859</v>
      </c>
    </row>
    <row r="24" spans="1:2" ht="12.75">
      <c r="A24" t="s">
        <v>1205</v>
      </c>
      <c r="B24">
        <v>0.06035068359847441</v>
      </c>
    </row>
    <row r="25" spans="1:2" ht="12.75">
      <c r="A25" t="s">
        <v>1206</v>
      </c>
      <c r="B25">
        <v>0.0664632938327443</v>
      </c>
    </row>
    <row r="26" spans="1:2" ht="12.75">
      <c r="A26" t="s">
        <v>1207</v>
      </c>
      <c r="B26">
        <v>0.02656089884647603</v>
      </c>
    </row>
    <row r="27" spans="1:2" ht="12.75">
      <c r="A27" t="s">
        <v>1208</v>
      </c>
      <c r="B27">
        <v>0.006843060154271706</v>
      </c>
    </row>
    <row r="28" spans="1:2" ht="12.75">
      <c r="A28" t="s">
        <v>1209</v>
      </c>
      <c r="B28">
        <v>0.0008549222527869971</v>
      </c>
    </row>
    <row r="29" spans="1:2" ht="12.75">
      <c r="A29" t="s">
        <v>1210</v>
      </c>
      <c r="B29">
        <v>0.0007715728403609417</v>
      </c>
    </row>
    <row r="30" spans="1:2" ht="12.75">
      <c r="A30" t="s">
        <v>1211</v>
      </c>
      <c r="B30">
        <v>0.0006111401445032967</v>
      </c>
    </row>
    <row r="31" spans="1:2" ht="12.75">
      <c r="A31" t="s">
        <v>1212</v>
      </c>
      <c r="B31">
        <v>0.00013510640987025345</v>
      </c>
    </row>
    <row r="32" spans="1:2" ht="12.75">
      <c r="A32" t="s">
        <v>1213</v>
      </c>
      <c r="B32">
        <v>4.646714778026534E-06</v>
      </c>
    </row>
    <row r="33" spans="1:2" ht="12.75">
      <c r="A33" t="s">
        <v>1214</v>
      </c>
      <c r="B33">
        <v>7.448467343640815E-05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6.830089483083995E-05</v>
      </c>
    </row>
    <row r="3" spans="1:2" ht="12.75">
      <c r="A3" t="s">
        <v>1184</v>
      </c>
      <c r="B3">
        <v>0.00072655076876306</v>
      </c>
    </row>
    <row r="4" spans="1:2" ht="12.75">
      <c r="A4" t="s">
        <v>1185</v>
      </c>
      <c r="B4">
        <v>0.0016508577457154758</v>
      </c>
    </row>
    <row r="5" spans="1:2" ht="12.75">
      <c r="A5" t="s">
        <v>1186</v>
      </c>
      <c r="B5">
        <v>0.000845968422110133</v>
      </c>
    </row>
    <row r="6" spans="1:2" ht="12.75">
      <c r="A6" t="s">
        <v>1187</v>
      </c>
      <c r="B6">
        <v>0.008945965552206258</v>
      </c>
    </row>
    <row r="7" spans="1:2" ht="12.75">
      <c r="A7" t="s">
        <v>1188</v>
      </c>
      <c r="B7">
        <v>0.0030313112140370976</v>
      </c>
    </row>
    <row r="8" spans="1:2" ht="12.75">
      <c r="A8" t="s">
        <v>1189</v>
      </c>
      <c r="B8">
        <v>0.005813970718702371</v>
      </c>
    </row>
    <row r="9" spans="1:2" ht="12.75">
      <c r="A9" t="s">
        <v>1190</v>
      </c>
      <c r="B9">
        <v>0.009053026822368596</v>
      </c>
    </row>
    <row r="10" spans="1:2" ht="12.75">
      <c r="A10" t="s">
        <v>1191</v>
      </c>
      <c r="B10">
        <v>0.013325542201629736</v>
      </c>
    </row>
    <row r="11" spans="1:2" ht="12.75">
      <c r="A11" t="s">
        <v>1192</v>
      </c>
      <c r="B11">
        <v>0.13921743187491026</v>
      </c>
    </row>
    <row r="12" spans="1:2" ht="12.75">
      <c r="A12" t="s">
        <v>1193</v>
      </c>
      <c r="B12">
        <v>0.023778630856200092</v>
      </c>
    </row>
    <row r="13" spans="1:2" ht="12.75">
      <c r="A13" t="s">
        <v>1194</v>
      </c>
      <c r="B13">
        <v>0.025354520095185358</v>
      </c>
    </row>
    <row r="14" spans="1:2" ht="12.75">
      <c r="A14" t="s">
        <v>1195</v>
      </c>
      <c r="B14">
        <v>0.08147437735355462</v>
      </c>
    </row>
    <row r="15" spans="1:2" ht="12.75">
      <c r="A15" t="s">
        <v>1196</v>
      </c>
      <c r="B15">
        <v>0.00601048607379993</v>
      </c>
    </row>
    <row r="16" spans="1:2" ht="12.75">
      <c r="A16" t="s">
        <v>1197</v>
      </c>
      <c r="B16">
        <v>0.1414452289458045</v>
      </c>
    </row>
    <row r="17" spans="1:2" ht="12.75">
      <c r="A17" t="s">
        <v>1198</v>
      </c>
      <c r="B17">
        <v>0.004620879312283224</v>
      </c>
    </row>
    <row r="18" spans="1:2" ht="12.75">
      <c r="A18" t="s">
        <v>1199</v>
      </c>
      <c r="B18">
        <v>0.014237790266284696</v>
      </c>
    </row>
    <row r="19" spans="1:2" ht="12.75">
      <c r="A19" t="s">
        <v>1200</v>
      </c>
      <c r="B19">
        <v>0.07508535036192956</v>
      </c>
    </row>
    <row r="20" spans="1:2" ht="12.75">
      <c r="A20" t="s">
        <v>1201</v>
      </c>
      <c r="B20">
        <v>0.006224844542490564</v>
      </c>
    </row>
    <row r="21" spans="1:2" ht="12.75">
      <c r="A21" t="s">
        <v>1202</v>
      </c>
      <c r="B21">
        <v>0.21753929454539436</v>
      </c>
    </row>
    <row r="22" spans="1:2" ht="12.75">
      <c r="A22" t="s">
        <v>1203</v>
      </c>
      <c r="B22">
        <v>0.003983774654325925</v>
      </c>
    </row>
    <row r="23" spans="1:2" ht="12.75">
      <c r="A23" t="s">
        <v>1205</v>
      </c>
      <c r="B23">
        <v>0.004363418921881183</v>
      </c>
    </row>
    <row r="24" spans="1:2" ht="12.75">
      <c r="A24" t="s">
        <v>1206</v>
      </c>
      <c r="B24">
        <v>0.008421915417670716</v>
      </c>
    </row>
    <row r="25" spans="1:2" ht="12.75">
      <c r="A25" t="s">
        <v>1207</v>
      </c>
      <c r="B25">
        <v>0.008460901008372828</v>
      </c>
    </row>
    <row r="26" spans="1:2" ht="12.75">
      <c r="A26" t="s">
        <v>1208</v>
      </c>
      <c r="B26">
        <v>0.1874467306149879</v>
      </c>
    </row>
    <row r="27" spans="1:2" ht="12.75">
      <c r="A27" t="s">
        <v>1209</v>
      </c>
      <c r="B27">
        <v>0.0036134260463509347</v>
      </c>
    </row>
    <row r="28" spans="1:2" ht="12.75">
      <c r="A28" t="s">
        <v>1210</v>
      </c>
      <c r="B28">
        <v>0.00021308039502619796</v>
      </c>
    </row>
    <row r="29" spans="1:2" ht="12.75">
      <c r="A29" t="s">
        <v>1211</v>
      </c>
      <c r="B29">
        <v>0.00021305613113330933</v>
      </c>
    </row>
    <row r="30" spans="1:2" ht="12.75">
      <c r="A30" t="s">
        <v>1212</v>
      </c>
      <c r="B30">
        <v>0.00042943872416260974</v>
      </c>
    </row>
    <row r="31" spans="1:2" ht="12.75">
      <c r="A31" t="s">
        <v>1215</v>
      </c>
      <c r="B31">
        <v>0.003840711893707094</v>
      </c>
    </row>
    <row r="32" spans="1:2" ht="12.75">
      <c r="A32" t="s">
        <v>1213</v>
      </c>
      <c r="B32">
        <v>0.00046745247850739125</v>
      </c>
    </row>
    <row r="33" spans="1:2" ht="12.75">
      <c r="A33" t="s">
        <v>1216</v>
      </c>
      <c r="B33">
        <v>9.576514567336081E-05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1.0856130124469494E-05</v>
      </c>
    </row>
    <row r="3" spans="1:2" ht="12.75">
      <c r="A3">
        <v>2000</v>
      </c>
      <c r="B3">
        <v>2.4575437175292536E-05</v>
      </c>
    </row>
    <row r="4" spans="1:2" ht="12.75">
      <c r="A4">
        <v>2001</v>
      </c>
      <c r="B4">
        <v>3.001254015343578E-06</v>
      </c>
    </row>
    <row r="5" spans="1:2" ht="12.75">
      <c r="A5">
        <v>2002</v>
      </c>
      <c r="B5">
        <v>2.33857004731894E-05</v>
      </c>
    </row>
    <row r="6" spans="1:2" ht="12.75">
      <c r="A6">
        <v>2003</v>
      </c>
      <c r="B6">
        <v>0.0002122409189729663</v>
      </c>
    </row>
    <row r="7" spans="1:2" ht="12.75">
      <c r="A7">
        <v>2004</v>
      </c>
      <c r="B7">
        <v>0.0003789493366857561</v>
      </c>
    </row>
    <row r="8" spans="1:2" ht="12.75">
      <c r="A8">
        <v>2005</v>
      </c>
      <c r="B8">
        <v>0.0013465428834037146</v>
      </c>
    </row>
    <row r="9" spans="1:2" ht="12.75">
      <c r="A9">
        <v>2006</v>
      </c>
      <c r="B9">
        <v>0.000593210357074687</v>
      </c>
    </row>
    <row r="10" spans="1:2" ht="12.75">
      <c r="A10">
        <v>2007</v>
      </c>
      <c r="B10">
        <v>0.00018853639675279603</v>
      </c>
    </row>
    <row r="11" spans="1:2" ht="12.75">
      <c r="A11">
        <v>2008</v>
      </c>
      <c r="B11">
        <v>0.0005481735871242376</v>
      </c>
    </row>
    <row r="12" spans="1:2" ht="12.75">
      <c r="A12">
        <v>2009</v>
      </c>
      <c r="B12">
        <v>0.0034725316547305693</v>
      </c>
    </row>
    <row r="13" spans="1:2" ht="12.75">
      <c r="A13">
        <v>2010</v>
      </c>
      <c r="B13">
        <v>0.005642391426089758</v>
      </c>
    </row>
    <row r="14" spans="1:2" ht="12.75">
      <c r="A14">
        <v>2011</v>
      </c>
      <c r="B14">
        <v>0.0022768107014259245</v>
      </c>
    </row>
    <row r="15" spans="1:2" ht="12.75">
      <c r="A15">
        <v>2012</v>
      </c>
      <c r="B15">
        <v>0.0011980633393229544</v>
      </c>
    </row>
    <row r="16" spans="1:2" ht="12.75">
      <c r="A16">
        <v>2013</v>
      </c>
      <c r="B16">
        <v>0.003734785466817688</v>
      </c>
    </row>
    <row r="17" spans="1:2" ht="12.75">
      <c r="A17">
        <v>2014</v>
      </c>
      <c r="B17">
        <v>0.028412414560482734</v>
      </c>
    </row>
    <row r="18" spans="1:2" ht="12.75">
      <c r="A18">
        <v>2015</v>
      </c>
      <c r="B18">
        <v>0.2667195491610887</v>
      </c>
    </row>
    <row r="19" spans="1:2" ht="12.75">
      <c r="A19">
        <v>2016</v>
      </c>
      <c r="B19">
        <v>0.3551695463638115</v>
      </c>
    </row>
    <row r="20" spans="1:2" ht="12.75">
      <c r="A20">
        <v>2017</v>
      </c>
      <c r="B20">
        <v>0.1857171829507217</v>
      </c>
    </row>
    <row r="21" spans="1:2" ht="12.75">
      <c r="A21">
        <v>2018</v>
      </c>
      <c r="B21">
        <v>0.1262428019809896</v>
      </c>
    </row>
    <row r="22" spans="1:2" ht="12.75">
      <c r="A22">
        <v>2019</v>
      </c>
      <c r="B22">
        <v>0.018084450392716372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1220</v>
      </c>
      <c r="B2">
        <v>0.2056951016526784</v>
      </c>
      <c r="C2">
        <v>0.49401394553348243</v>
      </c>
    </row>
    <row r="3" spans="1:3" ht="12.75">
      <c r="A3" t="s">
        <v>1221</v>
      </c>
      <c r="B3">
        <v>0.36145429223904685</v>
      </c>
      <c r="C3">
        <v>0.32302767179757047</v>
      </c>
    </row>
    <row r="4" spans="1:3" ht="12.75">
      <c r="A4" t="s">
        <v>1222</v>
      </c>
      <c r="B4">
        <v>0.24232724378396708</v>
      </c>
      <c r="C4">
        <v>0.12985133535061177</v>
      </c>
    </row>
    <row r="5" spans="1:3" ht="12.75">
      <c r="A5" t="s">
        <v>1223</v>
      </c>
      <c r="B5">
        <v>0.0844198143101367</v>
      </c>
      <c r="C5">
        <v>0.03183791606367583</v>
      </c>
    </row>
    <row r="6" spans="1:3" ht="12.75">
      <c r="A6" t="s">
        <v>1224</v>
      </c>
      <c r="B6">
        <v>0.1061035480141709</v>
      </c>
      <c r="C6">
        <v>0.021269131254659474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1225</v>
      </c>
      <c r="B2">
        <v>0.0006117914140257762</v>
      </c>
    </row>
    <row r="3" spans="1:2" ht="12.75">
      <c r="A3" t="s">
        <v>1226</v>
      </c>
      <c r="B3">
        <v>0.00956893083553429</v>
      </c>
    </row>
    <row r="4" spans="1:2" ht="12.75">
      <c r="A4" t="s">
        <v>1227</v>
      </c>
      <c r="B4">
        <v>0.12195661661475357</v>
      </c>
    </row>
    <row r="5" spans="1:2" ht="12.75">
      <c r="A5" t="s">
        <v>1228</v>
      </c>
      <c r="B5">
        <v>0.6761543909688804</v>
      </c>
    </row>
    <row r="6" spans="1:2" ht="12.75">
      <c r="A6" t="s">
        <v>1229</v>
      </c>
      <c r="B6">
        <v>0.11492790741575755</v>
      </c>
    </row>
    <row r="7" spans="1:2" ht="12.75">
      <c r="A7" t="s">
        <v>1230</v>
      </c>
      <c r="B7">
        <v>0.05978703827409024</v>
      </c>
    </row>
    <row r="8" spans="1:2" ht="12.75">
      <c r="A8" t="s">
        <v>1231</v>
      </c>
      <c r="B8">
        <v>0.010955388123263774</v>
      </c>
    </row>
    <row r="9" spans="1:2" ht="12.75">
      <c r="A9" t="s">
        <v>1232</v>
      </c>
      <c r="B9">
        <v>0.004158291691366805</v>
      </c>
    </row>
    <row r="10" spans="1:2" ht="12.75">
      <c r="A10" t="s">
        <v>1233</v>
      </c>
      <c r="B10">
        <v>0.0013457232897409663</v>
      </c>
    </row>
    <row r="11" spans="1:2" ht="12.75">
      <c r="A11" t="s">
        <v>1234</v>
      </c>
      <c r="B11">
        <v>0.0004140248889862566</v>
      </c>
    </row>
    <row r="12" spans="1:2" ht="12.75">
      <c r="A12" t="s">
        <v>1235</v>
      </c>
      <c r="B12">
        <v>0.00010744297995822677</v>
      </c>
    </row>
    <row r="13" spans="1:2" ht="12.75">
      <c r="A13" t="s">
        <v>1236</v>
      </c>
      <c r="B13">
        <v>1.245350364214678E-05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0">
      <selection activeCell="C24" sqref="C24"/>
    </sheetView>
  </sheetViews>
  <sheetFormatPr defaultColWidth="9.140625" defaultRowHeight="12.75"/>
  <cols>
    <col min="1" max="1" width="9.140625" style="28" customWidth="1"/>
    <col min="2" max="10" width="12.421875" style="28" customWidth="1"/>
    <col min="11" max="18" width="9.140625" style="28" customWidth="1"/>
    <col min="19" max="16384" width="8.8515625" style="65" customWidth="1"/>
  </cols>
  <sheetData>
    <row r="1" ht="15" thickBot="1"/>
    <row r="2" spans="2:10" ht="14.25">
      <c r="B2" s="43"/>
      <c r="C2" s="44"/>
      <c r="D2" s="44"/>
      <c r="E2" s="44"/>
      <c r="F2" s="44"/>
      <c r="G2" s="44"/>
      <c r="H2" s="44"/>
      <c r="I2" s="44"/>
      <c r="J2" s="45"/>
    </row>
    <row r="3" spans="2:10" ht="14.25">
      <c r="B3" s="46"/>
      <c r="C3" s="47"/>
      <c r="D3" s="47"/>
      <c r="E3" s="47"/>
      <c r="F3" s="47"/>
      <c r="G3" s="47"/>
      <c r="H3" s="47"/>
      <c r="I3" s="47"/>
      <c r="J3" s="48"/>
    </row>
    <row r="4" spans="2:10" ht="14.25">
      <c r="B4" s="46"/>
      <c r="C4" s="47"/>
      <c r="D4" s="47"/>
      <c r="E4" s="47"/>
      <c r="F4" s="47"/>
      <c r="G4" s="47"/>
      <c r="H4" s="47"/>
      <c r="I4" s="47"/>
      <c r="J4" s="48"/>
    </row>
    <row r="5" spans="2:10" ht="30.75">
      <c r="B5" s="46"/>
      <c r="C5" s="47"/>
      <c r="D5" s="47"/>
      <c r="E5" s="49"/>
      <c r="F5" s="50" t="s">
        <v>1858</v>
      </c>
      <c r="G5" s="47"/>
      <c r="H5" s="47"/>
      <c r="I5" s="47"/>
      <c r="J5" s="48"/>
    </row>
    <row r="6" spans="2:10" ht="41.25" customHeight="1">
      <c r="B6" s="46"/>
      <c r="C6" s="47"/>
      <c r="D6" s="47"/>
      <c r="E6" s="195" t="s">
        <v>1859</v>
      </c>
      <c r="F6" s="195"/>
      <c r="G6" s="195"/>
      <c r="H6" s="47"/>
      <c r="I6" s="47"/>
      <c r="J6" s="48"/>
    </row>
    <row r="7" spans="2:10" ht="25.5">
      <c r="B7" s="46"/>
      <c r="C7" s="47"/>
      <c r="D7" s="47"/>
      <c r="E7" s="47"/>
      <c r="F7" s="51" t="s">
        <v>7</v>
      </c>
      <c r="G7" s="47"/>
      <c r="H7" s="47"/>
      <c r="I7" s="47"/>
      <c r="J7" s="48"/>
    </row>
    <row r="8" spans="2:10" ht="25.5">
      <c r="B8" s="46"/>
      <c r="C8" s="47"/>
      <c r="D8" s="47"/>
      <c r="E8" s="47"/>
      <c r="F8" s="51" t="s">
        <v>1860</v>
      </c>
      <c r="G8" s="47"/>
      <c r="H8" s="47"/>
      <c r="I8" s="47"/>
      <c r="J8" s="48"/>
    </row>
    <row r="9" spans="2:10" ht="21">
      <c r="B9" s="46"/>
      <c r="C9" s="47"/>
      <c r="D9" s="47"/>
      <c r="E9" s="47"/>
      <c r="F9" s="52" t="s">
        <v>1861</v>
      </c>
      <c r="G9" s="47"/>
      <c r="H9" s="47"/>
      <c r="I9" s="47"/>
      <c r="J9" s="48"/>
    </row>
    <row r="10" spans="2:10" ht="21">
      <c r="B10" s="46"/>
      <c r="C10" s="47"/>
      <c r="D10" s="47"/>
      <c r="E10" s="47"/>
      <c r="F10" s="52" t="s">
        <v>1862</v>
      </c>
      <c r="G10" s="47"/>
      <c r="H10" s="47"/>
      <c r="I10" s="47"/>
      <c r="J10" s="48"/>
    </row>
    <row r="11" spans="2:10" ht="21">
      <c r="B11" s="46"/>
      <c r="C11" s="47"/>
      <c r="D11" s="47"/>
      <c r="E11" s="47"/>
      <c r="F11" s="52"/>
      <c r="G11" s="47"/>
      <c r="H11" s="47"/>
      <c r="I11" s="47"/>
      <c r="J11" s="48"/>
    </row>
    <row r="12" spans="2:10" ht="14.25">
      <c r="B12" s="46"/>
      <c r="C12" s="47"/>
      <c r="D12" s="47"/>
      <c r="E12" s="47"/>
      <c r="F12" s="47"/>
      <c r="G12" s="47"/>
      <c r="H12" s="47"/>
      <c r="I12" s="47"/>
      <c r="J12" s="48"/>
    </row>
    <row r="13" spans="2:10" ht="15">
      <c r="B13" s="46"/>
      <c r="C13" s="47"/>
      <c r="D13" s="47"/>
      <c r="E13" s="47"/>
      <c r="F13" s="47"/>
      <c r="G13" s="47"/>
      <c r="H13" s="47"/>
      <c r="I13" s="47"/>
      <c r="J13" s="48"/>
    </row>
    <row r="14" spans="2:10" ht="15">
      <c r="B14" s="46"/>
      <c r="C14" s="47"/>
      <c r="D14" s="47"/>
      <c r="E14" s="47"/>
      <c r="F14" s="47"/>
      <c r="G14" s="47"/>
      <c r="H14" s="47"/>
      <c r="I14" s="47"/>
      <c r="J14" s="48"/>
    </row>
    <row r="15" spans="2:10" ht="15">
      <c r="B15" s="46"/>
      <c r="C15" s="47"/>
      <c r="D15" s="47"/>
      <c r="E15" s="47"/>
      <c r="F15" s="47"/>
      <c r="G15" s="47"/>
      <c r="H15" s="47"/>
      <c r="I15" s="47"/>
      <c r="J15" s="48"/>
    </row>
    <row r="16" spans="2:10" ht="15">
      <c r="B16" s="46"/>
      <c r="C16" s="47"/>
      <c r="D16" s="47"/>
      <c r="E16" s="47"/>
      <c r="F16" s="47"/>
      <c r="G16" s="47"/>
      <c r="H16" s="47"/>
      <c r="I16" s="47"/>
      <c r="J16" s="48"/>
    </row>
    <row r="17" spans="2:10" ht="15">
      <c r="B17" s="46"/>
      <c r="C17" s="47"/>
      <c r="D17" s="47"/>
      <c r="E17" s="47"/>
      <c r="F17" s="47"/>
      <c r="G17" s="47"/>
      <c r="H17" s="47"/>
      <c r="I17" s="47"/>
      <c r="J17" s="48"/>
    </row>
    <row r="18" spans="2:10" ht="15">
      <c r="B18" s="46"/>
      <c r="C18" s="47"/>
      <c r="D18" s="47"/>
      <c r="E18" s="47"/>
      <c r="F18" s="47"/>
      <c r="G18" s="47"/>
      <c r="H18" s="47"/>
      <c r="I18" s="47"/>
      <c r="J18" s="48"/>
    </row>
    <row r="19" spans="2:10" ht="15">
      <c r="B19" s="46"/>
      <c r="C19" s="47"/>
      <c r="D19" s="47"/>
      <c r="E19" s="47"/>
      <c r="F19" s="47"/>
      <c r="G19" s="47"/>
      <c r="H19" s="47"/>
      <c r="I19" s="47"/>
      <c r="J19" s="48"/>
    </row>
    <row r="20" spans="2:10" ht="15">
      <c r="B20" s="46"/>
      <c r="C20" s="47"/>
      <c r="D20" s="47"/>
      <c r="E20" s="47"/>
      <c r="F20" s="47"/>
      <c r="G20" s="47"/>
      <c r="H20" s="47"/>
      <c r="I20" s="47"/>
      <c r="J20" s="48"/>
    </row>
    <row r="21" spans="2:10" ht="14.25">
      <c r="B21" s="46"/>
      <c r="C21" s="47"/>
      <c r="D21" s="47"/>
      <c r="E21" s="47"/>
      <c r="F21" s="47"/>
      <c r="G21" s="47"/>
      <c r="H21" s="47"/>
      <c r="I21" s="47"/>
      <c r="J21" s="48"/>
    </row>
    <row r="22" spans="2:10" ht="14.25">
      <c r="B22" s="46"/>
      <c r="C22" s="47"/>
      <c r="D22" s="47"/>
      <c r="E22" s="47"/>
      <c r="F22" s="53" t="s">
        <v>1863</v>
      </c>
      <c r="G22" s="47"/>
      <c r="H22" s="47"/>
      <c r="I22" s="47"/>
      <c r="J22" s="48"/>
    </row>
    <row r="23" spans="2:10" ht="14.25">
      <c r="B23" s="46"/>
      <c r="C23" s="47"/>
      <c r="I23" s="47"/>
      <c r="J23" s="48"/>
    </row>
    <row r="24" spans="2:10" ht="14.25">
      <c r="B24" s="46"/>
      <c r="C24" s="47"/>
      <c r="D24" s="196" t="s">
        <v>1864</v>
      </c>
      <c r="E24" s="194" t="s">
        <v>1865</v>
      </c>
      <c r="F24" s="194"/>
      <c r="G24" s="194"/>
      <c r="H24" s="194"/>
      <c r="I24" s="47"/>
      <c r="J24" s="48"/>
    </row>
    <row r="25" spans="2:10" ht="14.25">
      <c r="B25" s="46"/>
      <c r="C25" s="47"/>
      <c r="I25" s="47"/>
      <c r="J25" s="48"/>
    </row>
    <row r="26" spans="2:10" ht="14.25">
      <c r="B26" s="46"/>
      <c r="C26" s="47"/>
      <c r="D26" s="196" t="s">
        <v>1866</v>
      </c>
      <c r="E26" s="194" t="s">
        <v>1865</v>
      </c>
      <c r="F26" s="194"/>
      <c r="G26" s="194"/>
      <c r="H26" s="194"/>
      <c r="I26" s="47"/>
      <c r="J26" s="48"/>
    </row>
    <row r="27" spans="2:10" ht="14.25">
      <c r="B27" s="46"/>
      <c r="C27" s="47"/>
      <c r="D27" s="54"/>
      <c r="E27" s="54"/>
      <c r="F27" s="54"/>
      <c r="G27" s="54"/>
      <c r="H27" s="54"/>
      <c r="I27" s="47"/>
      <c r="J27" s="48"/>
    </row>
    <row r="28" spans="2:10" ht="14.25">
      <c r="B28" s="46"/>
      <c r="C28" s="47"/>
      <c r="D28" s="196" t="s">
        <v>1867</v>
      </c>
      <c r="E28" s="194"/>
      <c r="F28" s="194"/>
      <c r="G28" s="194"/>
      <c r="H28" s="194"/>
      <c r="I28" s="47"/>
      <c r="J28" s="48"/>
    </row>
    <row r="29" spans="2:10" ht="14.25">
      <c r="B29" s="46"/>
      <c r="C29" s="47"/>
      <c r="D29" s="55"/>
      <c r="E29" s="55"/>
      <c r="F29" s="55"/>
      <c r="G29" s="55"/>
      <c r="H29" s="55"/>
      <c r="I29" s="47"/>
      <c r="J29" s="48"/>
    </row>
    <row r="30" spans="2:10" ht="14.25">
      <c r="B30" s="46"/>
      <c r="C30" s="47"/>
      <c r="D30" s="196" t="s">
        <v>1868</v>
      </c>
      <c r="E30" s="194" t="s">
        <v>1865</v>
      </c>
      <c r="F30" s="194"/>
      <c r="G30" s="194"/>
      <c r="H30" s="194"/>
      <c r="I30" s="47"/>
      <c r="J30" s="48"/>
    </row>
    <row r="31" spans="2:10" ht="14.25">
      <c r="B31" s="46"/>
      <c r="C31" s="47"/>
      <c r="D31" s="56"/>
      <c r="E31" s="56"/>
      <c r="F31" s="56"/>
      <c r="G31" s="56"/>
      <c r="H31" s="56"/>
      <c r="I31" s="47"/>
      <c r="J31" s="48"/>
    </row>
    <row r="32" spans="2:10" ht="14.25">
      <c r="B32" s="46"/>
      <c r="C32" s="47"/>
      <c r="D32" s="193" t="s">
        <v>1869</v>
      </c>
      <c r="E32" s="194"/>
      <c r="F32" s="194"/>
      <c r="G32" s="194"/>
      <c r="H32" s="194"/>
      <c r="I32" s="47"/>
      <c r="J32" s="48"/>
    </row>
    <row r="33" spans="2:10" ht="14.25">
      <c r="B33" s="46"/>
      <c r="C33" s="47"/>
      <c r="D33" s="56"/>
      <c r="E33" s="56"/>
      <c r="F33" s="57"/>
      <c r="G33" s="56"/>
      <c r="H33" s="56"/>
      <c r="I33" s="47"/>
      <c r="J33" s="48"/>
    </row>
    <row r="34" spans="2:10" ht="14.25">
      <c r="B34" s="46"/>
      <c r="C34" s="47"/>
      <c r="D34" s="193" t="s">
        <v>1870</v>
      </c>
      <c r="E34" s="194"/>
      <c r="F34" s="194"/>
      <c r="G34" s="194"/>
      <c r="H34" s="194"/>
      <c r="I34" s="47"/>
      <c r="J34" s="48"/>
    </row>
    <row r="35" spans="2:10" ht="14.25">
      <c r="B35" s="46"/>
      <c r="C35" s="47"/>
      <c r="D35" s="56"/>
      <c r="E35" s="56"/>
      <c r="F35" s="56"/>
      <c r="G35" s="56"/>
      <c r="H35" s="56"/>
      <c r="I35" s="47"/>
      <c r="J35" s="48"/>
    </row>
    <row r="36" spans="2:10" ht="14.25">
      <c r="B36" s="46"/>
      <c r="C36" s="47"/>
      <c r="D36" s="193" t="s">
        <v>1871</v>
      </c>
      <c r="E36" s="194"/>
      <c r="F36" s="194"/>
      <c r="G36" s="194"/>
      <c r="H36" s="194"/>
      <c r="I36" s="47"/>
      <c r="J36" s="48"/>
    </row>
    <row r="37" spans="2:10" ht="14.25">
      <c r="B37" s="46"/>
      <c r="C37" s="47"/>
      <c r="D37" s="58"/>
      <c r="E37" s="58"/>
      <c r="F37" s="58"/>
      <c r="G37" s="58"/>
      <c r="H37" s="58"/>
      <c r="I37" s="47"/>
      <c r="J37" s="48"/>
    </row>
    <row r="38" spans="2:10" ht="14.25">
      <c r="B38" s="46"/>
      <c r="C38" s="47"/>
      <c r="D38" s="193" t="s">
        <v>1872</v>
      </c>
      <c r="E38" s="194"/>
      <c r="F38" s="194"/>
      <c r="G38" s="194"/>
      <c r="H38" s="194"/>
      <c r="I38" s="47"/>
      <c r="J38" s="48"/>
    </row>
    <row r="39" spans="2:10" ht="14.25">
      <c r="B39" s="46"/>
      <c r="C39" s="47"/>
      <c r="D39" s="58"/>
      <c r="E39" s="58"/>
      <c r="F39" s="58"/>
      <c r="G39" s="58"/>
      <c r="H39" s="58"/>
      <c r="I39" s="47"/>
      <c r="J39" s="48"/>
    </row>
    <row r="40" spans="2:10" ht="14.25">
      <c r="B40" s="46"/>
      <c r="C40" s="47"/>
      <c r="D40" s="193" t="s">
        <v>1873</v>
      </c>
      <c r="E40" s="194"/>
      <c r="F40" s="194"/>
      <c r="G40" s="194"/>
      <c r="H40" s="194"/>
      <c r="I40" s="47"/>
      <c r="J40" s="48"/>
    </row>
    <row r="41" spans="2:10" ht="14.25">
      <c r="B41" s="59"/>
      <c r="C41" s="60"/>
      <c r="D41" s="58"/>
      <c r="E41" s="58"/>
      <c r="F41" s="58"/>
      <c r="G41" s="58"/>
      <c r="H41" s="58"/>
      <c r="I41" s="60"/>
      <c r="J41" s="61"/>
    </row>
    <row r="42" spans="2:10" ht="14.25">
      <c r="B42" s="59"/>
      <c r="C42" s="60"/>
      <c r="D42" s="193" t="s">
        <v>1874</v>
      </c>
      <c r="E42" s="194"/>
      <c r="F42" s="194"/>
      <c r="G42" s="194"/>
      <c r="H42" s="194"/>
      <c r="I42" s="60"/>
      <c r="J42" s="61"/>
    </row>
    <row r="43" spans="2:10" ht="14.25">
      <c r="B43" s="59"/>
      <c r="C43" s="60"/>
      <c r="D43" s="58"/>
      <c r="E43" s="58"/>
      <c r="F43" s="58"/>
      <c r="G43" s="58"/>
      <c r="H43" s="58"/>
      <c r="I43" s="60"/>
      <c r="J43" s="61"/>
    </row>
    <row r="44" spans="2:10" ht="14.25">
      <c r="B44" s="59"/>
      <c r="C44" s="60"/>
      <c r="D44" s="193" t="s">
        <v>1875</v>
      </c>
      <c r="E44" s="194"/>
      <c r="F44" s="194"/>
      <c r="G44" s="194"/>
      <c r="H44" s="194"/>
      <c r="I44" s="60"/>
      <c r="J44" s="61"/>
    </row>
    <row r="45" spans="2:10" ht="14.25">
      <c r="B45" s="59"/>
      <c r="C45" s="60"/>
      <c r="D45" s="58"/>
      <c r="E45" s="58"/>
      <c r="F45" s="58"/>
      <c r="G45" s="58"/>
      <c r="H45" s="58"/>
      <c r="I45" s="60"/>
      <c r="J45" s="61"/>
    </row>
    <row r="46" spans="2:10" ht="14.25">
      <c r="B46" s="59"/>
      <c r="C46" s="60"/>
      <c r="D46" s="193" t="s">
        <v>1876</v>
      </c>
      <c r="E46" s="194"/>
      <c r="F46" s="194"/>
      <c r="G46" s="194"/>
      <c r="H46" s="194"/>
      <c r="I46" s="60"/>
      <c r="J46" s="61"/>
    </row>
    <row r="47" spans="2:10" ht="14.25">
      <c r="B47" s="59"/>
      <c r="C47" s="60"/>
      <c r="D47" s="58"/>
      <c r="E47" s="58"/>
      <c r="F47" s="58"/>
      <c r="G47" s="58"/>
      <c r="H47" s="58"/>
      <c r="I47" s="60"/>
      <c r="J47" s="61"/>
    </row>
    <row r="48" spans="2:10" ht="14.25">
      <c r="B48" s="59"/>
      <c r="C48" s="60"/>
      <c r="D48" s="193" t="s">
        <v>1877</v>
      </c>
      <c r="E48" s="194"/>
      <c r="F48" s="194"/>
      <c r="G48" s="194"/>
      <c r="H48" s="194"/>
      <c r="I48" s="60"/>
      <c r="J48" s="61"/>
    </row>
    <row r="49" spans="2:10" ht="14.25">
      <c r="B49" s="59"/>
      <c r="C49" s="60"/>
      <c r="D49" s="58"/>
      <c r="E49" s="58"/>
      <c r="F49" s="58"/>
      <c r="G49" s="58"/>
      <c r="H49" s="58"/>
      <c r="I49" s="60"/>
      <c r="J49" s="61"/>
    </row>
    <row r="50" spans="2:10" ht="14.25">
      <c r="B50" s="59"/>
      <c r="C50" s="60"/>
      <c r="D50" s="193" t="s">
        <v>1878</v>
      </c>
      <c r="E50" s="194"/>
      <c r="F50" s="194"/>
      <c r="G50" s="194"/>
      <c r="H50" s="194"/>
      <c r="I50" s="60"/>
      <c r="J50" s="61"/>
    </row>
    <row r="51" spans="2:10" ht="14.25">
      <c r="B51" s="59"/>
      <c r="C51" s="60"/>
      <c r="D51" s="58"/>
      <c r="E51" s="58"/>
      <c r="F51" s="58"/>
      <c r="G51" s="58"/>
      <c r="H51" s="58"/>
      <c r="I51" s="60"/>
      <c r="J51" s="61"/>
    </row>
    <row r="52" spans="2:10" ht="14.25">
      <c r="B52" s="59"/>
      <c r="C52" s="60"/>
      <c r="D52" s="193" t="s">
        <v>876</v>
      </c>
      <c r="E52" s="194"/>
      <c r="F52" s="194"/>
      <c r="G52" s="194"/>
      <c r="H52" s="194"/>
      <c r="I52" s="60"/>
      <c r="J52" s="61"/>
    </row>
    <row r="53" spans="2:10" ht="15" thickBot="1">
      <c r="B53" s="62"/>
      <c r="C53" s="63"/>
      <c r="D53" s="63"/>
      <c r="E53" s="63"/>
      <c r="F53" s="63"/>
      <c r="G53" s="63"/>
      <c r="H53" s="63"/>
      <c r="I53" s="63"/>
      <c r="J53" s="64"/>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115749354.49000007</v>
      </c>
      <c r="C2">
        <v>1544</v>
      </c>
      <c r="D2">
        <v>0.03990592127368122</v>
      </c>
    </row>
    <row r="3" spans="1:4" ht="12.75">
      <c r="A3" t="s">
        <v>1237</v>
      </c>
      <c r="B3">
        <v>316567.92999999993</v>
      </c>
      <c r="C3">
        <v>36</v>
      </c>
      <c r="D3">
        <v>0.0009304489416143289</v>
      </c>
    </row>
    <row r="4" spans="1:4" ht="12.75">
      <c r="A4" t="s">
        <v>1027</v>
      </c>
      <c r="B4">
        <v>2812153400.259998</v>
      </c>
      <c r="C4">
        <v>37111</v>
      </c>
      <c r="D4">
        <v>0.9591636297847045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0.010511879862136895</v>
      </c>
    </row>
    <row r="3" spans="1:2" ht="12.75">
      <c r="A3" t="s">
        <v>1240</v>
      </c>
      <c r="B3">
        <v>0.011317684817293202</v>
      </c>
    </row>
    <row r="4" spans="1:2" ht="12.75">
      <c r="A4" t="s">
        <v>1241</v>
      </c>
      <c r="B4">
        <v>0.0017947102798263695</v>
      </c>
    </row>
    <row r="5" spans="1:2" ht="12.75">
      <c r="A5" t="s">
        <v>1242</v>
      </c>
      <c r="B5">
        <v>0.002298418082235809</v>
      </c>
    </row>
    <row r="6" spans="1:2" ht="12.75">
      <c r="A6" t="s">
        <v>1243</v>
      </c>
      <c r="B6">
        <v>0.0031566033829529927</v>
      </c>
    </row>
    <row r="7" spans="1:2" ht="12.75">
      <c r="A7" t="s">
        <v>1244</v>
      </c>
      <c r="B7">
        <v>0.0021514391122295275</v>
      </c>
    </row>
    <row r="8" spans="1:2" ht="12.75">
      <c r="A8" t="s">
        <v>1245</v>
      </c>
      <c r="B8">
        <v>0.0014714662650530132</v>
      </c>
    </row>
    <row r="9" spans="1:2" ht="12.75">
      <c r="A9" t="s">
        <v>1246</v>
      </c>
      <c r="B9">
        <v>0.002565141426334633</v>
      </c>
    </row>
    <row r="10" spans="1:2" ht="12.75">
      <c r="A10" t="s">
        <v>1247</v>
      </c>
      <c r="B10">
        <v>0.0014549452587112738</v>
      </c>
    </row>
    <row r="11" spans="1:2" ht="12.75">
      <c r="A11" t="s">
        <v>1248</v>
      </c>
      <c r="B11">
        <v>0.000634403340491518</v>
      </c>
    </row>
    <row r="12" spans="1:2" ht="12.75">
      <c r="A12" t="s">
        <v>1249</v>
      </c>
      <c r="B12">
        <v>1.707522370771E-05</v>
      </c>
    </row>
    <row r="13" spans="1:2" ht="12.75">
      <c r="A13" t="s">
        <v>1250</v>
      </c>
      <c r="B13">
        <v>0.0005130451562709588</v>
      </c>
    </row>
    <row r="14" spans="1:2" ht="12.75">
      <c r="A14" t="s">
        <v>1251</v>
      </c>
      <c r="B14">
        <v>0.00021370002757419297</v>
      </c>
    </row>
    <row r="15" spans="1:2" ht="12.75">
      <c r="A15" t="s">
        <v>1252</v>
      </c>
      <c r="B15">
        <v>0.9618994877651819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59915278.00000002</v>
      </c>
      <c r="C2">
        <v>1066</v>
      </c>
      <c r="D2">
        <v>0.027551626993357628</v>
      </c>
    </row>
    <row r="3" spans="1:4" ht="12.75">
      <c r="A3" t="s">
        <v>1255</v>
      </c>
      <c r="B3">
        <v>65436093.95999999</v>
      </c>
      <c r="C3">
        <v>403</v>
      </c>
      <c r="D3">
        <v>0.010415858985293737</v>
      </c>
    </row>
    <row r="4" spans="1:4" ht="12.75">
      <c r="A4" t="s">
        <v>1254</v>
      </c>
      <c r="B4">
        <v>2802867950.7200003</v>
      </c>
      <c r="C4">
        <v>37222</v>
      </c>
      <c r="D4">
        <v>0.9620325140213486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1257</v>
      </c>
      <c r="B3">
        <v>0.01177693751724779</v>
      </c>
    </row>
    <row r="4" spans="1:2" ht="12.75">
      <c r="A4" t="s">
        <v>1258</v>
      </c>
      <c r="B4">
        <v>0.0480974328046914</v>
      </c>
    </row>
    <row r="5" spans="1:2" ht="12.75">
      <c r="A5" t="s">
        <v>1259</v>
      </c>
      <c r="B5">
        <v>0.08546509020060457</v>
      </c>
    </row>
    <row r="6" spans="1:2" ht="12.75">
      <c r="A6" t="s">
        <v>1260</v>
      </c>
      <c r="B6">
        <v>0.1044295140604869</v>
      </c>
    </row>
    <row r="7" spans="1:2" ht="12.75">
      <c r="A7" t="s">
        <v>1261</v>
      </c>
      <c r="B7">
        <v>0.11869942597806661</v>
      </c>
    </row>
    <row r="8" spans="1:2" ht="12.75">
      <c r="A8" t="s">
        <v>1262</v>
      </c>
      <c r="B8">
        <v>0.12621870968726978</v>
      </c>
    </row>
    <row r="9" spans="1:2" ht="12.75">
      <c r="A9" t="s">
        <v>1263</v>
      </c>
      <c r="B9">
        <v>0.13401604883572618</v>
      </c>
    </row>
    <row r="10" spans="1:2" ht="12.75">
      <c r="A10" t="s">
        <v>1264</v>
      </c>
      <c r="B10">
        <v>0.12804549137625323</v>
      </c>
    </row>
    <row r="11" spans="1:2" ht="12.75">
      <c r="A11" t="s">
        <v>1265</v>
      </c>
      <c r="B11">
        <v>0.14122668440406042</v>
      </c>
    </row>
    <row r="12" spans="1:2" ht="12.75">
      <c r="A12" t="s">
        <v>1266</v>
      </c>
      <c r="B12">
        <v>0.08805911488009764</v>
      </c>
    </row>
    <row r="13" spans="1:2" ht="12.75">
      <c r="A13" t="s">
        <v>1267</v>
      </c>
      <c r="B13">
        <v>0.0072774474899975836</v>
      </c>
    </row>
    <row r="14" spans="1:2" ht="12.75">
      <c r="A14" t="s">
        <v>1268</v>
      </c>
      <c r="B14">
        <v>0.0021267219302071897</v>
      </c>
    </row>
    <row r="15" spans="1:2" ht="12.75">
      <c r="A15" t="s">
        <v>1269</v>
      </c>
      <c r="B15">
        <v>0.004561380835290538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0.0024346755226910648</v>
      </c>
    </row>
    <row r="3" spans="1:2" ht="12.75">
      <c r="A3" t="s">
        <v>1271</v>
      </c>
      <c r="B3">
        <v>0.016684896988960703</v>
      </c>
    </row>
    <row r="4" spans="1:2" ht="12.75">
      <c r="A4" t="s">
        <v>1272</v>
      </c>
      <c r="B4">
        <v>0.04291045312992471</v>
      </c>
    </row>
    <row r="5" spans="1:2" ht="12.75">
      <c r="A5" t="s">
        <v>1273</v>
      </c>
      <c r="B5">
        <v>0.12497919405335245</v>
      </c>
    </row>
    <row r="6" spans="1:2" ht="12.75">
      <c r="A6" t="s">
        <v>1274</v>
      </c>
      <c r="B6">
        <v>0.26354069376665096</v>
      </c>
    </row>
    <row r="7" spans="1:2" ht="12.75">
      <c r="A7" t="s">
        <v>1275</v>
      </c>
      <c r="B7">
        <v>0.022266596263809085</v>
      </c>
    </row>
    <row r="8" spans="1:2" ht="12.75">
      <c r="A8" t="s">
        <v>1276</v>
      </c>
      <c r="B8">
        <v>0.03043388104496122</v>
      </c>
    </row>
    <row r="9" spans="1:2" ht="12.75">
      <c r="A9" t="s">
        <v>1277</v>
      </c>
      <c r="B9">
        <v>0.04724340807347302</v>
      </c>
    </row>
    <row r="10" spans="1:2" ht="12.75">
      <c r="A10" t="s">
        <v>1278</v>
      </c>
      <c r="B10">
        <v>0.06490806405035479</v>
      </c>
    </row>
    <row r="11" spans="1:2" ht="12.75">
      <c r="A11" t="s">
        <v>1279</v>
      </c>
      <c r="B11">
        <v>0.05730007468376245</v>
      </c>
    </row>
    <row r="12" spans="1:2" ht="12.75">
      <c r="A12" t="s">
        <v>1280</v>
      </c>
      <c r="B12">
        <v>0.15564703442461622</v>
      </c>
    </row>
    <row r="13" spans="1:2" ht="12.75">
      <c r="A13" t="s">
        <v>1281</v>
      </c>
      <c r="B13">
        <v>0.06364181024850274</v>
      </c>
    </row>
    <row r="14" spans="1:2" ht="12.75">
      <c r="A14" t="s">
        <v>1282</v>
      </c>
      <c r="B14">
        <v>0.03154263888111558</v>
      </c>
    </row>
    <row r="15" spans="1:2" ht="12.75">
      <c r="A15" t="s">
        <v>1283</v>
      </c>
      <c r="B15">
        <v>0.07646657886782522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0.007820482927160368</v>
      </c>
    </row>
    <row r="3" spans="1:2" ht="12.75">
      <c r="A3" t="s">
        <v>1184</v>
      </c>
      <c r="B3">
        <v>0.011970450450384694</v>
      </c>
    </row>
    <row r="4" spans="1:2" ht="12.75">
      <c r="A4" t="s">
        <v>1185</v>
      </c>
      <c r="B4">
        <v>0.04455650675461989</v>
      </c>
    </row>
    <row r="5" spans="1:2" ht="12.75">
      <c r="A5" t="s">
        <v>1186</v>
      </c>
      <c r="B5">
        <v>0.11096858544823887</v>
      </c>
    </row>
    <row r="6" spans="1:2" ht="12.75">
      <c r="A6" t="s">
        <v>1187</v>
      </c>
      <c r="B6">
        <v>0.09105654089665956</v>
      </c>
    </row>
    <row r="7" spans="1:2" ht="12.75">
      <c r="A7" t="s">
        <v>1188</v>
      </c>
      <c r="B7">
        <v>0.09868055411079527</v>
      </c>
    </row>
    <row r="8" spans="1:2" ht="12.75">
      <c r="A8" t="s">
        <v>1189</v>
      </c>
      <c r="B8">
        <v>0.09127115609816866</v>
      </c>
    </row>
    <row r="9" spans="1:2" ht="12.75">
      <c r="A9" t="s">
        <v>1190</v>
      </c>
      <c r="B9">
        <v>0.08061208691975957</v>
      </c>
    </row>
    <row r="10" spans="1:2" ht="12.75">
      <c r="A10" t="s">
        <v>1191</v>
      </c>
      <c r="B10">
        <v>0.1330127788527552</v>
      </c>
    </row>
    <row r="11" spans="1:2" ht="12.75">
      <c r="A11" t="s">
        <v>1192</v>
      </c>
      <c r="B11">
        <v>0.1103410868091281</v>
      </c>
    </row>
    <row r="12" spans="1:2" ht="12.75">
      <c r="A12" t="s">
        <v>1193</v>
      </c>
      <c r="B12">
        <v>0.03216204055501069</v>
      </c>
    </row>
    <row r="13" spans="1:2" ht="12.75">
      <c r="A13" t="s">
        <v>1194</v>
      </c>
      <c r="B13">
        <v>0.1326402163122551</v>
      </c>
    </row>
    <row r="14" spans="1:2" ht="12.75">
      <c r="A14" t="s">
        <v>1195</v>
      </c>
      <c r="B14">
        <v>0.050035435339558246</v>
      </c>
    </row>
    <row r="15" spans="1:2" ht="12.75">
      <c r="A15" t="s">
        <v>1196</v>
      </c>
      <c r="B15">
        <v>0.002714058475212275</v>
      </c>
    </row>
    <row r="16" spans="1:2" ht="12.75">
      <c r="A16" t="s">
        <v>1197</v>
      </c>
      <c r="B16">
        <v>0.0014927578566756427</v>
      </c>
    </row>
    <row r="17" spans="1:2" ht="12.75">
      <c r="A17" t="s">
        <v>1198</v>
      </c>
      <c r="B17">
        <v>0.0005694970479443965</v>
      </c>
    </row>
    <row r="18" spans="1:2" ht="12.75">
      <c r="A18" t="s">
        <v>1200</v>
      </c>
      <c r="B18">
        <v>1.6633757458926106E-05</v>
      </c>
    </row>
    <row r="19" spans="1:2" ht="12.75">
      <c r="A19" t="s">
        <v>1201</v>
      </c>
      <c r="B19">
        <v>7.913138821443465E-05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0.9618994877651821</v>
      </c>
    </row>
    <row r="3" spans="1:2" ht="12.75">
      <c r="A3" t="s">
        <v>1284</v>
      </c>
      <c r="B3">
        <v>0.022397098957729532</v>
      </c>
    </row>
    <row r="4" spans="1:2" ht="12.75">
      <c r="A4" t="s">
        <v>1184</v>
      </c>
      <c r="B4">
        <v>0.004691671567629114</v>
      </c>
    </row>
    <row r="5" spans="1:2" ht="12.75">
      <c r="A5" t="s">
        <v>1185</v>
      </c>
      <c r="B5">
        <v>0.004803710245011974</v>
      </c>
    </row>
    <row r="6" spans="1:2" ht="12.75">
      <c r="A6" t="s">
        <v>1186</v>
      </c>
      <c r="B6">
        <v>0.004142646497154337</v>
      </c>
    </row>
    <row r="7" spans="1:2" ht="12.75">
      <c r="A7" t="s">
        <v>1187</v>
      </c>
      <c r="B7">
        <v>0.0013386397834477882</v>
      </c>
    </row>
    <row r="8" spans="1:2" ht="12.75">
      <c r="A8" t="s">
        <v>1190</v>
      </c>
      <c r="B8">
        <v>0.000726745183845148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6" t="s">
        <v>985</v>
      </c>
      <c r="H3" s="207"/>
      <c r="I3" s="207"/>
      <c r="J3" s="207"/>
      <c r="K3" s="207"/>
      <c r="L3" s="207"/>
      <c r="M3" s="207"/>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08" t="s">
        <v>1291</v>
      </c>
      <c r="C6" s="209"/>
      <c r="D6" s="209"/>
      <c r="E6" s="209"/>
      <c r="F6" s="209"/>
      <c r="G6" s="209"/>
      <c r="H6" s="209"/>
      <c r="I6" s="209"/>
      <c r="J6" s="209"/>
      <c r="K6" s="209"/>
      <c r="L6" s="209"/>
      <c r="M6" s="209"/>
    </row>
    <row r="7" spans="2:13" ht="14.25" customHeight="1">
      <c r="B7" s="1"/>
      <c r="C7" s="1"/>
      <c r="D7" s="1"/>
      <c r="E7" s="1"/>
      <c r="F7" s="1"/>
      <c r="G7" s="1"/>
      <c r="H7" s="1"/>
      <c r="I7" s="1"/>
      <c r="J7" s="1"/>
      <c r="K7" s="1"/>
      <c r="L7" s="1"/>
      <c r="M7" s="1"/>
    </row>
    <row r="8" spans="2:13" ht="21" customHeight="1">
      <c r="B8" s="213" t="s">
        <v>1120</v>
      </c>
      <c r="C8" s="214"/>
      <c r="D8" s="1"/>
      <c r="E8" s="215">
        <v>43646</v>
      </c>
      <c r="F8" s="200"/>
      <c r="G8" s="200"/>
      <c r="H8" s="200"/>
      <c r="I8" s="1"/>
      <c r="J8" s="1"/>
      <c r="K8" s="1"/>
      <c r="L8" s="1"/>
      <c r="M8" s="1"/>
    </row>
    <row r="9" spans="2:13" ht="13.5" customHeight="1">
      <c r="B9" s="1"/>
      <c r="C9" s="1"/>
      <c r="D9" s="1"/>
      <c r="E9" s="1"/>
      <c r="F9" s="1"/>
      <c r="G9" s="1"/>
      <c r="H9" s="1"/>
      <c r="I9" s="1"/>
      <c r="J9" s="1"/>
      <c r="K9" s="1"/>
      <c r="L9" s="1"/>
      <c r="M9" s="1"/>
    </row>
    <row r="10" spans="2:13" ht="18.75" customHeight="1">
      <c r="B10" s="320" t="s">
        <v>1292</v>
      </c>
      <c r="C10" s="235"/>
      <c r="D10" s="235"/>
      <c r="E10" s="235"/>
      <c r="F10" s="235"/>
      <c r="G10" s="235"/>
      <c r="H10" s="235"/>
      <c r="I10" s="235"/>
      <c r="J10" s="235"/>
      <c r="K10" s="235"/>
      <c r="L10" s="235"/>
      <c r="M10" s="236"/>
    </row>
    <row r="11" spans="2:13" ht="15" customHeight="1">
      <c r="B11" s="1"/>
      <c r="C11" s="1"/>
      <c r="D11" s="1"/>
      <c r="E11" s="1"/>
      <c r="F11" s="1"/>
      <c r="G11" s="1"/>
      <c r="H11" s="1"/>
      <c r="I11" s="1"/>
      <c r="J11" s="1"/>
      <c r="K11" s="1"/>
      <c r="L11" s="1"/>
      <c r="M11" s="1"/>
    </row>
    <row r="12" spans="2:13" ht="15" customHeight="1">
      <c r="B12" s="3"/>
      <c r="C12" s="201" t="s">
        <v>1179</v>
      </c>
      <c r="D12" s="198"/>
      <c r="E12" s="198"/>
      <c r="F12" s="198"/>
      <c r="G12" s="198"/>
      <c r="H12" s="201" t="s">
        <v>1180</v>
      </c>
      <c r="I12" s="198"/>
      <c r="J12" s="4" t="s">
        <v>1181</v>
      </c>
      <c r="K12" s="201" t="s">
        <v>1180</v>
      </c>
      <c r="L12" s="198"/>
      <c r="M12" s="1"/>
    </row>
    <row r="13" spans="2:13" ht="15" customHeight="1">
      <c r="B13" s="5" t="s">
        <v>1293</v>
      </c>
      <c r="C13" s="318">
        <v>2922582740.9199896</v>
      </c>
      <c r="D13" s="200"/>
      <c r="E13" s="200"/>
      <c r="F13" s="200"/>
      <c r="G13" s="200"/>
      <c r="H13" s="319">
        <v>0.9980750821100239</v>
      </c>
      <c r="I13" s="200"/>
      <c r="J13" s="21">
        <v>38640</v>
      </c>
      <c r="K13" s="319">
        <v>0.9986818639993797</v>
      </c>
      <c r="L13" s="200"/>
      <c r="M13" s="1"/>
    </row>
    <row r="14" spans="2:13" ht="17.25" customHeight="1">
      <c r="B14" s="5" t="s">
        <v>1288</v>
      </c>
      <c r="C14" s="318">
        <v>3831512.4999999995</v>
      </c>
      <c r="D14" s="200"/>
      <c r="E14" s="200"/>
      <c r="F14" s="200"/>
      <c r="G14" s="200"/>
      <c r="H14" s="319">
        <v>0.0013084786615277471</v>
      </c>
      <c r="I14" s="200"/>
      <c r="J14" s="21">
        <v>37</v>
      </c>
      <c r="K14" s="319">
        <v>0.0009562947455480602</v>
      </c>
      <c r="L14" s="200"/>
      <c r="M14" s="1"/>
    </row>
    <row r="15" spans="2:13" ht="16.5" customHeight="1">
      <c r="B15" s="5" t="s">
        <v>1289</v>
      </c>
      <c r="C15" s="318">
        <v>1190944.51</v>
      </c>
      <c r="D15" s="200"/>
      <c r="E15" s="200"/>
      <c r="F15" s="200"/>
      <c r="G15" s="200"/>
      <c r="H15" s="319">
        <v>0.00040671287863438236</v>
      </c>
      <c r="I15" s="200"/>
      <c r="J15" s="21">
        <v>8</v>
      </c>
      <c r="K15" s="319">
        <v>0.00020676643146985086</v>
      </c>
      <c r="L15" s="200"/>
      <c r="M15" s="1"/>
    </row>
    <row r="16" spans="2:13" ht="16.5" customHeight="1">
      <c r="B16" s="5" t="s">
        <v>1290</v>
      </c>
      <c r="C16" s="318">
        <v>614124.75</v>
      </c>
      <c r="D16" s="200"/>
      <c r="E16" s="200"/>
      <c r="F16" s="200"/>
      <c r="G16" s="200"/>
      <c r="H16" s="319">
        <v>0.00020972634981383003</v>
      </c>
      <c r="I16" s="200"/>
      <c r="J16" s="21">
        <v>6</v>
      </c>
      <c r="K16" s="319">
        <v>0.00015507482360238814</v>
      </c>
      <c r="L16" s="200"/>
      <c r="M16" s="1"/>
    </row>
    <row r="17" spans="2:13" ht="16.5" customHeight="1">
      <c r="B17" s="5" t="s">
        <v>1294</v>
      </c>
      <c r="C17" s="1"/>
      <c r="D17" s="1"/>
      <c r="E17" s="1"/>
      <c r="F17" s="1"/>
      <c r="G17" s="1"/>
      <c r="H17" s="1"/>
      <c r="I17" s="1"/>
      <c r="J17" s="1"/>
      <c r="K17" s="1"/>
      <c r="L17" s="1"/>
      <c r="M17" s="1"/>
    </row>
    <row r="18" spans="2:13" ht="16.5" customHeight="1">
      <c r="B18" s="22" t="s">
        <v>64</v>
      </c>
      <c r="C18" s="315">
        <v>2928219322.67999</v>
      </c>
      <c r="D18" s="316"/>
      <c r="E18" s="316"/>
      <c r="F18" s="316"/>
      <c r="G18" s="316"/>
      <c r="H18" s="317">
        <v>0.9999999999999993</v>
      </c>
      <c r="I18" s="316"/>
      <c r="J18" s="23">
        <v>38691</v>
      </c>
      <c r="K18" s="317">
        <v>1</v>
      </c>
      <c r="L18" s="316"/>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3831512.5</v>
      </c>
      <c r="C2">
        <v>37</v>
      </c>
    </row>
    <row r="3" spans="1:3" ht="12.75">
      <c r="A3" t="s">
        <v>1289</v>
      </c>
      <c r="B3">
        <v>1190944.51</v>
      </c>
      <c r="C3">
        <v>8</v>
      </c>
    </row>
    <row r="4" spans="1:3" ht="12.75">
      <c r="A4" t="s">
        <v>1290</v>
      </c>
      <c r="B4">
        <v>614124.75</v>
      </c>
      <c r="C4">
        <v>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C8" sqref="C8"/>
    </sheetView>
  </sheetViews>
  <sheetFormatPr defaultColWidth="9.140625" defaultRowHeight="12.75" outlineLevelRow="1"/>
  <cols>
    <col min="1" max="1" width="13.28125" style="70" customWidth="1"/>
    <col min="2" max="2" width="60.7109375" style="70" customWidth="1"/>
    <col min="3" max="4" width="40.7109375" style="70" customWidth="1"/>
    <col min="5" max="5" width="6.7109375" style="70" customWidth="1"/>
    <col min="6" max="6" width="41.7109375" style="70" customWidth="1"/>
    <col min="7" max="7" width="41.7109375" style="67" customWidth="1"/>
    <col min="8" max="8" width="7.28125" style="70" customWidth="1"/>
    <col min="9" max="9" width="71.8515625" style="70" customWidth="1"/>
    <col min="10" max="11" width="47.7109375" style="70" customWidth="1"/>
    <col min="12" max="12" width="7.28125" style="70" customWidth="1"/>
    <col min="13" max="13" width="25.7109375" style="70" customWidth="1"/>
    <col min="14" max="14" width="25.7109375" style="67" customWidth="1"/>
    <col min="15" max="16384" width="8.8515625" style="108" customWidth="1"/>
  </cols>
  <sheetData>
    <row r="1" spans="1:13" ht="30.75">
      <c r="A1" s="66" t="s">
        <v>1879</v>
      </c>
      <c r="B1" s="66"/>
      <c r="C1" s="67"/>
      <c r="D1" s="67"/>
      <c r="E1" s="67"/>
      <c r="F1" s="68" t="s">
        <v>1880</v>
      </c>
      <c r="H1" s="67"/>
      <c r="I1" s="66"/>
      <c r="J1" s="67"/>
      <c r="K1" s="67"/>
      <c r="L1" s="67"/>
      <c r="M1" s="67"/>
    </row>
    <row r="2" spans="1:13" ht="15" thickBot="1">
      <c r="A2" s="67"/>
      <c r="B2" s="69"/>
      <c r="C2" s="69"/>
      <c r="D2" s="67"/>
      <c r="E2" s="67"/>
      <c r="F2" s="67"/>
      <c r="H2" s="67"/>
      <c r="L2" s="67"/>
      <c r="M2" s="67"/>
    </row>
    <row r="3" spans="1:13" ht="18" thickBot="1">
      <c r="A3" s="71"/>
      <c r="B3" s="72" t="s">
        <v>0</v>
      </c>
      <c r="C3" s="73" t="s">
        <v>1</v>
      </c>
      <c r="D3" s="71"/>
      <c r="E3" s="71"/>
      <c r="F3" s="67"/>
      <c r="G3" s="71"/>
      <c r="H3" s="67"/>
      <c r="L3" s="67"/>
      <c r="M3" s="67"/>
    </row>
    <row r="4" spans="8:13" ht="15" thickBot="1">
      <c r="H4" s="67"/>
      <c r="L4" s="67"/>
      <c r="M4" s="67"/>
    </row>
    <row r="5" spans="1:13" ht="18">
      <c r="A5" s="74"/>
      <c r="B5" s="75" t="s">
        <v>2</v>
      </c>
      <c r="C5" s="74"/>
      <c r="E5" s="76"/>
      <c r="F5" s="76"/>
      <c r="H5" s="67"/>
      <c r="L5" s="67"/>
      <c r="M5" s="67"/>
    </row>
    <row r="6" spans="2:13" ht="14.25">
      <c r="B6" s="77" t="s">
        <v>3</v>
      </c>
      <c r="H6" s="67"/>
      <c r="L6" s="67"/>
      <c r="M6" s="67"/>
    </row>
    <row r="7" spans="2:13" ht="14.25">
      <c r="B7" s="78" t="s">
        <v>1881</v>
      </c>
      <c r="H7" s="67"/>
      <c r="L7" s="67"/>
      <c r="M7" s="67"/>
    </row>
    <row r="8" spans="2:13" ht="14.25">
      <c r="B8" s="78" t="s">
        <v>4</v>
      </c>
      <c r="F8" s="70" t="s">
        <v>1882</v>
      </c>
      <c r="H8" s="67"/>
      <c r="L8" s="67"/>
      <c r="M8" s="67"/>
    </row>
    <row r="9" spans="2:13" ht="14.25">
      <c r="B9" s="77" t="s">
        <v>1883</v>
      </c>
      <c r="H9" s="67"/>
      <c r="L9" s="67"/>
      <c r="M9" s="67"/>
    </row>
    <row r="10" spans="2:13" ht="14.25">
      <c r="B10" s="77" t="s">
        <v>381</v>
      </c>
      <c r="H10" s="67"/>
      <c r="L10" s="67"/>
      <c r="M10" s="67"/>
    </row>
    <row r="11" spans="2:13" ht="15" thickBot="1">
      <c r="B11" s="79" t="s">
        <v>390</v>
      </c>
      <c r="H11" s="67"/>
      <c r="L11" s="67"/>
      <c r="M11" s="67"/>
    </row>
    <row r="12" spans="2:13" ht="14.25">
      <c r="B12" s="80"/>
      <c r="H12" s="67"/>
      <c r="L12" s="67"/>
      <c r="M12" s="67"/>
    </row>
    <row r="13" spans="1:13" ht="36">
      <c r="A13" s="81" t="s">
        <v>5</v>
      </c>
      <c r="B13" s="81" t="s">
        <v>3</v>
      </c>
      <c r="C13" s="82"/>
      <c r="D13" s="82"/>
      <c r="E13" s="82"/>
      <c r="F13" s="82"/>
      <c r="G13" s="83"/>
      <c r="H13" s="67"/>
      <c r="L13" s="67"/>
      <c r="M13" s="67"/>
    </row>
    <row r="14" spans="1:13" ht="14.25">
      <c r="A14" s="70" t="s">
        <v>1884</v>
      </c>
      <c r="B14" s="84" t="s">
        <v>6</v>
      </c>
      <c r="C14" s="70" t="s">
        <v>7</v>
      </c>
      <c r="E14" s="76"/>
      <c r="F14" s="76"/>
      <c r="H14" s="67"/>
      <c r="L14" s="67"/>
      <c r="M14" s="67"/>
    </row>
    <row r="15" spans="1:13" ht="14.25">
      <c r="A15" s="70" t="s">
        <v>8</v>
      </c>
      <c r="B15" s="84" t="s">
        <v>9</v>
      </c>
      <c r="C15" s="70" t="s">
        <v>10</v>
      </c>
      <c r="E15" s="76"/>
      <c r="F15" s="76"/>
      <c r="H15" s="67"/>
      <c r="L15" s="67"/>
      <c r="M15" s="67"/>
    </row>
    <row r="16" spans="1:13" ht="28.5">
      <c r="A16" s="70" t="s">
        <v>1885</v>
      </c>
      <c r="B16" s="84" t="s">
        <v>11</v>
      </c>
      <c r="C16" s="70" t="s">
        <v>12</v>
      </c>
      <c r="E16" s="76"/>
      <c r="F16" s="76"/>
      <c r="H16" s="67"/>
      <c r="L16" s="67"/>
      <c r="M16" s="67"/>
    </row>
    <row r="17" spans="1:13" ht="14.25">
      <c r="A17" s="70" t="s">
        <v>13</v>
      </c>
      <c r="B17" s="84" t="s">
        <v>14</v>
      </c>
      <c r="C17" s="85">
        <v>43646</v>
      </c>
      <c r="E17" s="76"/>
      <c r="F17" s="76"/>
      <c r="H17" s="67"/>
      <c r="L17" s="67"/>
      <c r="M17" s="67"/>
    </row>
    <row r="18" spans="1:13" ht="14.25" outlineLevel="1">
      <c r="A18" s="70" t="s">
        <v>15</v>
      </c>
      <c r="B18" s="86" t="s">
        <v>1886</v>
      </c>
      <c r="C18" s="87" t="s">
        <v>2077</v>
      </c>
      <c r="E18" s="76"/>
      <c r="F18" s="76"/>
      <c r="H18" s="67"/>
      <c r="L18" s="67"/>
      <c r="M18" s="67"/>
    </row>
    <row r="19" spans="1:13" ht="14.25" outlineLevel="1">
      <c r="A19" s="70" t="s">
        <v>16</v>
      </c>
      <c r="B19" s="86" t="s">
        <v>1887</v>
      </c>
      <c r="E19" s="76"/>
      <c r="F19" s="76"/>
      <c r="H19" s="67"/>
      <c r="L19" s="67"/>
      <c r="M19" s="67"/>
    </row>
    <row r="20" spans="1:13" ht="14.25" outlineLevel="1">
      <c r="A20" s="70" t="s">
        <v>1888</v>
      </c>
      <c r="B20" s="86"/>
      <c r="E20" s="76"/>
      <c r="F20" s="76"/>
      <c r="H20" s="67"/>
      <c r="L20" s="67"/>
      <c r="M20" s="67"/>
    </row>
    <row r="21" spans="1:13" ht="14.25" outlineLevel="1">
      <c r="A21" s="70" t="s">
        <v>17</v>
      </c>
      <c r="B21" s="86"/>
      <c r="E21" s="76"/>
      <c r="F21" s="76"/>
      <c r="H21" s="67"/>
      <c r="L21" s="67"/>
      <c r="M21" s="67"/>
    </row>
    <row r="22" spans="1:13" ht="14.25" outlineLevel="1">
      <c r="A22" s="70" t="s">
        <v>18</v>
      </c>
      <c r="B22" s="86"/>
      <c r="E22" s="76"/>
      <c r="F22" s="76"/>
      <c r="H22" s="67"/>
      <c r="L22" s="67"/>
      <c r="M22" s="67"/>
    </row>
    <row r="23" spans="1:13" ht="14.25" outlineLevel="1">
      <c r="A23" s="70" t="s">
        <v>1889</v>
      </c>
      <c r="B23" s="86"/>
      <c r="E23" s="76"/>
      <c r="F23" s="76"/>
      <c r="H23" s="67"/>
      <c r="L23" s="67"/>
      <c r="M23" s="67"/>
    </row>
    <row r="24" spans="1:13" ht="14.25" outlineLevel="1">
      <c r="A24" s="70" t="s">
        <v>1890</v>
      </c>
      <c r="B24" s="86"/>
      <c r="E24" s="76"/>
      <c r="F24" s="76"/>
      <c r="H24" s="67"/>
      <c r="L24" s="67"/>
      <c r="M24" s="67"/>
    </row>
    <row r="25" spans="1:13" ht="14.25" outlineLevel="1">
      <c r="A25" s="70" t="s">
        <v>1891</v>
      </c>
      <c r="B25" s="86"/>
      <c r="E25" s="76"/>
      <c r="F25" s="76"/>
      <c r="H25" s="67"/>
      <c r="L25" s="67"/>
      <c r="M25" s="67"/>
    </row>
    <row r="26" spans="1:13" ht="18">
      <c r="A26" s="82"/>
      <c r="B26" s="81" t="s">
        <v>1881</v>
      </c>
      <c r="C26" s="82"/>
      <c r="D26" s="82"/>
      <c r="E26" s="82"/>
      <c r="F26" s="82"/>
      <c r="G26" s="83"/>
      <c r="H26" s="67"/>
      <c r="L26" s="67"/>
      <c r="M26" s="67"/>
    </row>
    <row r="27" spans="1:13" ht="14.25">
      <c r="A27" s="70" t="s">
        <v>19</v>
      </c>
      <c r="B27" s="88" t="s">
        <v>20</v>
      </c>
      <c r="C27" s="70" t="s">
        <v>21</v>
      </c>
      <c r="D27" s="89"/>
      <c r="E27" s="89"/>
      <c r="F27" s="89"/>
      <c r="H27" s="67"/>
      <c r="L27" s="67"/>
      <c r="M27" s="67"/>
    </row>
    <row r="28" spans="1:13" ht="14.25">
      <c r="A28" s="70" t="s">
        <v>22</v>
      </c>
      <c r="B28" s="88" t="s">
        <v>23</v>
      </c>
      <c r="C28" s="70" t="s">
        <v>21</v>
      </c>
      <c r="D28" s="89"/>
      <c r="E28" s="89"/>
      <c r="F28" s="89"/>
      <c r="H28" s="67"/>
      <c r="L28" s="67"/>
      <c r="M28" s="67"/>
    </row>
    <row r="29" spans="1:13" ht="14.25">
      <c r="A29" s="70" t="s">
        <v>1892</v>
      </c>
      <c r="B29" s="88" t="s">
        <v>24</v>
      </c>
      <c r="C29" s="70" t="s">
        <v>25</v>
      </c>
      <c r="E29" s="89"/>
      <c r="F29" s="89"/>
      <c r="H29" s="67"/>
      <c r="L29" s="67"/>
      <c r="M29" s="67"/>
    </row>
    <row r="30" spans="1:13" ht="14.25" outlineLevel="1">
      <c r="A30" s="70" t="s">
        <v>26</v>
      </c>
      <c r="B30" s="88"/>
      <c r="E30" s="89"/>
      <c r="F30" s="89"/>
      <c r="H30" s="67"/>
      <c r="L30" s="67"/>
      <c r="M30" s="67"/>
    </row>
    <row r="31" spans="1:13" ht="14.25" outlineLevel="1">
      <c r="A31" s="70" t="s">
        <v>27</v>
      </c>
      <c r="B31" s="88"/>
      <c r="E31" s="89"/>
      <c r="F31" s="89"/>
      <c r="H31" s="67"/>
      <c r="L31" s="67"/>
      <c r="M31" s="67"/>
    </row>
    <row r="32" spans="1:13" ht="14.25" outlineLevel="1">
      <c r="A32" s="70" t="s">
        <v>28</v>
      </c>
      <c r="B32" s="88"/>
      <c r="E32" s="89"/>
      <c r="F32" s="89"/>
      <c r="H32" s="67"/>
      <c r="L32" s="67"/>
      <c r="M32" s="67"/>
    </row>
    <row r="33" spans="1:13" ht="14.25" outlineLevel="1">
      <c r="A33" s="70" t="s">
        <v>29</v>
      </c>
      <c r="B33" s="88"/>
      <c r="E33" s="89"/>
      <c r="F33" s="89"/>
      <c r="H33" s="67"/>
      <c r="L33" s="67"/>
      <c r="M33" s="67"/>
    </row>
    <row r="34" spans="1:13" ht="14.25" outlineLevel="1">
      <c r="A34" s="70" t="s">
        <v>30</v>
      </c>
      <c r="B34" s="88"/>
      <c r="E34" s="89"/>
      <c r="F34" s="89"/>
      <c r="H34" s="67"/>
      <c r="L34" s="67"/>
      <c r="M34" s="67"/>
    </row>
    <row r="35" spans="1:13" ht="14.25" outlineLevel="1">
      <c r="A35" s="70" t="s">
        <v>1893</v>
      </c>
      <c r="B35" s="90"/>
      <c r="E35" s="89"/>
      <c r="F35" s="89"/>
      <c r="H35" s="67"/>
      <c r="L35" s="67"/>
      <c r="M35" s="67"/>
    </row>
    <row r="36" spans="1:13" ht="18">
      <c r="A36" s="81"/>
      <c r="B36" s="81" t="s">
        <v>4</v>
      </c>
      <c r="C36" s="81"/>
      <c r="D36" s="82"/>
      <c r="E36" s="82"/>
      <c r="F36" s="82"/>
      <c r="G36" s="83"/>
      <c r="H36" s="67"/>
      <c r="L36" s="67"/>
      <c r="M36" s="67"/>
    </row>
    <row r="37" spans="1:13" ht="15" customHeight="1">
      <c r="A37" s="91"/>
      <c r="B37" s="92" t="s">
        <v>31</v>
      </c>
      <c r="C37" s="91" t="s">
        <v>50</v>
      </c>
      <c r="D37" s="91"/>
      <c r="E37" s="93"/>
      <c r="F37" s="94"/>
      <c r="G37" s="94"/>
      <c r="H37" s="67"/>
      <c r="L37" s="67"/>
      <c r="M37" s="67"/>
    </row>
    <row r="38" spans="1:13" ht="14.25">
      <c r="A38" s="70" t="s">
        <v>32</v>
      </c>
      <c r="B38" s="89" t="s">
        <v>1894</v>
      </c>
      <c r="C38" s="95">
        <v>2928.219322679996</v>
      </c>
      <c r="F38" s="89"/>
      <c r="H38" s="67"/>
      <c r="L38" s="67"/>
      <c r="M38" s="67"/>
    </row>
    <row r="39" spans="1:13" ht="14.25">
      <c r="A39" s="70" t="s">
        <v>33</v>
      </c>
      <c r="B39" s="89" t="s">
        <v>34</v>
      </c>
      <c r="C39" s="95">
        <v>2250</v>
      </c>
      <c r="F39" s="89"/>
      <c r="H39" s="67"/>
      <c r="L39" s="67"/>
      <c r="M39" s="67"/>
    </row>
    <row r="40" spans="1:13" ht="14.25" outlineLevel="1">
      <c r="A40" s="70" t="s">
        <v>35</v>
      </c>
      <c r="B40" s="96" t="s">
        <v>36</v>
      </c>
      <c r="C40" s="97">
        <v>3294.856466373975</v>
      </c>
      <c r="F40" s="89"/>
      <c r="H40" s="67"/>
      <c r="L40" s="67"/>
      <c r="M40" s="67"/>
    </row>
    <row r="41" spans="1:13" ht="14.25" outlineLevel="1">
      <c r="A41" s="70" t="s">
        <v>37</v>
      </c>
      <c r="B41" s="96" t="s">
        <v>38</v>
      </c>
      <c r="C41" s="97">
        <v>2382.3723977059126</v>
      </c>
      <c r="F41" s="89"/>
      <c r="H41" s="67"/>
      <c r="L41" s="67"/>
      <c r="M41" s="67"/>
    </row>
    <row r="42" spans="1:13" ht="14.25" outlineLevel="1">
      <c r="A42" s="70" t="s">
        <v>39</v>
      </c>
      <c r="B42" s="89"/>
      <c r="F42" s="89"/>
      <c r="H42" s="67"/>
      <c r="L42" s="67"/>
      <c r="M42" s="67"/>
    </row>
    <row r="43" spans="1:13" ht="14.25" outlineLevel="1">
      <c r="A43" s="70" t="s">
        <v>1895</v>
      </c>
      <c r="B43" s="89"/>
      <c r="F43" s="89"/>
      <c r="H43" s="67"/>
      <c r="L43" s="67"/>
      <c r="M43" s="67"/>
    </row>
    <row r="44" spans="1:13" ht="15" customHeight="1">
      <c r="A44" s="91"/>
      <c r="B44" s="92" t="s">
        <v>1896</v>
      </c>
      <c r="C44" s="98" t="s">
        <v>1897</v>
      </c>
      <c r="D44" s="91" t="s">
        <v>40</v>
      </c>
      <c r="E44" s="93"/>
      <c r="F44" s="94" t="s">
        <v>41</v>
      </c>
      <c r="G44" s="94" t="s">
        <v>42</v>
      </c>
      <c r="H44" s="67"/>
      <c r="L44" s="67"/>
      <c r="M44" s="67"/>
    </row>
    <row r="45" spans="1:13" ht="14.25">
      <c r="A45" s="70" t="s">
        <v>43</v>
      </c>
      <c r="B45" s="89" t="s">
        <v>44</v>
      </c>
      <c r="C45" s="99">
        <v>0.05</v>
      </c>
      <c r="D45" s="99">
        <f>IF(OR(C38="[For completion]",C39="[For completion]"),"Please complete G.3.1.1 and G.3.1.2",(C38/C39-1))</f>
        <v>0.3014308100799983</v>
      </c>
      <c r="E45" s="99"/>
      <c r="F45" s="99">
        <v>0.05</v>
      </c>
      <c r="G45" s="70" t="s">
        <v>45</v>
      </c>
      <c r="H45" s="67"/>
      <c r="L45" s="67"/>
      <c r="M45" s="67"/>
    </row>
    <row r="46" spans="1:13" ht="14.25" outlineLevel="1">
      <c r="A46" s="70" t="s">
        <v>46</v>
      </c>
      <c r="B46" s="86" t="s">
        <v>1898</v>
      </c>
      <c r="C46" s="99"/>
      <c r="D46" s="99"/>
      <c r="E46" s="99"/>
      <c r="F46" s="99"/>
      <c r="G46" s="99"/>
      <c r="H46" s="67"/>
      <c r="L46" s="67"/>
      <c r="M46" s="67"/>
    </row>
    <row r="47" spans="1:13" ht="14.25" outlineLevel="1">
      <c r="A47" s="70" t="s">
        <v>47</v>
      </c>
      <c r="B47" s="86" t="s">
        <v>1899</v>
      </c>
      <c r="C47" s="99"/>
      <c r="D47" s="99"/>
      <c r="E47" s="99"/>
      <c r="F47" s="99"/>
      <c r="G47" s="99"/>
      <c r="H47" s="67"/>
      <c r="L47" s="67"/>
      <c r="M47" s="67"/>
    </row>
    <row r="48" spans="1:13" ht="14.25" outlineLevel="1">
      <c r="A48" s="70" t="s">
        <v>48</v>
      </c>
      <c r="B48" s="86"/>
      <c r="C48" s="99"/>
      <c r="D48" s="99"/>
      <c r="E48" s="99"/>
      <c r="F48" s="99"/>
      <c r="G48" s="99"/>
      <c r="H48" s="67"/>
      <c r="L48" s="67"/>
      <c r="M48" s="67"/>
    </row>
    <row r="49" spans="1:13" ht="14.25" outlineLevel="1">
      <c r="A49" s="70" t="s">
        <v>49</v>
      </c>
      <c r="B49" s="86"/>
      <c r="C49" s="99"/>
      <c r="D49" s="99"/>
      <c r="E49" s="99"/>
      <c r="F49" s="99"/>
      <c r="G49" s="99"/>
      <c r="H49" s="67"/>
      <c r="L49" s="67"/>
      <c r="M49" s="67"/>
    </row>
    <row r="50" spans="1:13" ht="14.25" outlineLevel="1">
      <c r="A50" s="70" t="s">
        <v>1900</v>
      </c>
      <c r="B50" s="86"/>
      <c r="C50" s="99"/>
      <c r="D50" s="99"/>
      <c r="E50" s="99"/>
      <c r="F50" s="99"/>
      <c r="G50" s="99"/>
      <c r="H50" s="67"/>
      <c r="L50" s="67"/>
      <c r="M50" s="67"/>
    </row>
    <row r="51" spans="1:13" ht="14.25" outlineLevel="1">
      <c r="A51" s="70" t="s">
        <v>1901</v>
      </c>
      <c r="B51" s="86"/>
      <c r="C51" s="99"/>
      <c r="D51" s="99"/>
      <c r="E51" s="99"/>
      <c r="F51" s="99"/>
      <c r="G51" s="99"/>
      <c r="H51" s="67"/>
      <c r="L51" s="67"/>
      <c r="M51" s="67"/>
    </row>
    <row r="52" spans="1:13" ht="15" customHeight="1">
      <c r="A52" s="91"/>
      <c r="B52" s="92" t="s">
        <v>1902</v>
      </c>
      <c r="C52" s="91" t="s">
        <v>50</v>
      </c>
      <c r="D52" s="91"/>
      <c r="E52" s="93"/>
      <c r="F52" s="94" t="s">
        <v>277</v>
      </c>
      <c r="G52" s="94"/>
      <c r="H52" s="67"/>
      <c r="L52" s="67"/>
      <c r="M52" s="67"/>
    </row>
    <row r="53" spans="1:13" ht="14.25">
      <c r="A53" s="70" t="s">
        <v>51</v>
      </c>
      <c r="B53" s="89" t="s">
        <v>52</v>
      </c>
      <c r="C53" s="95">
        <v>2928.2193226799877</v>
      </c>
      <c r="E53" s="100"/>
      <c r="F53" s="101">
        <f>IF($C$58=0,"",IF(C53="[for completion]","",C53/$C$58))</f>
        <v>0.9955800643971853</v>
      </c>
      <c r="G53" s="101"/>
      <c r="H53" s="67"/>
      <c r="L53" s="67"/>
      <c r="M53" s="67"/>
    </row>
    <row r="54" spans="1:13" ht="14.25">
      <c r="A54" s="70" t="s">
        <v>53</v>
      </c>
      <c r="B54" s="89" t="s">
        <v>54</v>
      </c>
      <c r="C54" s="97" t="s">
        <v>55</v>
      </c>
      <c r="E54" s="100"/>
      <c r="F54" s="101" t="e">
        <f>IF($C$58=0,"",IF(C54="[for completion]","",C54/$C$58))</f>
        <v>#VALUE!</v>
      </c>
      <c r="G54" s="101"/>
      <c r="H54" s="67"/>
      <c r="L54" s="67"/>
      <c r="M54" s="67"/>
    </row>
    <row r="55" spans="1:13" ht="14.25">
      <c r="A55" s="70" t="s">
        <v>57</v>
      </c>
      <c r="B55" s="89" t="s">
        <v>58</v>
      </c>
      <c r="C55" s="97" t="s">
        <v>55</v>
      </c>
      <c r="E55" s="100"/>
      <c r="F55" s="102" t="e">
        <f>IF($C$58=0,"",IF(C55="[for completion]","",C55/$C$58))</f>
        <v>#VALUE!</v>
      </c>
      <c r="G55" s="101"/>
      <c r="H55" s="67"/>
      <c r="L55" s="67"/>
      <c r="M55" s="67"/>
    </row>
    <row r="56" spans="1:13" ht="14.25">
      <c r="A56" s="70" t="s">
        <v>59</v>
      </c>
      <c r="B56" s="89" t="s">
        <v>60</v>
      </c>
      <c r="C56" s="97">
        <v>13</v>
      </c>
      <c r="E56" s="100"/>
      <c r="F56" s="102">
        <f>IF($C$58=0,"",IF(C56="[for completion]","",C56/$C$58))</f>
        <v>0.004419935602814763</v>
      </c>
      <c r="G56" s="101"/>
      <c r="H56" s="67"/>
      <c r="L56" s="67"/>
      <c r="M56" s="67"/>
    </row>
    <row r="57" spans="1:13" ht="14.25">
      <c r="A57" s="70" t="s">
        <v>61</v>
      </c>
      <c r="B57" s="70" t="s">
        <v>62</v>
      </c>
      <c r="C57" s="97">
        <v>0</v>
      </c>
      <c r="E57" s="100"/>
      <c r="F57" s="101">
        <f>IF($C$58=0,"",IF(C57="[for completion]","",C57/$C$58))</f>
        <v>0</v>
      </c>
      <c r="G57" s="101"/>
      <c r="H57" s="67"/>
      <c r="L57" s="67"/>
      <c r="M57" s="67"/>
    </row>
    <row r="58" spans="1:13" ht="14.25">
      <c r="A58" s="70" t="s">
        <v>63</v>
      </c>
      <c r="B58" s="103" t="s">
        <v>64</v>
      </c>
      <c r="C58" s="104">
        <f>SUM(C53:C57)</f>
        <v>2941.2193226799877</v>
      </c>
      <c r="D58" s="100"/>
      <c r="E58" s="100"/>
      <c r="F58" s="105" t="e">
        <f>SUM(F53:F57)</f>
        <v>#VALUE!</v>
      </c>
      <c r="G58" s="101"/>
      <c r="H58" s="67"/>
      <c r="L58" s="67"/>
      <c r="M58" s="67"/>
    </row>
    <row r="59" spans="1:13" ht="14.25" outlineLevel="1">
      <c r="A59" s="70" t="s">
        <v>65</v>
      </c>
      <c r="B59" s="106" t="s">
        <v>166</v>
      </c>
      <c r="C59" s="95"/>
      <c r="E59" s="100"/>
      <c r="F59" s="101">
        <f aca="true" t="shared" si="0" ref="F59:F64">IF($C$58=0,"",IF(C59="[for completion]","",C59/$C$58))</f>
        <v>0</v>
      </c>
      <c r="G59" s="101"/>
      <c r="H59" s="67"/>
      <c r="L59" s="67"/>
      <c r="M59" s="67"/>
    </row>
    <row r="60" spans="1:13" ht="14.25" outlineLevel="1">
      <c r="A60" s="70" t="s">
        <v>66</v>
      </c>
      <c r="B60" s="106" t="s">
        <v>166</v>
      </c>
      <c r="C60" s="95"/>
      <c r="E60" s="100"/>
      <c r="F60" s="101">
        <f t="shared" si="0"/>
        <v>0</v>
      </c>
      <c r="G60" s="101"/>
      <c r="H60" s="67"/>
      <c r="L60" s="67"/>
      <c r="M60" s="67"/>
    </row>
    <row r="61" spans="1:13" ht="14.25" outlineLevel="1">
      <c r="A61" s="70" t="s">
        <v>67</v>
      </c>
      <c r="B61" s="106" t="s">
        <v>166</v>
      </c>
      <c r="C61" s="95"/>
      <c r="E61" s="100"/>
      <c r="F61" s="101">
        <f t="shared" si="0"/>
        <v>0</v>
      </c>
      <c r="G61" s="101"/>
      <c r="H61" s="67"/>
      <c r="L61" s="67"/>
      <c r="M61" s="67"/>
    </row>
    <row r="62" spans="1:13" ht="14.25" outlineLevel="1">
      <c r="A62" s="70" t="s">
        <v>68</v>
      </c>
      <c r="B62" s="106" t="s">
        <v>166</v>
      </c>
      <c r="C62" s="95"/>
      <c r="E62" s="100"/>
      <c r="F62" s="101">
        <f t="shared" si="0"/>
        <v>0</v>
      </c>
      <c r="G62" s="101"/>
      <c r="H62" s="67"/>
      <c r="L62" s="67"/>
      <c r="M62" s="67"/>
    </row>
    <row r="63" spans="1:13" ht="14.25" outlineLevel="1">
      <c r="A63" s="70" t="s">
        <v>69</v>
      </c>
      <c r="B63" s="106" t="s">
        <v>166</v>
      </c>
      <c r="C63" s="95"/>
      <c r="E63" s="100"/>
      <c r="F63" s="101">
        <f t="shared" si="0"/>
        <v>0</v>
      </c>
      <c r="G63" s="101"/>
      <c r="H63" s="67"/>
      <c r="L63" s="67"/>
      <c r="M63" s="67"/>
    </row>
    <row r="64" spans="1:13" ht="14.25" outlineLevel="1">
      <c r="A64" s="70" t="s">
        <v>70</v>
      </c>
      <c r="B64" s="106" t="s">
        <v>166</v>
      </c>
      <c r="C64" s="107"/>
      <c r="D64" s="108"/>
      <c r="E64" s="108"/>
      <c r="F64" s="101">
        <f t="shared" si="0"/>
        <v>0</v>
      </c>
      <c r="G64" s="105"/>
      <c r="H64" s="67"/>
      <c r="L64" s="67"/>
      <c r="M64" s="67"/>
    </row>
    <row r="65" spans="1:13" ht="15" customHeight="1">
      <c r="A65" s="91"/>
      <c r="B65" s="92" t="s">
        <v>71</v>
      </c>
      <c r="C65" s="98" t="s">
        <v>1903</v>
      </c>
      <c r="D65" s="98" t="s">
        <v>1904</v>
      </c>
      <c r="E65" s="93"/>
      <c r="F65" s="94" t="s">
        <v>72</v>
      </c>
      <c r="G65" s="109" t="s">
        <v>73</v>
      </c>
      <c r="H65" s="67"/>
      <c r="L65" s="67"/>
      <c r="M65" s="67"/>
    </row>
    <row r="66" spans="1:13" ht="14.25">
      <c r="A66" s="70" t="s">
        <v>74</v>
      </c>
      <c r="B66" s="89" t="s">
        <v>1905</v>
      </c>
      <c r="C66" s="97">
        <v>7.407642735379075</v>
      </c>
      <c r="D66" s="110" t="s">
        <v>1906</v>
      </c>
      <c r="E66" s="84"/>
      <c r="F66" s="111"/>
      <c r="G66" s="112"/>
      <c r="H66" s="67"/>
      <c r="L66" s="67"/>
      <c r="M66" s="67"/>
    </row>
    <row r="67" spans="2:13" ht="14.25">
      <c r="B67" s="89"/>
      <c r="E67" s="84"/>
      <c r="F67" s="111"/>
      <c r="G67" s="112"/>
      <c r="H67" s="67"/>
      <c r="L67" s="67"/>
      <c r="M67" s="67"/>
    </row>
    <row r="68" spans="2:13" ht="14.25">
      <c r="B68" s="89" t="s">
        <v>76</v>
      </c>
      <c r="C68" s="84"/>
      <c r="D68" s="84"/>
      <c r="E68" s="84"/>
      <c r="F68" s="112"/>
      <c r="G68" s="112"/>
      <c r="H68" s="67"/>
      <c r="L68" s="67"/>
      <c r="M68" s="67"/>
    </row>
    <row r="69" spans="2:13" ht="14.25">
      <c r="B69" s="89" t="s">
        <v>77</v>
      </c>
      <c r="E69" s="84"/>
      <c r="F69" s="112"/>
      <c r="G69" s="112"/>
      <c r="H69" s="67"/>
      <c r="L69" s="67"/>
      <c r="M69" s="67"/>
    </row>
    <row r="70" spans="1:13" ht="14.25">
      <c r="A70" s="70" t="s">
        <v>78</v>
      </c>
      <c r="B70" s="113" t="s">
        <v>106</v>
      </c>
      <c r="C70" s="97">
        <v>22.900089219999998</v>
      </c>
      <c r="D70" s="110" t="s">
        <v>1906</v>
      </c>
      <c r="E70" s="113"/>
      <c r="F70" s="101">
        <f aca="true" t="shared" si="1" ref="F70:F76">IF($C$77=0,"",IF(C70="[for completion]","",C70/$C$77))</f>
        <v>0.007820482927160363</v>
      </c>
      <c r="G70" s="101">
        <f>IF($D$77=0,"",IF(D70="[Mark as ND1 if not relevant]","",D70/$D$77))</f>
      </c>
      <c r="H70" s="67"/>
      <c r="L70" s="67"/>
      <c r="M70" s="67"/>
    </row>
    <row r="71" spans="1:13" ht="14.25">
      <c r="A71" s="70" t="s">
        <v>79</v>
      </c>
      <c r="B71" s="113" t="s">
        <v>108</v>
      </c>
      <c r="C71" s="97">
        <v>35.05210431000002</v>
      </c>
      <c r="D71" s="110" t="s">
        <v>1906</v>
      </c>
      <c r="E71" s="113"/>
      <c r="F71" s="101">
        <f t="shared" si="1"/>
        <v>0.011970450450384721</v>
      </c>
      <c r="G71" s="101">
        <f aca="true" t="shared" si="2" ref="G71:G76">IF($D$77=0,"",IF(D71="[Mark as ND1 if not relevant]","",D71/$D$77))</f>
      </c>
      <c r="H71" s="67"/>
      <c r="L71" s="67"/>
      <c r="M71" s="67"/>
    </row>
    <row r="72" spans="1:13" ht="14.25">
      <c r="A72" s="70" t="s">
        <v>80</v>
      </c>
      <c r="B72" s="113" t="s">
        <v>110</v>
      </c>
      <c r="C72" s="97">
        <v>130.47122403000014</v>
      </c>
      <c r="D72" s="110" t="s">
        <v>1906</v>
      </c>
      <c r="E72" s="113"/>
      <c r="F72" s="101">
        <f t="shared" si="1"/>
        <v>0.044556506754620015</v>
      </c>
      <c r="G72" s="101">
        <f t="shared" si="2"/>
      </c>
      <c r="H72" s="67"/>
      <c r="L72" s="67"/>
      <c r="M72" s="67"/>
    </row>
    <row r="73" spans="1:13" ht="14.25">
      <c r="A73" s="70" t="s">
        <v>81</v>
      </c>
      <c r="B73" s="113" t="s">
        <v>112</v>
      </c>
      <c r="C73" s="97">
        <v>324.9403561199998</v>
      </c>
      <c r="D73" s="110" t="s">
        <v>1906</v>
      </c>
      <c r="E73" s="113"/>
      <c r="F73" s="101">
        <f t="shared" si="1"/>
        <v>0.11096858544823901</v>
      </c>
      <c r="G73" s="101">
        <f t="shared" si="2"/>
      </c>
      <c r="H73" s="67"/>
      <c r="L73" s="67"/>
      <c r="M73" s="67"/>
    </row>
    <row r="74" spans="1:13" ht="14.25">
      <c r="A74" s="70" t="s">
        <v>82</v>
      </c>
      <c r="B74" s="113" t="s">
        <v>114</v>
      </c>
      <c r="C74" s="97">
        <v>266.63352250999986</v>
      </c>
      <c r="D74" s="110" t="s">
        <v>1906</v>
      </c>
      <c r="E74" s="113"/>
      <c r="F74" s="101">
        <f t="shared" si="1"/>
        <v>0.09105654089665954</v>
      </c>
      <c r="G74" s="101">
        <f t="shared" si="2"/>
      </c>
      <c r="H74" s="67"/>
      <c r="L74" s="67"/>
      <c r="M74" s="67"/>
    </row>
    <row r="75" spans="1:13" ht="14.25">
      <c r="A75" s="70" t="s">
        <v>83</v>
      </c>
      <c r="B75" s="113" t="s">
        <v>116</v>
      </c>
      <c r="C75" s="97">
        <v>1504.8636304499978</v>
      </c>
      <c r="D75" s="110" t="s">
        <v>1906</v>
      </c>
      <c r="E75" s="113"/>
      <c r="F75" s="101">
        <f t="shared" si="1"/>
        <v>0.5139176627906068</v>
      </c>
      <c r="G75" s="101">
        <f t="shared" si="2"/>
      </c>
      <c r="H75" s="67"/>
      <c r="L75" s="67"/>
      <c r="M75" s="67"/>
    </row>
    <row r="76" spans="1:13" ht="14.25">
      <c r="A76" s="70" t="s">
        <v>84</v>
      </c>
      <c r="B76" s="113" t="s">
        <v>118</v>
      </c>
      <c r="C76" s="97">
        <v>643.3583960399998</v>
      </c>
      <c r="D76" s="110" t="s">
        <v>1906</v>
      </c>
      <c r="E76" s="113"/>
      <c r="F76" s="101">
        <f t="shared" si="1"/>
        <v>0.21970977073232964</v>
      </c>
      <c r="G76" s="101">
        <f t="shared" si="2"/>
      </c>
      <c r="H76" s="67"/>
      <c r="L76" s="67"/>
      <c r="M76" s="67"/>
    </row>
    <row r="77" spans="1:13" ht="14.25">
      <c r="A77" s="70" t="s">
        <v>85</v>
      </c>
      <c r="B77" s="114" t="s">
        <v>64</v>
      </c>
      <c r="C77" s="115">
        <f>SUM(C70:C76)</f>
        <v>2928.2193226799973</v>
      </c>
      <c r="D77" s="115">
        <f>SUM(D70:D76)</f>
        <v>0</v>
      </c>
      <c r="E77" s="89"/>
      <c r="F77" s="105">
        <f>SUM(F70:F76)</f>
        <v>1</v>
      </c>
      <c r="G77" s="105">
        <f>SUM(G70:G76)</f>
        <v>0</v>
      </c>
      <c r="H77" s="67"/>
      <c r="L77" s="67"/>
      <c r="M77" s="67"/>
    </row>
    <row r="78" spans="1:13" ht="14.25" outlineLevel="1">
      <c r="A78" s="70" t="s">
        <v>87</v>
      </c>
      <c r="B78" s="116" t="s">
        <v>88</v>
      </c>
      <c r="C78" s="115"/>
      <c r="D78" s="115"/>
      <c r="E78" s="89"/>
      <c r="F78" s="101">
        <f>IF($C$77=0,"",IF(C78="[for completion]","",C78/$C$77))</f>
        <v>0</v>
      </c>
      <c r="G78" s="101">
        <f aca="true" t="shared" si="3" ref="G78:G87">IF($D$77=0,"",IF(D78="[for completion]","",D78/$D$77))</f>
      </c>
      <c r="H78" s="67"/>
      <c r="L78" s="67"/>
      <c r="M78" s="67"/>
    </row>
    <row r="79" spans="1:13" ht="14.25" outlineLevel="1">
      <c r="A79" s="70" t="s">
        <v>89</v>
      </c>
      <c r="B79" s="116" t="s">
        <v>90</v>
      </c>
      <c r="C79" s="115"/>
      <c r="D79" s="115"/>
      <c r="E79" s="89"/>
      <c r="F79" s="101">
        <f aca="true" t="shared" si="4" ref="F79:F87">IF($C$77=0,"",IF(C79="[for completion]","",C79/$C$77))</f>
        <v>0</v>
      </c>
      <c r="G79" s="101">
        <f t="shared" si="3"/>
      </c>
      <c r="H79" s="67"/>
      <c r="L79" s="67"/>
      <c r="M79" s="67"/>
    </row>
    <row r="80" spans="1:13" ht="14.25" outlineLevel="1">
      <c r="A80" s="70" t="s">
        <v>91</v>
      </c>
      <c r="B80" s="116" t="s">
        <v>1907</v>
      </c>
      <c r="C80" s="115"/>
      <c r="D80" s="115"/>
      <c r="E80" s="89"/>
      <c r="F80" s="101">
        <f t="shared" si="4"/>
        <v>0</v>
      </c>
      <c r="G80" s="101">
        <f t="shared" si="3"/>
      </c>
      <c r="H80" s="67"/>
      <c r="L80" s="67"/>
      <c r="M80" s="67"/>
    </row>
    <row r="81" spans="1:13" ht="14.25" outlineLevel="1">
      <c r="A81" s="70" t="s">
        <v>92</v>
      </c>
      <c r="B81" s="116" t="s">
        <v>93</v>
      </c>
      <c r="C81" s="115"/>
      <c r="D81" s="115"/>
      <c r="E81" s="89"/>
      <c r="F81" s="101">
        <f t="shared" si="4"/>
        <v>0</v>
      </c>
      <c r="G81" s="101">
        <f t="shared" si="3"/>
      </c>
      <c r="H81" s="67"/>
      <c r="L81" s="67"/>
      <c r="M81" s="67"/>
    </row>
    <row r="82" spans="1:13" ht="14.25" outlineLevel="1">
      <c r="A82" s="70" t="s">
        <v>94</v>
      </c>
      <c r="B82" s="116" t="s">
        <v>1908</v>
      </c>
      <c r="C82" s="115"/>
      <c r="D82" s="115"/>
      <c r="E82" s="89"/>
      <c r="F82" s="101">
        <f t="shared" si="4"/>
        <v>0</v>
      </c>
      <c r="G82" s="101">
        <f t="shared" si="3"/>
      </c>
      <c r="H82" s="67"/>
      <c r="L82" s="67"/>
      <c r="M82" s="67"/>
    </row>
    <row r="83" spans="1:13" ht="14.25" outlineLevel="1">
      <c r="A83" s="70" t="s">
        <v>95</v>
      </c>
      <c r="B83" s="116"/>
      <c r="C83" s="100"/>
      <c r="D83" s="100"/>
      <c r="E83" s="89"/>
      <c r="F83" s="101"/>
      <c r="G83" s="101"/>
      <c r="H83" s="67"/>
      <c r="L83" s="67"/>
      <c r="M83" s="67"/>
    </row>
    <row r="84" spans="1:13" ht="14.25" outlineLevel="1">
      <c r="A84" s="70" t="s">
        <v>96</v>
      </c>
      <c r="B84" s="116"/>
      <c r="C84" s="100"/>
      <c r="D84" s="100"/>
      <c r="E84" s="89"/>
      <c r="F84" s="101"/>
      <c r="G84" s="101"/>
      <c r="H84" s="67"/>
      <c r="L84" s="67"/>
      <c r="M84" s="67"/>
    </row>
    <row r="85" spans="1:13" ht="14.25" outlineLevel="1">
      <c r="A85" s="70" t="s">
        <v>97</v>
      </c>
      <c r="B85" s="116"/>
      <c r="C85" s="100"/>
      <c r="D85" s="100"/>
      <c r="E85" s="89"/>
      <c r="F85" s="101"/>
      <c r="G85" s="101"/>
      <c r="H85" s="67"/>
      <c r="L85" s="67"/>
      <c r="M85" s="67"/>
    </row>
    <row r="86" spans="1:13" ht="14.25" outlineLevel="1">
      <c r="A86" s="70" t="s">
        <v>98</v>
      </c>
      <c r="B86" s="114"/>
      <c r="C86" s="100"/>
      <c r="D86" s="100"/>
      <c r="E86" s="89"/>
      <c r="F86" s="101">
        <f t="shared" si="4"/>
        <v>0</v>
      </c>
      <c r="G86" s="101">
        <f t="shared" si="3"/>
      </c>
      <c r="H86" s="67"/>
      <c r="L86" s="67"/>
      <c r="M86" s="67"/>
    </row>
    <row r="87" spans="1:13" ht="14.25" outlineLevel="1">
      <c r="A87" s="70" t="s">
        <v>1909</v>
      </c>
      <c r="B87" s="116"/>
      <c r="C87" s="100"/>
      <c r="D87" s="100"/>
      <c r="E87" s="89"/>
      <c r="F87" s="101">
        <f t="shared" si="4"/>
        <v>0</v>
      </c>
      <c r="G87" s="101">
        <f t="shared" si="3"/>
      </c>
      <c r="H87" s="67"/>
      <c r="L87" s="67"/>
      <c r="M87" s="67"/>
    </row>
    <row r="88" spans="1:13" ht="15" customHeight="1">
      <c r="A88" s="91"/>
      <c r="B88" s="92" t="s">
        <v>99</v>
      </c>
      <c r="C88" s="98" t="s">
        <v>1910</v>
      </c>
      <c r="D88" s="98" t="s">
        <v>100</v>
      </c>
      <c r="E88" s="93"/>
      <c r="F88" s="94" t="s">
        <v>1911</v>
      </c>
      <c r="G88" s="91" t="s">
        <v>101</v>
      </c>
      <c r="H88" s="67"/>
      <c r="L88" s="67"/>
      <c r="M88" s="67"/>
    </row>
    <row r="89" spans="1:13" ht="14.25">
      <c r="A89" s="70" t="s">
        <v>102</v>
      </c>
      <c r="B89" s="89" t="s">
        <v>75</v>
      </c>
      <c r="C89" s="97">
        <v>6.428614916286149</v>
      </c>
      <c r="D89" s="110">
        <v>7.428614916286149</v>
      </c>
      <c r="E89" s="84"/>
      <c r="F89" s="111"/>
      <c r="G89" s="112"/>
      <c r="H89" s="67"/>
      <c r="L89" s="67"/>
      <c r="M89" s="67"/>
    </row>
    <row r="90" spans="2:13" ht="14.25">
      <c r="B90" s="89"/>
      <c r="E90" s="84"/>
      <c r="F90" s="111"/>
      <c r="G90" s="112"/>
      <c r="H90" s="67"/>
      <c r="L90" s="67"/>
      <c r="M90" s="67"/>
    </row>
    <row r="91" spans="2:13" ht="14.25">
      <c r="B91" s="89" t="s">
        <v>103</v>
      </c>
      <c r="C91" s="84"/>
      <c r="D91" s="84"/>
      <c r="E91" s="84"/>
      <c r="F91" s="112"/>
      <c r="G91" s="112"/>
      <c r="H91" s="67"/>
      <c r="L91" s="67"/>
      <c r="M91" s="67"/>
    </row>
    <row r="92" spans="1:13" ht="14.25">
      <c r="A92" s="70" t="s">
        <v>104</v>
      </c>
      <c r="B92" s="89" t="s">
        <v>77</v>
      </c>
      <c r="E92" s="84"/>
      <c r="F92" s="112"/>
      <c r="G92" s="112"/>
      <c r="H92" s="67"/>
      <c r="L92" s="67"/>
      <c r="M92" s="67"/>
    </row>
    <row r="93" spans="1:13" ht="14.25">
      <c r="A93" s="70" t="s">
        <v>105</v>
      </c>
      <c r="B93" s="113" t="s">
        <v>106</v>
      </c>
      <c r="C93" s="97">
        <v>0</v>
      </c>
      <c r="D93" s="117">
        <v>0</v>
      </c>
      <c r="E93" s="113"/>
      <c r="F93" s="101">
        <f>IF($C$100=0,"",IF(C93="[for completion]","",IF(C93="","",C93/$C$100)))</f>
        <v>0</v>
      </c>
      <c r="G93" s="101">
        <f>IF($D$100=0,"",IF(D93="[Mark as ND1 if not relevant]","",IF(D93="","",D93/$D$100)))</f>
        <v>0</v>
      </c>
      <c r="H93" s="67"/>
      <c r="L93" s="67"/>
      <c r="M93" s="67"/>
    </row>
    <row r="94" spans="1:13" ht="14.25">
      <c r="A94" s="70" t="s">
        <v>107</v>
      </c>
      <c r="B94" s="113" t="s">
        <v>108</v>
      </c>
      <c r="C94" s="97">
        <v>0</v>
      </c>
      <c r="D94" s="117">
        <v>0</v>
      </c>
      <c r="E94" s="113"/>
      <c r="F94" s="101">
        <f aca="true" t="shared" si="5" ref="F94:F99">IF($C$100=0,"",IF(C94="[for completion]","",IF(C94="","",C94/$C$100)))</f>
        <v>0</v>
      </c>
      <c r="G94" s="101">
        <f aca="true" t="shared" si="6" ref="G94:G99">IF($D$100=0,"",IF(D94="[Mark as ND1 if not relevant]","",IF(D94="","",D94/$D$100)))</f>
        <v>0</v>
      </c>
      <c r="H94" s="67"/>
      <c r="L94" s="67"/>
      <c r="M94" s="67"/>
    </row>
    <row r="95" spans="1:13" ht="14.25">
      <c r="A95" s="70" t="s">
        <v>109</v>
      </c>
      <c r="B95" s="113" t="s">
        <v>110</v>
      </c>
      <c r="C95" s="97">
        <v>0</v>
      </c>
      <c r="D95" s="117">
        <v>0</v>
      </c>
      <c r="E95" s="113"/>
      <c r="F95" s="101">
        <f t="shared" si="5"/>
        <v>0</v>
      </c>
      <c r="G95" s="101">
        <f t="shared" si="6"/>
        <v>0</v>
      </c>
      <c r="H95" s="67"/>
      <c r="L95" s="67"/>
      <c r="M95" s="67"/>
    </row>
    <row r="96" spans="1:13" ht="14.25">
      <c r="A96" s="70" t="s">
        <v>111</v>
      </c>
      <c r="B96" s="113" t="s">
        <v>112</v>
      </c>
      <c r="C96" s="97">
        <v>0</v>
      </c>
      <c r="D96" s="117">
        <v>0</v>
      </c>
      <c r="E96" s="113"/>
      <c r="F96" s="101">
        <f t="shared" si="5"/>
        <v>0</v>
      </c>
      <c r="G96" s="101">
        <f t="shared" si="6"/>
        <v>0</v>
      </c>
      <c r="H96" s="67"/>
      <c r="L96" s="67"/>
      <c r="M96" s="67"/>
    </row>
    <row r="97" spans="1:13" ht="14.25">
      <c r="A97" s="70" t="s">
        <v>113</v>
      </c>
      <c r="B97" s="113" t="s">
        <v>114</v>
      </c>
      <c r="C97" s="97">
        <v>500</v>
      </c>
      <c r="D97" s="117">
        <v>0</v>
      </c>
      <c r="E97" s="113"/>
      <c r="F97" s="101">
        <f t="shared" si="5"/>
        <v>0.2222222222222222</v>
      </c>
      <c r="G97" s="101">
        <f t="shared" si="6"/>
        <v>0</v>
      </c>
      <c r="H97" s="67"/>
      <c r="L97" s="67"/>
      <c r="M97" s="67"/>
    </row>
    <row r="98" spans="1:13" ht="14.25">
      <c r="A98" s="70" t="s">
        <v>115</v>
      </c>
      <c r="B98" s="113" t="s">
        <v>116</v>
      </c>
      <c r="C98" s="97">
        <v>1750</v>
      </c>
      <c r="D98" s="117">
        <v>2250</v>
      </c>
      <c r="E98" s="113"/>
      <c r="F98" s="101">
        <f t="shared" si="5"/>
        <v>0.7777777777777778</v>
      </c>
      <c r="G98" s="101">
        <f t="shared" si="6"/>
        <v>1</v>
      </c>
      <c r="H98" s="67"/>
      <c r="L98" s="67"/>
      <c r="M98" s="67"/>
    </row>
    <row r="99" spans="1:13" ht="14.25">
      <c r="A99" s="70" t="s">
        <v>117</v>
      </c>
      <c r="B99" s="113" t="s">
        <v>118</v>
      </c>
      <c r="C99" s="97">
        <v>0</v>
      </c>
      <c r="D99" s="117">
        <v>0</v>
      </c>
      <c r="E99" s="113"/>
      <c r="F99" s="101">
        <f t="shared" si="5"/>
        <v>0</v>
      </c>
      <c r="G99" s="101">
        <f t="shared" si="6"/>
        <v>0</v>
      </c>
      <c r="H99" s="67"/>
      <c r="L99" s="67"/>
      <c r="M99" s="67"/>
    </row>
    <row r="100" spans="1:13" ht="14.25">
      <c r="A100" s="70" t="s">
        <v>119</v>
      </c>
      <c r="B100" s="114" t="s">
        <v>64</v>
      </c>
      <c r="C100" s="100">
        <f>SUM(C93:C99)</f>
        <v>2250</v>
      </c>
      <c r="D100" s="100">
        <f>SUM(D93:D99)</f>
        <v>2250</v>
      </c>
      <c r="E100" s="89"/>
      <c r="F100" s="105">
        <f>SUM(F93:F99)</f>
        <v>1</v>
      </c>
      <c r="G100" s="105">
        <f>SUM(G93:G99)</f>
        <v>1</v>
      </c>
      <c r="H100" s="67"/>
      <c r="L100" s="67"/>
      <c r="M100" s="67"/>
    </row>
    <row r="101" spans="1:13" ht="14.25" outlineLevel="1">
      <c r="A101" s="70" t="s">
        <v>120</v>
      </c>
      <c r="B101" s="116" t="s">
        <v>88</v>
      </c>
      <c r="C101" s="100"/>
      <c r="D101" s="100"/>
      <c r="E101" s="89"/>
      <c r="F101" s="101">
        <f>IF($C$100=0,"",IF(C101="[for completion]","",C101/$C$100))</f>
        <v>0</v>
      </c>
      <c r="G101" s="101">
        <f>IF($D$100=0,"",IF(D101="[for completion]","",D101/$D$100))</f>
        <v>0</v>
      </c>
      <c r="H101" s="67"/>
      <c r="L101" s="67"/>
      <c r="M101" s="67"/>
    </row>
    <row r="102" spans="1:13" ht="14.25" outlineLevel="1">
      <c r="A102" s="70" t="s">
        <v>121</v>
      </c>
      <c r="B102" s="116" t="s">
        <v>90</v>
      </c>
      <c r="C102" s="100"/>
      <c r="D102" s="100"/>
      <c r="E102" s="89"/>
      <c r="F102" s="101">
        <f>IF($C$100=0,"",IF(C102="[for completion]","",C102/$C$100))</f>
        <v>0</v>
      </c>
      <c r="G102" s="101">
        <f>IF($D$100=0,"",IF(D102="[for completion]","",D102/$D$100))</f>
        <v>0</v>
      </c>
      <c r="H102" s="67"/>
      <c r="L102" s="67"/>
      <c r="M102" s="67"/>
    </row>
    <row r="103" spans="1:13" ht="14.25" outlineLevel="1">
      <c r="A103" s="70" t="s">
        <v>122</v>
      </c>
      <c r="B103" s="116" t="s">
        <v>1907</v>
      </c>
      <c r="C103" s="100"/>
      <c r="D103" s="100"/>
      <c r="E103" s="89"/>
      <c r="F103" s="101">
        <f>IF($C$100=0,"",IF(C103="[for completion]","",C103/$C$100))</f>
        <v>0</v>
      </c>
      <c r="G103" s="101">
        <f>IF($D$100=0,"",IF(D103="[for completion]","",D103/$D$100))</f>
        <v>0</v>
      </c>
      <c r="H103" s="67"/>
      <c r="L103" s="67"/>
      <c r="M103" s="67"/>
    </row>
    <row r="104" spans="1:13" ht="14.25" outlineLevel="1">
      <c r="A104" s="70" t="s">
        <v>123</v>
      </c>
      <c r="B104" s="116" t="s">
        <v>93</v>
      </c>
      <c r="C104" s="100"/>
      <c r="D104" s="100"/>
      <c r="E104" s="89"/>
      <c r="F104" s="101">
        <f>IF($C$100=0,"",IF(C104="[for completion]","",C104/$C$100))</f>
        <v>0</v>
      </c>
      <c r="G104" s="101">
        <f>IF($D$100=0,"",IF(D104="[for completion]","",D104/$D$100))</f>
        <v>0</v>
      </c>
      <c r="H104" s="67"/>
      <c r="L104" s="67"/>
      <c r="M104" s="67"/>
    </row>
    <row r="105" spans="1:13" ht="14.25" outlineLevel="1">
      <c r="A105" s="70" t="s">
        <v>124</v>
      </c>
      <c r="B105" s="116" t="s">
        <v>1908</v>
      </c>
      <c r="C105" s="100"/>
      <c r="D105" s="100"/>
      <c r="E105" s="89"/>
      <c r="F105" s="101">
        <f>IF($C$100=0,"",IF(C105="[for completion]","",C105/$C$100))</f>
        <v>0</v>
      </c>
      <c r="G105" s="101">
        <f>IF($D$100=0,"",IF(D105="[for completion]","",D105/$D$100))</f>
        <v>0</v>
      </c>
      <c r="H105" s="67"/>
      <c r="L105" s="67"/>
      <c r="M105" s="67"/>
    </row>
    <row r="106" spans="1:13" ht="14.25" outlineLevel="1">
      <c r="A106" s="70" t="s">
        <v>125</v>
      </c>
      <c r="B106" s="116"/>
      <c r="C106" s="100"/>
      <c r="D106" s="100"/>
      <c r="E106" s="89"/>
      <c r="F106" s="101"/>
      <c r="G106" s="101"/>
      <c r="H106" s="67"/>
      <c r="L106" s="67"/>
      <c r="M106" s="67"/>
    </row>
    <row r="107" spans="1:13" ht="14.25" outlineLevel="1">
      <c r="A107" s="70" t="s">
        <v>126</v>
      </c>
      <c r="B107" s="116"/>
      <c r="C107" s="100"/>
      <c r="D107" s="100"/>
      <c r="E107" s="89"/>
      <c r="F107" s="101"/>
      <c r="G107" s="101"/>
      <c r="H107" s="67"/>
      <c r="L107" s="67"/>
      <c r="M107" s="67"/>
    </row>
    <row r="108" spans="1:13" ht="14.25" outlineLevel="1">
      <c r="A108" s="70" t="s">
        <v>127</v>
      </c>
      <c r="B108" s="114"/>
      <c r="C108" s="100"/>
      <c r="D108" s="100"/>
      <c r="E108" s="89"/>
      <c r="F108" s="101"/>
      <c r="G108" s="101"/>
      <c r="H108" s="67"/>
      <c r="L108" s="67"/>
      <c r="M108" s="67"/>
    </row>
    <row r="109" spans="1:13" ht="14.25" outlineLevel="1">
      <c r="A109" s="70" t="s">
        <v>128</v>
      </c>
      <c r="B109" s="116"/>
      <c r="C109" s="100"/>
      <c r="D109" s="100"/>
      <c r="E109" s="89"/>
      <c r="F109" s="101"/>
      <c r="G109" s="101"/>
      <c r="H109" s="67"/>
      <c r="L109" s="67"/>
      <c r="M109" s="67"/>
    </row>
    <row r="110" spans="1:13" ht="14.25" outlineLevel="1">
      <c r="A110" s="70" t="s">
        <v>129</v>
      </c>
      <c r="B110" s="116"/>
      <c r="C110" s="100"/>
      <c r="D110" s="100"/>
      <c r="E110" s="89"/>
      <c r="F110" s="101"/>
      <c r="G110" s="101"/>
      <c r="H110" s="67"/>
      <c r="L110" s="67"/>
      <c r="M110" s="67"/>
    </row>
    <row r="111" spans="1:13" ht="15" customHeight="1">
      <c r="A111" s="91"/>
      <c r="B111" s="92" t="s">
        <v>130</v>
      </c>
      <c r="C111" s="94" t="s">
        <v>131</v>
      </c>
      <c r="D111" s="94" t="s">
        <v>132</v>
      </c>
      <c r="E111" s="93"/>
      <c r="F111" s="94" t="s">
        <v>133</v>
      </c>
      <c r="G111" s="94" t="s">
        <v>134</v>
      </c>
      <c r="H111" s="67"/>
      <c r="L111" s="67"/>
      <c r="M111" s="67"/>
    </row>
    <row r="112" spans="1:14" s="119" customFormat="1" ht="14.25">
      <c r="A112" s="70" t="s">
        <v>135</v>
      </c>
      <c r="B112" s="89" t="s">
        <v>1</v>
      </c>
      <c r="C112" s="97">
        <v>2928.2193226799877</v>
      </c>
      <c r="D112" s="118">
        <f>C112</f>
        <v>2928.2193226799877</v>
      </c>
      <c r="E112" s="101"/>
      <c r="F112" s="101">
        <f>IF($C$129=0,"",IF(C112="[for completion]","",IF(C112="","",C112/$C$129)))</f>
        <v>1</v>
      </c>
      <c r="G112" s="101">
        <f>IF($D$129=0,"",IF(D112="[for completion]","",IF(D112="","",D112/$D$129)))</f>
        <v>1</v>
      </c>
      <c r="I112" s="70"/>
      <c r="J112" s="70"/>
      <c r="K112" s="70"/>
      <c r="L112" s="67" t="s">
        <v>1912</v>
      </c>
      <c r="M112" s="67"/>
      <c r="N112" s="67"/>
    </row>
    <row r="113" spans="1:14" s="119" customFormat="1" ht="14.25">
      <c r="A113" s="70" t="s">
        <v>137</v>
      </c>
      <c r="B113" s="89" t="s">
        <v>146</v>
      </c>
      <c r="C113" s="120">
        <v>0</v>
      </c>
      <c r="D113" s="120">
        <f aca="true" t="shared" si="7" ref="D113:D128">C113</f>
        <v>0</v>
      </c>
      <c r="E113" s="101"/>
      <c r="F113" s="101">
        <f aca="true" t="shared" si="8" ref="F113:F128">IF($C$129=0,"",IF(C113="[for completion]","",IF(C113="","",C113/$C$129)))</f>
        <v>0</v>
      </c>
      <c r="G113" s="101">
        <f aca="true" t="shared" si="9" ref="G113:G128">IF($D$129=0,"",IF(D113="[for completion]","",IF(D113="","",D113/$D$129)))</f>
        <v>0</v>
      </c>
      <c r="I113" s="70"/>
      <c r="J113" s="70"/>
      <c r="K113" s="70"/>
      <c r="L113" s="89" t="s">
        <v>146</v>
      </c>
      <c r="M113" s="67"/>
      <c r="N113" s="67"/>
    </row>
    <row r="114" spans="1:14" s="119" customFormat="1" ht="14.25">
      <c r="A114" s="70" t="s">
        <v>139</v>
      </c>
      <c r="B114" s="89" t="s">
        <v>150</v>
      </c>
      <c r="C114" s="120">
        <v>0</v>
      </c>
      <c r="D114" s="120">
        <f t="shared" si="7"/>
        <v>0</v>
      </c>
      <c r="E114" s="101"/>
      <c r="F114" s="101">
        <f t="shared" si="8"/>
        <v>0</v>
      </c>
      <c r="G114" s="101">
        <f t="shared" si="9"/>
        <v>0</v>
      </c>
      <c r="I114" s="70"/>
      <c r="J114" s="70"/>
      <c r="K114" s="70"/>
      <c r="L114" s="89" t="s">
        <v>150</v>
      </c>
      <c r="M114" s="67"/>
      <c r="N114" s="67"/>
    </row>
    <row r="115" spans="1:14" s="119" customFormat="1" ht="14.25">
      <c r="A115" s="70" t="s">
        <v>141</v>
      </c>
      <c r="B115" s="89" t="s">
        <v>148</v>
      </c>
      <c r="C115" s="120">
        <v>0</v>
      </c>
      <c r="D115" s="120">
        <f t="shared" si="7"/>
        <v>0</v>
      </c>
      <c r="E115" s="101"/>
      <c r="F115" s="101">
        <f t="shared" si="8"/>
        <v>0</v>
      </c>
      <c r="G115" s="101">
        <f t="shared" si="9"/>
        <v>0</v>
      </c>
      <c r="I115" s="70"/>
      <c r="J115" s="70"/>
      <c r="K115" s="70"/>
      <c r="L115" s="89" t="s">
        <v>148</v>
      </c>
      <c r="M115" s="67"/>
      <c r="N115" s="67"/>
    </row>
    <row r="116" spans="1:14" s="119" customFormat="1" ht="14.25">
      <c r="A116" s="70" t="s">
        <v>143</v>
      </c>
      <c r="B116" s="89" t="s">
        <v>144</v>
      </c>
      <c r="C116" s="120">
        <v>0</v>
      </c>
      <c r="D116" s="120">
        <f t="shared" si="7"/>
        <v>0</v>
      </c>
      <c r="E116" s="101"/>
      <c r="F116" s="101">
        <f t="shared" si="8"/>
        <v>0</v>
      </c>
      <c r="G116" s="101">
        <f t="shared" si="9"/>
        <v>0</v>
      </c>
      <c r="I116" s="70"/>
      <c r="J116" s="70"/>
      <c r="K116" s="70"/>
      <c r="L116" s="89" t="s">
        <v>144</v>
      </c>
      <c r="M116" s="67"/>
      <c r="N116" s="67"/>
    </row>
    <row r="117" spans="1:14" s="119" customFormat="1" ht="14.25">
      <c r="A117" s="70" t="s">
        <v>145</v>
      </c>
      <c r="B117" s="89" t="s">
        <v>152</v>
      </c>
      <c r="C117" s="120">
        <v>0</v>
      </c>
      <c r="D117" s="120">
        <f t="shared" si="7"/>
        <v>0</v>
      </c>
      <c r="E117" s="89"/>
      <c r="F117" s="101">
        <f t="shared" si="8"/>
        <v>0</v>
      </c>
      <c r="G117" s="101">
        <f t="shared" si="9"/>
        <v>0</v>
      </c>
      <c r="I117" s="70"/>
      <c r="J117" s="70"/>
      <c r="K117" s="70"/>
      <c r="L117" s="89" t="s">
        <v>152</v>
      </c>
      <c r="M117" s="67"/>
      <c r="N117" s="67"/>
    </row>
    <row r="118" spans="1:13" ht="14.25">
      <c r="A118" s="70" t="s">
        <v>147</v>
      </c>
      <c r="B118" s="89" t="s">
        <v>154</v>
      </c>
      <c r="C118" s="120">
        <v>0</v>
      </c>
      <c r="D118" s="120">
        <f t="shared" si="7"/>
        <v>0</v>
      </c>
      <c r="E118" s="89"/>
      <c r="F118" s="101">
        <f t="shared" si="8"/>
        <v>0</v>
      </c>
      <c r="G118" s="101">
        <f t="shared" si="9"/>
        <v>0</v>
      </c>
      <c r="L118" s="89" t="s">
        <v>154</v>
      </c>
      <c r="M118" s="67"/>
    </row>
    <row r="119" spans="1:13" ht="14.25">
      <c r="A119" s="70" t="s">
        <v>149</v>
      </c>
      <c r="B119" s="89" t="s">
        <v>140</v>
      </c>
      <c r="C119" s="120">
        <v>0</v>
      </c>
      <c r="D119" s="120">
        <f t="shared" si="7"/>
        <v>0</v>
      </c>
      <c r="E119" s="89"/>
      <c r="F119" s="101">
        <f t="shared" si="8"/>
        <v>0</v>
      </c>
      <c r="G119" s="101">
        <f t="shared" si="9"/>
        <v>0</v>
      </c>
      <c r="L119" s="89" t="s">
        <v>140</v>
      </c>
      <c r="M119" s="67"/>
    </row>
    <row r="120" spans="1:13" ht="14.25">
      <c r="A120" s="70" t="s">
        <v>151</v>
      </c>
      <c r="B120" s="89" t="s">
        <v>156</v>
      </c>
      <c r="C120" s="120">
        <v>0</v>
      </c>
      <c r="D120" s="120">
        <f t="shared" si="7"/>
        <v>0</v>
      </c>
      <c r="E120" s="89"/>
      <c r="F120" s="101">
        <f t="shared" si="8"/>
        <v>0</v>
      </c>
      <c r="G120" s="101">
        <f t="shared" si="9"/>
        <v>0</v>
      </c>
      <c r="L120" s="89" t="s">
        <v>156</v>
      </c>
      <c r="M120" s="67"/>
    </row>
    <row r="121" spans="1:13" ht="14.25">
      <c r="A121" s="70" t="s">
        <v>153</v>
      </c>
      <c r="B121" s="89" t="s">
        <v>1913</v>
      </c>
      <c r="C121" s="120">
        <v>0</v>
      </c>
      <c r="D121" s="120">
        <f t="shared" si="7"/>
        <v>0</v>
      </c>
      <c r="E121" s="89"/>
      <c r="F121" s="101">
        <f>IF($C$129=0,"",IF(C121="[for completion]","",IF(C121="","",C121/$C$129)))</f>
        <v>0</v>
      </c>
      <c r="G121" s="101">
        <f>IF($D$129=0,"",IF(D121="[for completion]","",IF(D121="","",D121/$D$129)))</f>
        <v>0</v>
      </c>
      <c r="L121" s="89"/>
      <c r="M121" s="67"/>
    </row>
    <row r="122" spans="1:13" ht="14.25">
      <c r="A122" s="70" t="s">
        <v>155</v>
      </c>
      <c r="B122" s="89" t="s">
        <v>158</v>
      </c>
      <c r="C122" s="120">
        <v>0</v>
      </c>
      <c r="D122" s="120">
        <f t="shared" si="7"/>
        <v>0</v>
      </c>
      <c r="E122" s="89"/>
      <c r="F122" s="101">
        <f t="shared" si="8"/>
        <v>0</v>
      </c>
      <c r="G122" s="101">
        <f t="shared" si="9"/>
        <v>0</v>
      </c>
      <c r="L122" s="89" t="s">
        <v>158</v>
      </c>
      <c r="M122" s="67"/>
    </row>
    <row r="123" spans="1:13" ht="14.25">
      <c r="A123" s="70" t="s">
        <v>157</v>
      </c>
      <c r="B123" s="89" t="s">
        <v>142</v>
      </c>
      <c r="C123" s="120">
        <v>0</v>
      </c>
      <c r="D123" s="120">
        <f t="shared" si="7"/>
        <v>0</v>
      </c>
      <c r="E123" s="89"/>
      <c r="F123" s="101">
        <f t="shared" si="8"/>
        <v>0</v>
      </c>
      <c r="G123" s="101">
        <f t="shared" si="9"/>
        <v>0</v>
      </c>
      <c r="L123" s="89" t="s">
        <v>142</v>
      </c>
      <c r="M123" s="67"/>
    </row>
    <row r="124" spans="1:13" ht="14.25">
      <c r="A124" s="70" t="s">
        <v>159</v>
      </c>
      <c r="B124" s="113" t="s">
        <v>1914</v>
      </c>
      <c r="C124" s="120">
        <v>0</v>
      </c>
      <c r="D124" s="120">
        <f t="shared" si="7"/>
        <v>0</v>
      </c>
      <c r="E124" s="89"/>
      <c r="F124" s="101">
        <f t="shared" si="8"/>
        <v>0</v>
      </c>
      <c r="G124" s="101">
        <f t="shared" si="9"/>
        <v>0</v>
      </c>
      <c r="L124" s="113" t="s">
        <v>1914</v>
      </c>
      <c r="M124" s="67"/>
    </row>
    <row r="125" spans="1:13" ht="14.25">
      <c r="A125" s="70" t="s">
        <v>161</v>
      </c>
      <c r="B125" s="89" t="s">
        <v>160</v>
      </c>
      <c r="C125" s="120">
        <v>0</v>
      </c>
      <c r="D125" s="120">
        <f t="shared" si="7"/>
        <v>0</v>
      </c>
      <c r="E125" s="89"/>
      <c r="F125" s="101">
        <f t="shared" si="8"/>
        <v>0</v>
      </c>
      <c r="G125" s="101">
        <f t="shared" si="9"/>
        <v>0</v>
      </c>
      <c r="L125" s="89" t="s">
        <v>160</v>
      </c>
      <c r="M125" s="67"/>
    </row>
    <row r="126" spans="1:13" ht="14.25">
      <c r="A126" s="70" t="s">
        <v>163</v>
      </c>
      <c r="B126" s="89" t="s">
        <v>162</v>
      </c>
      <c r="C126" s="120">
        <v>0</v>
      </c>
      <c r="D126" s="120">
        <f t="shared" si="7"/>
        <v>0</v>
      </c>
      <c r="E126" s="89"/>
      <c r="F126" s="101">
        <f t="shared" si="8"/>
        <v>0</v>
      </c>
      <c r="G126" s="101">
        <f t="shared" si="9"/>
        <v>0</v>
      </c>
      <c r="H126" s="108"/>
      <c r="L126" s="89" t="s">
        <v>162</v>
      </c>
      <c r="M126" s="67"/>
    </row>
    <row r="127" spans="1:13" ht="14.25">
      <c r="A127" s="70" t="s">
        <v>164</v>
      </c>
      <c r="B127" s="89" t="s">
        <v>138</v>
      </c>
      <c r="C127" s="120">
        <v>0</v>
      </c>
      <c r="D127" s="120">
        <f t="shared" si="7"/>
        <v>0</v>
      </c>
      <c r="E127" s="89"/>
      <c r="F127" s="101">
        <f>IF($C$129=0,"",IF(C127="[for completion]","",IF(C127="","",C127/$C$129)))</f>
        <v>0</v>
      </c>
      <c r="G127" s="101">
        <f>IF($D$129=0,"",IF(D127="[for completion]","",IF(D127="","",D127/$D$129)))</f>
        <v>0</v>
      </c>
      <c r="H127" s="67"/>
      <c r="L127" s="89" t="s">
        <v>138</v>
      </c>
      <c r="M127" s="67"/>
    </row>
    <row r="128" spans="1:13" ht="14.25">
      <c r="A128" s="70" t="s">
        <v>1915</v>
      </c>
      <c r="B128" s="89" t="s">
        <v>62</v>
      </c>
      <c r="C128" s="120">
        <v>0</v>
      </c>
      <c r="D128" s="120">
        <f t="shared" si="7"/>
        <v>0</v>
      </c>
      <c r="E128" s="89"/>
      <c r="F128" s="101">
        <f t="shared" si="8"/>
        <v>0</v>
      </c>
      <c r="G128" s="101">
        <f t="shared" si="9"/>
        <v>0</v>
      </c>
      <c r="H128" s="67"/>
      <c r="L128" s="67"/>
      <c r="M128" s="67"/>
    </row>
    <row r="129" spans="1:13" ht="14.25">
      <c r="A129" s="70" t="s">
        <v>1916</v>
      </c>
      <c r="B129" s="114" t="s">
        <v>64</v>
      </c>
      <c r="C129" s="70">
        <f>SUM(C112:C128)</f>
        <v>2928.2193226799877</v>
      </c>
      <c r="D129" s="70">
        <f>SUM(D112:D128)</f>
        <v>2928.2193226799877</v>
      </c>
      <c r="E129" s="89"/>
      <c r="F129" s="99">
        <f>SUM(F112:F128)</f>
        <v>1</v>
      </c>
      <c r="G129" s="99">
        <f>SUM(G112:G128)</f>
        <v>1</v>
      </c>
      <c r="H129" s="67"/>
      <c r="L129" s="67"/>
      <c r="M129" s="67"/>
    </row>
    <row r="130" spans="1:13" ht="14.25" outlineLevel="1">
      <c r="A130" s="70" t="s">
        <v>165</v>
      </c>
      <c r="B130" s="106" t="s">
        <v>166</v>
      </c>
      <c r="E130" s="89"/>
      <c r="F130" s="101">
        <f>IF($C$129=0,"",IF(C130="[for completion]","",IF(C130="","",C130/$C$129)))</f>
      </c>
      <c r="G130" s="101">
        <f>IF($D$129=0,"",IF(D130="[for completion]","",IF(D130="","",D130/$D$129)))</f>
      </c>
      <c r="H130" s="67"/>
      <c r="L130" s="67"/>
      <c r="M130" s="67"/>
    </row>
    <row r="131" spans="1:13" ht="14.25" outlineLevel="1">
      <c r="A131" s="70" t="s">
        <v>167</v>
      </c>
      <c r="B131" s="106" t="s">
        <v>166</v>
      </c>
      <c r="E131" s="89"/>
      <c r="F131" s="101">
        <f aca="true" t="shared" si="10" ref="F131:F136">IF($C$129=0,"",IF(C131="[for completion]","",C131/$C$129))</f>
        <v>0</v>
      </c>
      <c r="G131" s="101">
        <f aca="true" t="shared" si="11" ref="G131:G136">IF($D$129=0,"",IF(D131="[for completion]","",D131/$D$129))</f>
        <v>0</v>
      </c>
      <c r="H131" s="67"/>
      <c r="L131" s="67"/>
      <c r="M131" s="67"/>
    </row>
    <row r="132" spans="1:13" ht="14.25" outlineLevel="1">
      <c r="A132" s="70" t="s">
        <v>168</v>
      </c>
      <c r="B132" s="106" t="s">
        <v>166</v>
      </c>
      <c r="E132" s="89"/>
      <c r="F132" s="101">
        <f t="shared" si="10"/>
        <v>0</v>
      </c>
      <c r="G132" s="101">
        <f t="shared" si="11"/>
        <v>0</v>
      </c>
      <c r="H132" s="67"/>
      <c r="L132" s="67"/>
      <c r="M132" s="67"/>
    </row>
    <row r="133" spans="1:13" ht="14.25" outlineLevel="1">
      <c r="A133" s="70" t="s">
        <v>169</v>
      </c>
      <c r="B133" s="106" t="s">
        <v>166</v>
      </c>
      <c r="E133" s="89"/>
      <c r="F133" s="101">
        <f t="shared" si="10"/>
        <v>0</v>
      </c>
      <c r="G133" s="101">
        <f t="shared" si="11"/>
        <v>0</v>
      </c>
      <c r="H133" s="67"/>
      <c r="L133" s="67"/>
      <c r="M133" s="67"/>
    </row>
    <row r="134" spans="1:13" ht="14.25" outlineLevel="1">
      <c r="A134" s="70" t="s">
        <v>170</v>
      </c>
      <c r="B134" s="106" t="s">
        <v>166</v>
      </c>
      <c r="E134" s="89"/>
      <c r="F134" s="101">
        <f t="shared" si="10"/>
        <v>0</v>
      </c>
      <c r="G134" s="101">
        <f t="shared" si="11"/>
        <v>0</v>
      </c>
      <c r="H134" s="67"/>
      <c r="L134" s="67"/>
      <c r="M134" s="67"/>
    </row>
    <row r="135" spans="1:13" ht="14.25" outlineLevel="1">
      <c r="A135" s="70" t="s">
        <v>171</v>
      </c>
      <c r="B135" s="106" t="s">
        <v>166</v>
      </c>
      <c r="E135" s="89"/>
      <c r="F135" s="101">
        <f t="shared" si="10"/>
        <v>0</v>
      </c>
      <c r="G135" s="101">
        <f t="shared" si="11"/>
        <v>0</v>
      </c>
      <c r="H135" s="67"/>
      <c r="L135" s="67"/>
      <c r="M135" s="67"/>
    </row>
    <row r="136" spans="1:13" ht="14.25" outlineLevel="1">
      <c r="A136" s="70" t="s">
        <v>172</v>
      </c>
      <c r="B136" s="106" t="s">
        <v>166</v>
      </c>
      <c r="E136" s="89"/>
      <c r="F136" s="101">
        <f t="shared" si="10"/>
        <v>0</v>
      </c>
      <c r="G136" s="101">
        <f t="shared" si="11"/>
        <v>0</v>
      </c>
      <c r="H136" s="67"/>
      <c r="L136" s="67"/>
      <c r="M136" s="67"/>
    </row>
    <row r="137" spans="1:13" ht="15" customHeight="1">
      <c r="A137" s="91"/>
      <c r="B137" s="92" t="s">
        <v>173</v>
      </c>
      <c r="C137" s="94" t="s">
        <v>131</v>
      </c>
      <c r="D137" s="94" t="s">
        <v>132</v>
      </c>
      <c r="E137" s="93"/>
      <c r="F137" s="94" t="s">
        <v>133</v>
      </c>
      <c r="G137" s="94" t="s">
        <v>134</v>
      </c>
      <c r="H137" s="67"/>
      <c r="L137" s="67"/>
      <c r="M137" s="67"/>
    </row>
    <row r="138" spans="1:14" s="119" customFormat="1" ht="14.25">
      <c r="A138" s="70" t="s">
        <v>174</v>
      </c>
      <c r="B138" s="89" t="s">
        <v>1</v>
      </c>
      <c r="C138" s="120">
        <v>2250</v>
      </c>
      <c r="D138" s="118">
        <f>C138</f>
        <v>2250</v>
      </c>
      <c r="E138" s="101"/>
      <c r="F138" s="101">
        <f>IF($C$155=0,"",IF(C138="[for completion]","",IF(C138="","",C138/$C$155)))</f>
        <v>1</v>
      </c>
      <c r="G138" s="101">
        <f>IF($D$155=0,"",IF(D138="[for completion]","",IF(D138="","",D138/$D$155)))</f>
        <v>1</v>
      </c>
      <c r="H138" s="67"/>
      <c r="I138" s="70"/>
      <c r="J138" s="70"/>
      <c r="K138" s="70"/>
      <c r="L138" s="67"/>
      <c r="M138" s="67"/>
      <c r="N138" s="67"/>
    </row>
    <row r="139" spans="1:14" s="119" customFormat="1" ht="14.25">
      <c r="A139" s="70" t="s">
        <v>175</v>
      </c>
      <c r="B139" s="89" t="s">
        <v>146</v>
      </c>
      <c r="C139" s="120">
        <v>0</v>
      </c>
      <c r="D139" s="120">
        <f aca="true" t="shared" si="12" ref="D139:D154">C139</f>
        <v>0</v>
      </c>
      <c r="E139" s="101"/>
      <c r="F139" s="101">
        <f aca="true" t="shared" si="13" ref="F139:F146">IF($C$155=0,"",IF(C139="[for completion]","",IF(C139="","",C139/$C$155)))</f>
        <v>0</v>
      </c>
      <c r="G139" s="101">
        <f aca="true" t="shared" si="14" ref="G139:G146">IF($D$155=0,"",IF(D139="[for completion]","",IF(D139="","",D139/$D$155)))</f>
        <v>0</v>
      </c>
      <c r="H139" s="67"/>
      <c r="I139" s="70"/>
      <c r="J139" s="70"/>
      <c r="K139" s="70"/>
      <c r="L139" s="67"/>
      <c r="M139" s="67"/>
      <c r="N139" s="67"/>
    </row>
    <row r="140" spans="1:14" s="119" customFormat="1" ht="14.25">
      <c r="A140" s="70" t="s">
        <v>176</v>
      </c>
      <c r="B140" s="89" t="s">
        <v>150</v>
      </c>
      <c r="C140" s="120">
        <v>0</v>
      </c>
      <c r="D140" s="120">
        <f t="shared" si="12"/>
        <v>0</v>
      </c>
      <c r="E140" s="101"/>
      <c r="F140" s="101">
        <f t="shared" si="13"/>
        <v>0</v>
      </c>
      <c r="G140" s="101">
        <f t="shared" si="14"/>
        <v>0</v>
      </c>
      <c r="H140" s="67"/>
      <c r="I140" s="70"/>
      <c r="J140" s="70"/>
      <c r="K140" s="70"/>
      <c r="L140" s="67"/>
      <c r="M140" s="67"/>
      <c r="N140" s="67"/>
    </row>
    <row r="141" spans="1:14" s="119" customFormat="1" ht="14.25">
      <c r="A141" s="70" t="s">
        <v>177</v>
      </c>
      <c r="B141" s="89" t="s">
        <v>148</v>
      </c>
      <c r="C141" s="120">
        <v>0</v>
      </c>
      <c r="D141" s="120">
        <f t="shared" si="12"/>
        <v>0</v>
      </c>
      <c r="E141" s="101"/>
      <c r="F141" s="101">
        <f t="shared" si="13"/>
        <v>0</v>
      </c>
      <c r="G141" s="101">
        <f t="shared" si="14"/>
        <v>0</v>
      </c>
      <c r="H141" s="67"/>
      <c r="I141" s="70"/>
      <c r="J141" s="70"/>
      <c r="K141" s="70"/>
      <c r="L141" s="67"/>
      <c r="M141" s="67"/>
      <c r="N141" s="67"/>
    </row>
    <row r="142" spans="1:14" s="119" customFormat="1" ht="14.25">
      <c r="A142" s="70" t="s">
        <v>178</v>
      </c>
      <c r="B142" s="89" t="s">
        <v>144</v>
      </c>
      <c r="C142" s="120">
        <v>0</v>
      </c>
      <c r="D142" s="120">
        <f t="shared" si="12"/>
        <v>0</v>
      </c>
      <c r="E142" s="101"/>
      <c r="F142" s="101">
        <f t="shared" si="13"/>
        <v>0</v>
      </c>
      <c r="G142" s="101">
        <f t="shared" si="14"/>
        <v>0</v>
      </c>
      <c r="H142" s="67"/>
      <c r="I142" s="70"/>
      <c r="J142" s="70"/>
      <c r="K142" s="70"/>
      <c r="L142" s="67"/>
      <c r="M142" s="67"/>
      <c r="N142" s="67"/>
    </row>
    <row r="143" spans="1:14" s="119" customFormat="1" ht="14.25">
      <c r="A143" s="70" t="s">
        <v>179</v>
      </c>
      <c r="B143" s="89" t="s">
        <v>152</v>
      </c>
      <c r="C143" s="120">
        <v>0</v>
      </c>
      <c r="D143" s="120">
        <f t="shared" si="12"/>
        <v>0</v>
      </c>
      <c r="E143" s="89"/>
      <c r="F143" s="101">
        <f t="shared" si="13"/>
        <v>0</v>
      </c>
      <c r="G143" s="101">
        <f t="shared" si="14"/>
        <v>0</v>
      </c>
      <c r="H143" s="67"/>
      <c r="I143" s="70"/>
      <c r="J143" s="70"/>
      <c r="K143" s="70"/>
      <c r="L143" s="67"/>
      <c r="M143" s="67"/>
      <c r="N143" s="67"/>
    </row>
    <row r="144" spans="1:13" ht="14.25">
      <c r="A144" s="70" t="s">
        <v>180</v>
      </c>
      <c r="B144" s="89" t="s">
        <v>154</v>
      </c>
      <c r="C144" s="120">
        <v>0</v>
      </c>
      <c r="D144" s="120">
        <f t="shared" si="12"/>
        <v>0</v>
      </c>
      <c r="E144" s="89"/>
      <c r="F144" s="101">
        <f t="shared" si="13"/>
        <v>0</v>
      </c>
      <c r="G144" s="101">
        <f t="shared" si="14"/>
        <v>0</v>
      </c>
      <c r="H144" s="67"/>
      <c r="L144" s="67"/>
      <c r="M144" s="67"/>
    </row>
    <row r="145" spans="1:13" ht="14.25">
      <c r="A145" s="70" t="s">
        <v>181</v>
      </c>
      <c r="B145" s="89" t="s">
        <v>140</v>
      </c>
      <c r="C145" s="120">
        <v>0</v>
      </c>
      <c r="D145" s="120">
        <f t="shared" si="12"/>
        <v>0</v>
      </c>
      <c r="E145" s="89"/>
      <c r="F145" s="101">
        <f t="shared" si="13"/>
        <v>0</v>
      </c>
      <c r="G145" s="101">
        <f t="shared" si="14"/>
        <v>0</v>
      </c>
      <c r="H145" s="67"/>
      <c r="L145" s="67"/>
      <c r="M145" s="67"/>
    </row>
    <row r="146" spans="1:13" ht="14.25">
      <c r="A146" s="70" t="s">
        <v>182</v>
      </c>
      <c r="B146" s="89" t="s">
        <v>156</v>
      </c>
      <c r="C146" s="120">
        <v>0</v>
      </c>
      <c r="D146" s="120">
        <f t="shared" si="12"/>
        <v>0</v>
      </c>
      <c r="E146" s="89"/>
      <c r="F146" s="101">
        <f t="shared" si="13"/>
        <v>0</v>
      </c>
      <c r="G146" s="101">
        <f t="shared" si="14"/>
        <v>0</v>
      </c>
      <c r="H146" s="67"/>
      <c r="L146" s="67"/>
      <c r="M146" s="67"/>
    </row>
    <row r="147" spans="1:13" ht="14.25">
      <c r="A147" s="70" t="s">
        <v>183</v>
      </c>
      <c r="B147" s="89" t="s">
        <v>1913</v>
      </c>
      <c r="C147" s="120">
        <v>0</v>
      </c>
      <c r="D147" s="120">
        <f t="shared" si="12"/>
        <v>0</v>
      </c>
      <c r="E147" s="89"/>
      <c r="F147" s="101">
        <f>IF($C$155=0,"",IF(C147="[for completion]","",IF(C147="","",C147/$C$155)))</f>
        <v>0</v>
      </c>
      <c r="G147" s="101">
        <f>IF($D$155=0,"",IF(D147="[for completion]","",IF(D147="","",D147/$D$155)))</f>
        <v>0</v>
      </c>
      <c r="H147" s="67"/>
      <c r="L147" s="67"/>
      <c r="M147" s="67"/>
    </row>
    <row r="148" spans="1:13" ht="14.25">
      <c r="A148" s="70" t="s">
        <v>184</v>
      </c>
      <c r="B148" s="89" t="s">
        <v>158</v>
      </c>
      <c r="C148" s="120">
        <v>0</v>
      </c>
      <c r="D148" s="120">
        <f t="shared" si="12"/>
        <v>0</v>
      </c>
      <c r="E148" s="89"/>
      <c r="F148" s="101">
        <f aca="true" t="shared" si="15" ref="F148:F154">IF($C$155=0,"",IF(C148="[for completion]","",IF(C148="","",C148/$C$155)))</f>
        <v>0</v>
      </c>
      <c r="G148" s="101">
        <f aca="true" t="shared" si="16" ref="G148:G154">IF($D$155=0,"",IF(D148="[for completion]","",IF(D148="","",D148/$D$155)))</f>
        <v>0</v>
      </c>
      <c r="H148" s="67"/>
      <c r="L148" s="67"/>
      <c r="M148" s="67"/>
    </row>
    <row r="149" spans="1:13" ht="14.25">
      <c r="A149" s="70" t="s">
        <v>185</v>
      </c>
      <c r="B149" s="89" t="s">
        <v>142</v>
      </c>
      <c r="C149" s="120">
        <v>0</v>
      </c>
      <c r="D149" s="120">
        <f t="shared" si="12"/>
        <v>0</v>
      </c>
      <c r="E149" s="89"/>
      <c r="F149" s="101">
        <f t="shared" si="15"/>
        <v>0</v>
      </c>
      <c r="G149" s="101">
        <f t="shared" si="16"/>
        <v>0</v>
      </c>
      <c r="H149" s="67"/>
      <c r="L149" s="67"/>
      <c r="M149" s="67"/>
    </row>
    <row r="150" spans="1:13" ht="14.25">
      <c r="A150" s="70" t="s">
        <v>186</v>
      </c>
      <c r="B150" s="113" t="s">
        <v>1914</v>
      </c>
      <c r="C150" s="120">
        <v>0</v>
      </c>
      <c r="D150" s="120">
        <f t="shared" si="12"/>
        <v>0</v>
      </c>
      <c r="E150" s="89"/>
      <c r="F150" s="101">
        <f t="shared" si="15"/>
        <v>0</v>
      </c>
      <c r="G150" s="101">
        <f t="shared" si="16"/>
        <v>0</v>
      </c>
      <c r="H150" s="67"/>
      <c r="L150" s="67"/>
      <c r="M150" s="67"/>
    </row>
    <row r="151" spans="1:13" ht="14.25">
      <c r="A151" s="70" t="s">
        <v>187</v>
      </c>
      <c r="B151" s="89" t="s">
        <v>160</v>
      </c>
      <c r="C151" s="120">
        <v>0</v>
      </c>
      <c r="D151" s="120">
        <f t="shared" si="12"/>
        <v>0</v>
      </c>
      <c r="E151" s="89"/>
      <c r="F151" s="101">
        <f t="shared" si="15"/>
        <v>0</v>
      </c>
      <c r="G151" s="101">
        <f t="shared" si="16"/>
        <v>0</v>
      </c>
      <c r="H151" s="67"/>
      <c r="L151" s="67"/>
      <c r="M151" s="67"/>
    </row>
    <row r="152" spans="1:13" ht="14.25">
      <c r="A152" s="70" t="s">
        <v>188</v>
      </c>
      <c r="B152" s="89" t="s">
        <v>162</v>
      </c>
      <c r="C152" s="120">
        <v>0</v>
      </c>
      <c r="D152" s="120">
        <f t="shared" si="12"/>
        <v>0</v>
      </c>
      <c r="E152" s="89"/>
      <c r="F152" s="101">
        <f t="shared" si="15"/>
        <v>0</v>
      </c>
      <c r="G152" s="101">
        <f t="shared" si="16"/>
        <v>0</v>
      </c>
      <c r="H152" s="67"/>
      <c r="L152" s="67"/>
      <c r="M152" s="67"/>
    </row>
    <row r="153" spans="1:13" ht="14.25">
      <c r="A153" s="70" t="s">
        <v>189</v>
      </c>
      <c r="B153" s="89" t="s">
        <v>138</v>
      </c>
      <c r="C153" s="120">
        <v>0</v>
      </c>
      <c r="D153" s="120">
        <f t="shared" si="12"/>
        <v>0</v>
      </c>
      <c r="E153" s="89"/>
      <c r="F153" s="101">
        <f t="shared" si="15"/>
        <v>0</v>
      </c>
      <c r="G153" s="101">
        <f t="shared" si="16"/>
        <v>0</v>
      </c>
      <c r="H153" s="67"/>
      <c r="L153" s="67"/>
      <c r="M153" s="67"/>
    </row>
    <row r="154" spans="1:13" ht="14.25">
      <c r="A154" s="70" t="s">
        <v>1917</v>
      </c>
      <c r="B154" s="89" t="s">
        <v>62</v>
      </c>
      <c r="C154" s="120">
        <v>0</v>
      </c>
      <c r="D154" s="120">
        <f t="shared" si="12"/>
        <v>0</v>
      </c>
      <c r="E154" s="89"/>
      <c r="F154" s="101">
        <f t="shared" si="15"/>
        <v>0</v>
      </c>
      <c r="G154" s="101">
        <f t="shared" si="16"/>
        <v>0</v>
      </c>
      <c r="H154" s="67"/>
      <c r="L154" s="67"/>
      <c r="M154" s="67"/>
    </row>
    <row r="155" spans="1:13" ht="14.25">
      <c r="A155" s="70" t="s">
        <v>1918</v>
      </c>
      <c r="B155" s="114" t="s">
        <v>64</v>
      </c>
      <c r="C155" s="70">
        <f>SUM(C138:C154)</f>
        <v>2250</v>
      </c>
      <c r="D155" s="70">
        <f>SUM(D138:D154)</f>
        <v>2250</v>
      </c>
      <c r="E155" s="89"/>
      <c r="F155" s="99">
        <f>SUM(F138:F154)</f>
        <v>1</v>
      </c>
      <c r="G155" s="99">
        <f>SUM(G138:G154)</f>
        <v>1</v>
      </c>
      <c r="H155" s="67"/>
      <c r="L155" s="67"/>
      <c r="M155" s="67"/>
    </row>
    <row r="156" spans="1:13" ht="14.25" outlineLevel="1">
      <c r="A156" s="70" t="s">
        <v>190</v>
      </c>
      <c r="B156" s="106" t="s">
        <v>166</v>
      </c>
      <c r="E156" s="89"/>
      <c r="F156" s="101">
        <f>IF($C$155=0,"",IF(C156="[for completion]","",IF(C156="","",C156/$C$155)))</f>
      </c>
      <c r="G156" s="101">
        <f>IF($D$155=0,"",IF(D156="[for completion]","",IF(D156="","",D156/$D$155)))</f>
      </c>
      <c r="H156" s="67"/>
      <c r="L156" s="67"/>
      <c r="M156" s="67"/>
    </row>
    <row r="157" spans="1:13" ht="14.25" outlineLevel="1">
      <c r="A157" s="70" t="s">
        <v>191</v>
      </c>
      <c r="B157" s="106" t="s">
        <v>166</v>
      </c>
      <c r="E157" s="89"/>
      <c r="F157" s="101">
        <f aca="true" t="shared" si="17" ref="F157:F162">IF($C$155=0,"",IF(C157="[for completion]","",IF(C157="","",C157/$C$155)))</f>
      </c>
      <c r="G157" s="101">
        <f aca="true" t="shared" si="18" ref="G157:G162">IF($D$155=0,"",IF(D157="[for completion]","",IF(D157="","",D157/$D$155)))</f>
      </c>
      <c r="H157" s="67"/>
      <c r="L157" s="67"/>
      <c r="M157" s="67"/>
    </row>
    <row r="158" spans="1:13" ht="14.25" outlineLevel="1">
      <c r="A158" s="70" t="s">
        <v>192</v>
      </c>
      <c r="B158" s="106" t="s">
        <v>166</v>
      </c>
      <c r="E158" s="89"/>
      <c r="F158" s="101">
        <f t="shared" si="17"/>
      </c>
      <c r="G158" s="101">
        <f t="shared" si="18"/>
      </c>
      <c r="H158" s="67"/>
      <c r="L158" s="67"/>
      <c r="M158" s="67"/>
    </row>
    <row r="159" spans="1:13" ht="14.25" outlineLevel="1">
      <c r="A159" s="70" t="s">
        <v>193</v>
      </c>
      <c r="B159" s="106" t="s">
        <v>166</v>
      </c>
      <c r="E159" s="89"/>
      <c r="F159" s="101">
        <f t="shared" si="17"/>
      </c>
      <c r="G159" s="101">
        <f t="shared" si="18"/>
      </c>
      <c r="H159" s="67"/>
      <c r="L159" s="67"/>
      <c r="M159" s="67"/>
    </row>
    <row r="160" spans="1:13" ht="14.25" outlineLevel="1">
      <c r="A160" s="70" t="s">
        <v>1919</v>
      </c>
      <c r="B160" s="106" t="s">
        <v>166</v>
      </c>
      <c r="E160" s="89"/>
      <c r="F160" s="101">
        <f t="shared" si="17"/>
      </c>
      <c r="G160" s="101">
        <f t="shared" si="18"/>
      </c>
      <c r="H160" s="67"/>
      <c r="L160" s="67"/>
      <c r="M160" s="67"/>
    </row>
    <row r="161" spans="1:13" ht="14.25" outlineLevel="1">
      <c r="A161" s="70" t="s">
        <v>194</v>
      </c>
      <c r="B161" s="106" t="s">
        <v>166</v>
      </c>
      <c r="E161" s="89"/>
      <c r="F161" s="101">
        <f t="shared" si="17"/>
      </c>
      <c r="G161" s="101">
        <f t="shared" si="18"/>
      </c>
      <c r="H161" s="67"/>
      <c r="L161" s="67"/>
      <c r="M161" s="67"/>
    </row>
    <row r="162" spans="1:13" ht="14.25" outlineLevel="1">
      <c r="A162" s="70" t="s">
        <v>195</v>
      </c>
      <c r="B162" s="106" t="s">
        <v>166</v>
      </c>
      <c r="E162" s="89"/>
      <c r="F162" s="101">
        <f t="shared" si="17"/>
      </c>
      <c r="G162" s="101">
        <f t="shared" si="18"/>
      </c>
      <c r="H162" s="67"/>
      <c r="L162" s="67"/>
      <c r="M162" s="67"/>
    </row>
    <row r="163" spans="1:13" ht="15" customHeight="1">
      <c r="A163" s="91"/>
      <c r="B163" s="92" t="s">
        <v>196</v>
      </c>
      <c r="C163" s="98" t="s">
        <v>131</v>
      </c>
      <c r="D163" s="98" t="s">
        <v>132</v>
      </c>
      <c r="E163" s="93"/>
      <c r="F163" s="98" t="s">
        <v>133</v>
      </c>
      <c r="G163" s="98" t="s">
        <v>134</v>
      </c>
      <c r="H163" s="67"/>
      <c r="L163" s="67"/>
      <c r="M163" s="67"/>
    </row>
    <row r="164" spans="1:13" ht="14.25">
      <c r="A164" s="70" t="s">
        <v>197</v>
      </c>
      <c r="B164" s="67" t="s">
        <v>198</v>
      </c>
      <c r="C164" s="70">
        <v>2250</v>
      </c>
      <c r="D164" s="70">
        <f>C164</f>
        <v>2250</v>
      </c>
      <c r="E164" s="121"/>
      <c r="F164" s="101">
        <f>IF($C$167=0,"",IF(C164="[for completion]","",IF(C164="","",C164/$C$167)))</f>
        <v>1</v>
      </c>
      <c r="G164" s="101">
        <f>IF($D$167=0,"",IF(D164="[for completion]","",IF(D164="","",D164/$D$167)))</f>
        <v>1</v>
      </c>
      <c r="H164" s="67"/>
      <c r="L164" s="67"/>
      <c r="M164" s="67"/>
    </row>
    <row r="165" spans="1:13" ht="14.25">
      <c r="A165" s="70" t="s">
        <v>199</v>
      </c>
      <c r="B165" s="67" t="s">
        <v>200</v>
      </c>
      <c r="C165" s="122">
        <v>0</v>
      </c>
      <c r="D165" s="122">
        <f>C165</f>
        <v>0</v>
      </c>
      <c r="E165" s="121"/>
      <c r="F165" s="101">
        <f>IF($C$167=0,"",IF(C165="[for completion]","",IF(C165="","",C165/$C$167)))</f>
        <v>0</v>
      </c>
      <c r="G165" s="101">
        <f>IF($D$167=0,"",IF(D165="[for completion]","",IF(D165="","",D165/$D$167)))</f>
        <v>0</v>
      </c>
      <c r="H165" s="67"/>
      <c r="L165" s="67"/>
      <c r="M165" s="67"/>
    </row>
    <row r="166" spans="1:13" ht="14.25">
      <c r="A166" s="70" t="s">
        <v>201</v>
      </c>
      <c r="B166" s="67" t="s">
        <v>62</v>
      </c>
      <c r="C166" s="122">
        <v>0</v>
      </c>
      <c r="D166" s="122">
        <f>C166</f>
        <v>0</v>
      </c>
      <c r="E166" s="121"/>
      <c r="F166" s="101">
        <f>IF($C$167=0,"",IF(C166="[for completion]","",IF(C166="","",C166/$C$167)))</f>
        <v>0</v>
      </c>
      <c r="G166" s="101">
        <f>IF($D$167=0,"",IF(D166="[for completion]","",IF(D166="","",D166/$D$167)))</f>
        <v>0</v>
      </c>
      <c r="H166" s="67"/>
      <c r="L166" s="67"/>
      <c r="M166" s="67"/>
    </row>
    <row r="167" spans="1:13" ht="14.25">
      <c r="A167" s="70" t="s">
        <v>202</v>
      </c>
      <c r="B167" s="123" t="s">
        <v>64</v>
      </c>
      <c r="C167" s="67">
        <f>SUM(C164:C166)</f>
        <v>2250</v>
      </c>
      <c r="D167" s="67">
        <f>SUM(D164:D166)</f>
        <v>2250</v>
      </c>
      <c r="E167" s="121"/>
      <c r="F167" s="121">
        <f>SUM(F164:F166)</f>
        <v>1</v>
      </c>
      <c r="G167" s="121">
        <f>SUM(G164:G166)</f>
        <v>1</v>
      </c>
      <c r="H167" s="67"/>
      <c r="L167" s="67"/>
      <c r="M167" s="67"/>
    </row>
    <row r="168" spans="1:13" ht="14.25" outlineLevel="1">
      <c r="A168" s="70" t="s">
        <v>203</v>
      </c>
      <c r="B168" s="123"/>
      <c r="C168" s="67"/>
      <c r="D168" s="67"/>
      <c r="E168" s="121"/>
      <c r="F168" s="121"/>
      <c r="G168" s="113"/>
      <c r="H168" s="67"/>
      <c r="L168" s="67"/>
      <c r="M168" s="67"/>
    </row>
    <row r="169" spans="1:13" ht="14.25" outlineLevel="1">
      <c r="A169" s="70" t="s">
        <v>204</v>
      </c>
      <c r="B169" s="123"/>
      <c r="C169" s="67"/>
      <c r="D169" s="67"/>
      <c r="E169" s="121"/>
      <c r="F169" s="121"/>
      <c r="G169" s="113"/>
      <c r="H169" s="67"/>
      <c r="L169" s="67"/>
      <c r="M169" s="67"/>
    </row>
    <row r="170" spans="1:13" ht="14.25" outlineLevel="1">
      <c r="A170" s="70" t="s">
        <v>205</v>
      </c>
      <c r="B170" s="123"/>
      <c r="C170" s="67"/>
      <c r="D170" s="67"/>
      <c r="E170" s="121"/>
      <c r="F170" s="121"/>
      <c r="G170" s="113"/>
      <c r="H170" s="67"/>
      <c r="L170" s="67"/>
      <c r="M170" s="67"/>
    </row>
    <row r="171" spans="1:13" ht="14.25" outlineLevel="1">
      <c r="A171" s="70" t="s">
        <v>206</v>
      </c>
      <c r="B171" s="123"/>
      <c r="C171" s="67"/>
      <c r="D171" s="67"/>
      <c r="E171" s="121"/>
      <c r="F171" s="121"/>
      <c r="G171" s="113"/>
      <c r="H171" s="67"/>
      <c r="L171" s="67"/>
      <c r="M171" s="67"/>
    </row>
    <row r="172" spans="1:13" ht="14.25" outlineLevel="1">
      <c r="A172" s="70" t="s">
        <v>207</v>
      </c>
      <c r="B172" s="123"/>
      <c r="C172" s="67"/>
      <c r="D172" s="67"/>
      <c r="E172" s="121"/>
      <c r="F172" s="121"/>
      <c r="G172" s="113"/>
      <c r="H172" s="67"/>
      <c r="L172" s="67"/>
      <c r="M172" s="67"/>
    </row>
    <row r="173" spans="1:13" ht="15" customHeight="1">
      <c r="A173" s="91"/>
      <c r="B173" s="92" t="s">
        <v>208</v>
      </c>
      <c r="C173" s="91" t="s">
        <v>50</v>
      </c>
      <c r="D173" s="91"/>
      <c r="E173" s="93"/>
      <c r="F173" s="94" t="s">
        <v>209</v>
      </c>
      <c r="G173" s="94"/>
      <c r="H173" s="67"/>
      <c r="L173" s="67"/>
      <c r="M173" s="67"/>
    </row>
    <row r="174" spans="1:13" ht="15" customHeight="1">
      <c r="A174" s="70" t="s">
        <v>210</v>
      </c>
      <c r="B174" s="89" t="s">
        <v>211</v>
      </c>
      <c r="C174" s="122">
        <v>0</v>
      </c>
      <c r="D174" s="84"/>
      <c r="E174" s="76"/>
      <c r="F174" s="101">
        <f>IF($C$179=0,"",IF(C174="[for completion]","",C174/$C$179))</f>
        <v>0</v>
      </c>
      <c r="G174" s="101"/>
      <c r="H174" s="67"/>
      <c r="L174" s="67"/>
      <c r="M174" s="67"/>
    </row>
    <row r="175" spans="1:13" ht="30.75" customHeight="1">
      <c r="A175" s="70" t="s">
        <v>212</v>
      </c>
      <c r="B175" s="89" t="s">
        <v>213</v>
      </c>
      <c r="C175" s="122">
        <v>13</v>
      </c>
      <c r="E175" s="105"/>
      <c r="F175" s="101">
        <f>IF($C$179=0,"",IF(C175="[for completion]","",C175/$C$179))</f>
        <v>1</v>
      </c>
      <c r="G175" s="101"/>
      <c r="H175" s="67"/>
      <c r="L175" s="67"/>
      <c r="M175" s="67"/>
    </row>
    <row r="176" spans="1:13" ht="14.25">
      <c r="A176" s="70" t="s">
        <v>214</v>
      </c>
      <c r="B176" s="89" t="s">
        <v>215</v>
      </c>
      <c r="C176" s="122">
        <v>0</v>
      </c>
      <c r="E176" s="105"/>
      <c r="F176" s="101"/>
      <c r="G176" s="101"/>
      <c r="H176" s="67"/>
      <c r="L176" s="67"/>
      <c r="M176" s="67"/>
    </row>
    <row r="177" spans="1:13" ht="14.25">
      <c r="A177" s="70" t="s">
        <v>216</v>
      </c>
      <c r="B177" s="89" t="s">
        <v>217</v>
      </c>
      <c r="C177" s="122">
        <v>0</v>
      </c>
      <c r="E177" s="105"/>
      <c r="F177" s="101">
        <f aca="true" t="shared" si="19" ref="F177:F187">IF($C$179=0,"",IF(C177="[for completion]","",C177/$C$179))</f>
        <v>0</v>
      </c>
      <c r="G177" s="101"/>
      <c r="H177" s="67"/>
      <c r="L177" s="67"/>
      <c r="M177" s="67"/>
    </row>
    <row r="178" spans="1:13" ht="14.25">
      <c r="A178" s="70" t="s">
        <v>218</v>
      </c>
      <c r="B178" s="89" t="s">
        <v>62</v>
      </c>
      <c r="C178" s="122">
        <v>0</v>
      </c>
      <c r="E178" s="105"/>
      <c r="F178" s="101">
        <f t="shared" si="19"/>
        <v>0</v>
      </c>
      <c r="G178" s="101"/>
      <c r="H178" s="67"/>
      <c r="L178" s="67"/>
      <c r="M178" s="67"/>
    </row>
    <row r="179" spans="1:13" ht="14.25">
      <c r="A179" s="70" t="s">
        <v>219</v>
      </c>
      <c r="B179" s="114" t="s">
        <v>64</v>
      </c>
      <c r="C179" s="89">
        <f>SUM(C174:C178)</f>
        <v>13</v>
      </c>
      <c r="E179" s="105"/>
      <c r="F179" s="105">
        <f>SUM(F174:F178)</f>
        <v>1</v>
      </c>
      <c r="G179" s="101"/>
      <c r="H179" s="67"/>
      <c r="L179" s="67"/>
      <c r="M179" s="67"/>
    </row>
    <row r="180" spans="1:13" ht="14.25" outlineLevel="1">
      <c r="A180" s="70" t="s">
        <v>220</v>
      </c>
      <c r="B180" s="124" t="s">
        <v>221</v>
      </c>
      <c r="E180" s="105"/>
      <c r="F180" s="101">
        <f t="shared" si="19"/>
        <v>0</v>
      </c>
      <c r="G180" s="101"/>
      <c r="H180" s="67"/>
      <c r="L180" s="67"/>
      <c r="M180" s="67"/>
    </row>
    <row r="181" spans="1:6" s="124" customFormat="1" ht="28.5" outlineLevel="1">
      <c r="A181" s="70" t="s">
        <v>222</v>
      </c>
      <c r="B181" s="124" t="s">
        <v>223</v>
      </c>
      <c r="F181" s="101">
        <f t="shared" si="19"/>
        <v>0</v>
      </c>
    </row>
    <row r="182" spans="1:13" ht="28.5" outlineLevel="1">
      <c r="A182" s="70" t="s">
        <v>224</v>
      </c>
      <c r="B182" s="124" t="s">
        <v>225</v>
      </c>
      <c r="E182" s="105"/>
      <c r="F182" s="101">
        <f t="shared" si="19"/>
        <v>0</v>
      </c>
      <c r="G182" s="101"/>
      <c r="H182" s="67"/>
      <c r="L182" s="67"/>
      <c r="M182" s="67"/>
    </row>
    <row r="183" spans="1:13" ht="14.25" outlineLevel="1">
      <c r="A183" s="70" t="s">
        <v>226</v>
      </c>
      <c r="B183" s="124" t="s">
        <v>227</v>
      </c>
      <c r="E183" s="105"/>
      <c r="F183" s="101">
        <f t="shared" si="19"/>
        <v>0</v>
      </c>
      <c r="G183" s="101"/>
      <c r="H183" s="67"/>
      <c r="L183" s="67"/>
      <c r="M183" s="67"/>
    </row>
    <row r="184" spans="1:6" s="124" customFormat="1" ht="14.25" outlineLevel="1">
      <c r="A184" s="70" t="s">
        <v>228</v>
      </c>
      <c r="B184" s="124" t="s">
        <v>229</v>
      </c>
      <c r="F184" s="101">
        <f t="shared" si="19"/>
        <v>0</v>
      </c>
    </row>
    <row r="185" spans="1:13" ht="14.25" outlineLevel="1">
      <c r="A185" s="70" t="s">
        <v>230</v>
      </c>
      <c r="B185" s="124" t="s">
        <v>231</v>
      </c>
      <c r="E185" s="105"/>
      <c r="F185" s="101">
        <f t="shared" si="19"/>
        <v>0</v>
      </c>
      <c r="G185" s="101"/>
      <c r="H185" s="67"/>
      <c r="L185" s="67"/>
      <c r="M185" s="67"/>
    </row>
    <row r="186" spans="1:13" ht="14.25" outlineLevel="1">
      <c r="A186" s="70" t="s">
        <v>232</v>
      </c>
      <c r="B186" s="124" t="s">
        <v>233</v>
      </c>
      <c r="E186" s="105"/>
      <c r="F186" s="101">
        <f t="shared" si="19"/>
        <v>0</v>
      </c>
      <c r="G186" s="101"/>
      <c r="H186" s="67"/>
      <c r="L186" s="67"/>
      <c r="M186" s="67"/>
    </row>
    <row r="187" spans="1:13" ht="14.25" outlineLevel="1">
      <c r="A187" s="70" t="s">
        <v>234</v>
      </c>
      <c r="B187" s="124" t="s">
        <v>235</v>
      </c>
      <c r="E187" s="105"/>
      <c r="F187" s="101">
        <f t="shared" si="19"/>
        <v>0</v>
      </c>
      <c r="G187" s="101"/>
      <c r="H187" s="67"/>
      <c r="L187" s="67"/>
      <c r="M187" s="67"/>
    </row>
    <row r="188" spans="1:13" ht="14.25" outlineLevel="1">
      <c r="A188" s="70" t="s">
        <v>236</v>
      </c>
      <c r="B188" s="124"/>
      <c r="E188" s="105"/>
      <c r="F188" s="101"/>
      <c r="G188" s="101"/>
      <c r="H188" s="67"/>
      <c r="L188" s="67"/>
      <c r="M188" s="67"/>
    </row>
    <row r="189" spans="1:13" ht="14.25" outlineLevel="1">
      <c r="A189" s="70" t="s">
        <v>237</v>
      </c>
      <c r="B189" s="124"/>
      <c r="E189" s="105"/>
      <c r="F189" s="101"/>
      <c r="G189" s="101"/>
      <c r="H189" s="67"/>
      <c r="L189" s="67"/>
      <c r="M189" s="67"/>
    </row>
    <row r="190" spans="1:13" ht="14.25" outlineLevel="1">
      <c r="A190" s="70" t="s">
        <v>238</v>
      </c>
      <c r="B190" s="124"/>
      <c r="E190" s="105"/>
      <c r="F190" s="101"/>
      <c r="G190" s="101"/>
      <c r="H190" s="67"/>
      <c r="L190" s="67"/>
      <c r="M190" s="67"/>
    </row>
    <row r="191" spans="1:13" ht="14.25" outlineLevel="1">
      <c r="A191" s="70" t="s">
        <v>239</v>
      </c>
      <c r="B191" s="106"/>
      <c r="E191" s="105"/>
      <c r="F191" s="101"/>
      <c r="G191" s="101"/>
      <c r="H191" s="67"/>
      <c r="L191" s="67"/>
      <c r="M191" s="67"/>
    </row>
    <row r="192" spans="1:13" ht="15" customHeight="1">
      <c r="A192" s="91"/>
      <c r="B192" s="92" t="s">
        <v>240</v>
      </c>
      <c r="C192" s="91" t="s">
        <v>50</v>
      </c>
      <c r="D192" s="91"/>
      <c r="E192" s="93"/>
      <c r="F192" s="94" t="s">
        <v>209</v>
      </c>
      <c r="G192" s="94"/>
      <c r="H192" s="67"/>
      <c r="L192" s="67"/>
      <c r="M192" s="67"/>
    </row>
    <row r="193" spans="1:13" ht="14.25">
      <c r="A193" s="70" t="s">
        <v>241</v>
      </c>
      <c r="B193" s="89" t="s">
        <v>242</v>
      </c>
      <c r="C193" s="122">
        <v>13</v>
      </c>
      <c r="E193" s="100"/>
      <c r="F193" s="101">
        <f aca="true" t="shared" si="20" ref="F193:F206">IF($C$208=0,"",IF(C193="[for completion]","",C193/$C$208))</f>
        <v>1</v>
      </c>
      <c r="G193" s="101"/>
      <c r="H193" s="67"/>
      <c r="L193" s="67"/>
      <c r="M193" s="67"/>
    </row>
    <row r="194" spans="1:13" ht="14.25">
      <c r="A194" s="70" t="s">
        <v>243</v>
      </c>
      <c r="B194" s="89" t="s">
        <v>244</v>
      </c>
      <c r="C194" s="122">
        <v>0</v>
      </c>
      <c r="E194" s="105"/>
      <c r="F194" s="101">
        <f t="shared" si="20"/>
        <v>0</v>
      </c>
      <c r="G194" s="105"/>
      <c r="H194" s="67"/>
      <c r="L194" s="67"/>
      <c r="M194" s="67"/>
    </row>
    <row r="195" spans="1:13" ht="14.25">
      <c r="A195" s="70" t="s">
        <v>245</v>
      </c>
      <c r="B195" s="89" t="s">
        <v>246</v>
      </c>
      <c r="C195" s="122">
        <v>0</v>
      </c>
      <c r="E195" s="105"/>
      <c r="F195" s="101">
        <f t="shared" si="20"/>
        <v>0</v>
      </c>
      <c r="G195" s="105"/>
      <c r="H195" s="67"/>
      <c r="L195" s="67"/>
      <c r="M195" s="67"/>
    </row>
    <row r="196" spans="1:13" ht="14.25">
      <c r="A196" s="70" t="s">
        <v>247</v>
      </c>
      <c r="B196" s="89" t="s">
        <v>248</v>
      </c>
      <c r="C196" s="122">
        <v>0</v>
      </c>
      <c r="E196" s="105"/>
      <c r="F196" s="101">
        <f t="shared" si="20"/>
        <v>0</v>
      </c>
      <c r="G196" s="105"/>
      <c r="H196" s="67"/>
      <c r="L196" s="67"/>
      <c r="M196" s="67"/>
    </row>
    <row r="197" spans="1:13" ht="14.25">
      <c r="A197" s="70" t="s">
        <v>249</v>
      </c>
      <c r="B197" s="89" t="s">
        <v>250</v>
      </c>
      <c r="C197" s="122">
        <v>0</v>
      </c>
      <c r="E197" s="105"/>
      <c r="F197" s="101">
        <f t="shared" si="20"/>
        <v>0</v>
      </c>
      <c r="G197" s="105"/>
      <c r="H197" s="67"/>
      <c r="L197" s="67"/>
      <c r="M197" s="67"/>
    </row>
    <row r="198" spans="1:13" ht="14.25">
      <c r="A198" s="70" t="s">
        <v>251</v>
      </c>
      <c r="B198" s="89" t="s">
        <v>252</v>
      </c>
      <c r="C198" s="122">
        <v>0</v>
      </c>
      <c r="E198" s="105"/>
      <c r="F198" s="101">
        <f t="shared" si="20"/>
        <v>0</v>
      </c>
      <c r="G198" s="105"/>
      <c r="H198" s="67"/>
      <c r="L198" s="67"/>
      <c r="M198" s="67"/>
    </row>
    <row r="199" spans="1:13" ht="14.25">
      <c r="A199" s="70" t="s">
        <v>253</v>
      </c>
      <c r="B199" s="89" t="s">
        <v>254</v>
      </c>
      <c r="C199" s="122">
        <v>0</v>
      </c>
      <c r="E199" s="105"/>
      <c r="F199" s="101">
        <f t="shared" si="20"/>
        <v>0</v>
      </c>
      <c r="G199" s="105"/>
      <c r="H199" s="67"/>
      <c r="L199" s="67"/>
      <c r="M199" s="67"/>
    </row>
    <row r="200" spans="1:13" ht="14.25">
      <c r="A200" s="70" t="s">
        <v>255</v>
      </c>
      <c r="B200" s="89" t="s">
        <v>256</v>
      </c>
      <c r="C200" s="122">
        <v>0</v>
      </c>
      <c r="E200" s="105"/>
      <c r="F200" s="101">
        <f t="shared" si="20"/>
        <v>0</v>
      </c>
      <c r="G200" s="105"/>
      <c r="H200" s="67"/>
      <c r="L200" s="67"/>
      <c r="M200" s="67"/>
    </row>
    <row r="201" spans="1:13" ht="14.25">
      <c r="A201" s="70" t="s">
        <v>257</v>
      </c>
      <c r="B201" s="89" t="s">
        <v>258</v>
      </c>
      <c r="C201" s="122">
        <v>0</v>
      </c>
      <c r="E201" s="105"/>
      <c r="F201" s="101">
        <f t="shared" si="20"/>
        <v>0</v>
      </c>
      <c r="G201" s="105"/>
      <c r="H201" s="67"/>
      <c r="L201" s="67"/>
      <c r="M201" s="67"/>
    </row>
    <row r="202" spans="1:13" ht="14.25">
      <c r="A202" s="70" t="s">
        <v>259</v>
      </c>
      <c r="B202" s="89" t="s">
        <v>260</v>
      </c>
      <c r="C202" s="122">
        <v>0</v>
      </c>
      <c r="E202" s="105"/>
      <c r="F202" s="101">
        <f t="shared" si="20"/>
        <v>0</v>
      </c>
      <c r="G202" s="105"/>
      <c r="H202" s="67"/>
      <c r="L202" s="67"/>
      <c r="M202" s="67"/>
    </row>
    <row r="203" spans="1:13" ht="14.25">
      <c r="A203" s="70" t="s">
        <v>261</v>
      </c>
      <c r="B203" s="89" t="s">
        <v>262</v>
      </c>
      <c r="C203" s="122">
        <v>0</v>
      </c>
      <c r="E203" s="105"/>
      <c r="F203" s="101">
        <f t="shared" si="20"/>
        <v>0</v>
      </c>
      <c r="G203" s="105"/>
      <c r="H203" s="67"/>
      <c r="L203" s="67"/>
      <c r="M203" s="67"/>
    </row>
    <row r="204" spans="1:13" ht="14.25">
      <c r="A204" s="70" t="s">
        <v>263</v>
      </c>
      <c r="B204" s="89" t="s">
        <v>264</v>
      </c>
      <c r="C204" s="122">
        <v>0</v>
      </c>
      <c r="E204" s="105"/>
      <c r="F204" s="101">
        <f t="shared" si="20"/>
        <v>0</v>
      </c>
      <c r="G204" s="105"/>
      <c r="H204" s="67"/>
      <c r="L204" s="67"/>
      <c r="M204" s="67"/>
    </row>
    <row r="205" spans="1:13" ht="14.25">
      <c r="A205" s="70" t="s">
        <v>265</v>
      </c>
      <c r="B205" s="89" t="s">
        <v>266</v>
      </c>
      <c r="C205" s="122">
        <v>0</v>
      </c>
      <c r="E205" s="105"/>
      <c r="F205" s="101">
        <f t="shared" si="20"/>
        <v>0</v>
      </c>
      <c r="G205" s="105"/>
      <c r="H205" s="67"/>
      <c r="L205" s="67"/>
      <c r="M205" s="67"/>
    </row>
    <row r="206" spans="1:13" ht="14.25">
      <c r="A206" s="70" t="s">
        <v>267</v>
      </c>
      <c r="B206" s="89" t="s">
        <v>62</v>
      </c>
      <c r="C206" s="122">
        <v>0</v>
      </c>
      <c r="E206" s="105"/>
      <c r="F206" s="101">
        <f t="shared" si="20"/>
        <v>0</v>
      </c>
      <c r="G206" s="105"/>
      <c r="H206" s="67"/>
      <c r="L206" s="67"/>
      <c r="M206" s="67"/>
    </row>
    <row r="207" spans="1:13" ht="14.25">
      <c r="A207" s="70" t="s">
        <v>268</v>
      </c>
      <c r="B207" s="103" t="s">
        <v>269</v>
      </c>
      <c r="C207" s="122">
        <v>13</v>
      </c>
      <c r="E207" s="105"/>
      <c r="F207" s="101"/>
      <c r="G207" s="105"/>
      <c r="H207" s="67"/>
      <c r="L207" s="67"/>
      <c r="M207" s="67"/>
    </row>
    <row r="208" spans="1:13" ht="14.25">
      <c r="A208" s="70" t="s">
        <v>270</v>
      </c>
      <c r="B208" s="114" t="s">
        <v>64</v>
      </c>
      <c r="C208" s="89">
        <f>SUM(C193:C206)</f>
        <v>13</v>
      </c>
      <c r="D208" s="89"/>
      <c r="E208" s="105"/>
      <c r="F208" s="105">
        <f>SUM(F193:F206)</f>
        <v>1</v>
      </c>
      <c r="G208" s="105"/>
      <c r="H208" s="67"/>
      <c r="L208" s="67"/>
      <c r="M208" s="67"/>
    </row>
    <row r="209" spans="1:13" ht="14.25" outlineLevel="1">
      <c r="A209" s="70" t="s">
        <v>271</v>
      </c>
      <c r="B209" s="106" t="s">
        <v>166</v>
      </c>
      <c r="E209" s="105"/>
      <c r="F209" s="101">
        <f>IF($C$208=0,"",IF(C209="[for completion]","",C209/$C$208))</f>
        <v>0</v>
      </c>
      <c r="G209" s="105"/>
      <c r="H209" s="67"/>
      <c r="L209" s="67"/>
      <c r="M209" s="67"/>
    </row>
    <row r="210" spans="1:13" ht="14.25" outlineLevel="1">
      <c r="A210" s="70" t="s">
        <v>1920</v>
      </c>
      <c r="B210" s="106" t="s">
        <v>166</v>
      </c>
      <c r="E210" s="105"/>
      <c r="F210" s="101">
        <f aca="true" t="shared" si="21" ref="F210:F215">IF($C$208=0,"",IF(C210="[for completion]","",C210/$C$208))</f>
        <v>0</v>
      </c>
      <c r="G210" s="105"/>
      <c r="H210" s="67"/>
      <c r="L210" s="67"/>
      <c r="M210" s="67"/>
    </row>
    <row r="211" spans="1:13" ht="14.25" outlineLevel="1">
      <c r="A211" s="70" t="s">
        <v>272</v>
      </c>
      <c r="B211" s="106" t="s">
        <v>166</v>
      </c>
      <c r="E211" s="105"/>
      <c r="F211" s="101">
        <f t="shared" si="21"/>
        <v>0</v>
      </c>
      <c r="G211" s="105"/>
      <c r="H211" s="67"/>
      <c r="L211" s="67"/>
      <c r="M211" s="67"/>
    </row>
    <row r="212" spans="1:13" ht="14.25" outlineLevel="1">
      <c r="A212" s="70" t="s">
        <v>273</v>
      </c>
      <c r="B212" s="106" t="s">
        <v>166</v>
      </c>
      <c r="E212" s="105"/>
      <c r="F212" s="101">
        <f t="shared" si="21"/>
        <v>0</v>
      </c>
      <c r="G212" s="105"/>
      <c r="H212" s="67"/>
      <c r="L212" s="67"/>
      <c r="M212" s="67"/>
    </row>
    <row r="213" spans="1:13" ht="14.25" outlineLevel="1">
      <c r="A213" s="70" t="s">
        <v>274</v>
      </c>
      <c r="B213" s="106" t="s">
        <v>166</v>
      </c>
      <c r="E213" s="105"/>
      <c r="F213" s="101">
        <f t="shared" si="21"/>
        <v>0</v>
      </c>
      <c r="G213" s="105"/>
      <c r="H213" s="67"/>
      <c r="L213" s="67"/>
      <c r="M213" s="67"/>
    </row>
    <row r="214" spans="1:13" ht="14.25" outlineLevel="1">
      <c r="A214" s="70" t="s">
        <v>275</v>
      </c>
      <c r="B214" s="106" t="s">
        <v>166</v>
      </c>
      <c r="E214" s="105"/>
      <c r="F214" s="101">
        <f t="shared" si="21"/>
        <v>0</v>
      </c>
      <c r="G214" s="105"/>
      <c r="H214" s="67"/>
      <c r="L214" s="67"/>
      <c r="M214" s="67"/>
    </row>
    <row r="215" spans="1:13" ht="14.25" outlineLevel="1">
      <c r="A215" s="70" t="s">
        <v>276</v>
      </c>
      <c r="B215" s="106" t="s">
        <v>166</v>
      </c>
      <c r="E215" s="105"/>
      <c r="F215" s="101">
        <f t="shared" si="21"/>
        <v>0</v>
      </c>
      <c r="G215" s="105"/>
      <c r="H215" s="67"/>
      <c r="L215" s="67"/>
      <c r="M215" s="67"/>
    </row>
    <row r="216" spans="1:13" ht="15" customHeight="1">
      <c r="A216" s="91"/>
      <c r="B216" s="92" t="s">
        <v>1921</v>
      </c>
      <c r="C216" s="91" t="s">
        <v>50</v>
      </c>
      <c r="D216" s="91"/>
      <c r="E216" s="93"/>
      <c r="F216" s="94" t="s">
        <v>277</v>
      </c>
      <c r="G216" s="94" t="s">
        <v>278</v>
      </c>
      <c r="H216" s="67"/>
      <c r="L216" s="67"/>
      <c r="M216" s="67"/>
    </row>
    <row r="217" spans="1:13" ht="14.25">
      <c r="A217" s="70" t="s">
        <v>279</v>
      </c>
      <c r="B217" s="113" t="s">
        <v>280</v>
      </c>
      <c r="C217" s="122">
        <v>13</v>
      </c>
      <c r="E217" s="121"/>
      <c r="F217" s="101">
        <f>IF($C$38=0,"",IF(C217="[for completion]","",IF(C217="","",C217/$C$38)))</f>
        <v>0.004439558164004601</v>
      </c>
      <c r="G217" s="101">
        <f>IF($C$39=0,"",IF(C217="[for completion]","",IF(C217="","",C217/$C$39)))</f>
        <v>0.0057777777777777775</v>
      </c>
      <c r="H217" s="67"/>
      <c r="L217" s="67"/>
      <c r="M217" s="67"/>
    </row>
    <row r="218" spans="1:13" ht="14.25">
      <c r="A218" s="70" t="s">
        <v>281</v>
      </c>
      <c r="B218" s="113" t="s">
        <v>282</v>
      </c>
      <c r="C218" s="122">
        <v>0</v>
      </c>
      <c r="E218" s="121"/>
      <c r="F218" s="101">
        <f>IF($C$38=0,"",IF(C218="[for completion]","",IF(C218="","",C218/$C$38)))</f>
        <v>0</v>
      </c>
      <c r="G218" s="101">
        <f>IF($C$39=0,"",IF(C218="[for completion]","",IF(C218="","",C218/$C$39)))</f>
        <v>0</v>
      </c>
      <c r="H218" s="67"/>
      <c r="L218" s="67"/>
      <c r="M218" s="67"/>
    </row>
    <row r="219" spans="1:13" ht="14.25">
      <c r="A219" s="70" t="s">
        <v>283</v>
      </c>
      <c r="B219" s="113" t="s">
        <v>62</v>
      </c>
      <c r="C219" s="122">
        <v>0</v>
      </c>
      <c r="E219" s="121"/>
      <c r="F219" s="101">
        <f>IF($C$38=0,"",IF(C219="[for completion]","",IF(C219="","",C219/$C$38)))</f>
        <v>0</v>
      </c>
      <c r="G219" s="101">
        <f>IF($C$39=0,"",IF(C219="[for completion]","",IF(C219="","",C219/$C$39)))</f>
        <v>0</v>
      </c>
      <c r="H219" s="67"/>
      <c r="L219" s="67"/>
      <c r="M219" s="67"/>
    </row>
    <row r="220" spans="1:13" ht="14.25">
      <c r="A220" s="70" t="s">
        <v>284</v>
      </c>
      <c r="B220" s="114" t="s">
        <v>64</v>
      </c>
      <c r="C220" s="70">
        <f>SUM(C217:C219)</f>
        <v>13</v>
      </c>
      <c r="E220" s="121"/>
      <c r="F220" s="99">
        <f>SUM(F217:F219)</f>
        <v>0.004439558164004601</v>
      </c>
      <c r="G220" s="99">
        <f>SUM(G217:G219)</f>
        <v>0.0057777777777777775</v>
      </c>
      <c r="H220" s="67"/>
      <c r="L220" s="67"/>
      <c r="M220" s="67"/>
    </row>
    <row r="221" spans="1:13" ht="14.25" outlineLevel="1">
      <c r="A221" s="70" t="s">
        <v>285</v>
      </c>
      <c r="B221" s="106" t="s">
        <v>166</v>
      </c>
      <c r="E221" s="121"/>
      <c r="F221" s="101">
        <f aca="true" t="shared" si="22" ref="F221:F227">IF($C$38=0,"",IF(C221="[for completion]","",IF(C221="","",C221/$C$38)))</f>
      </c>
      <c r="G221" s="101">
        <f aca="true" t="shared" si="23" ref="G221:G227">IF($C$39=0,"",IF(C221="[for completion]","",IF(C221="","",C221/$C$39)))</f>
      </c>
      <c r="H221" s="67"/>
      <c r="L221" s="67"/>
      <c r="M221" s="67"/>
    </row>
    <row r="222" spans="1:13" ht="14.25" outlineLevel="1">
      <c r="A222" s="70" t="s">
        <v>286</v>
      </c>
      <c r="B222" s="106" t="s">
        <v>166</v>
      </c>
      <c r="E222" s="121"/>
      <c r="F222" s="101">
        <f t="shared" si="22"/>
      </c>
      <c r="G222" s="101">
        <f t="shared" si="23"/>
      </c>
      <c r="H222" s="67"/>
      <c r="L222" s="67"/>
      <c r="M222" s="67"/>
    </row>
    <row r="223" spans="1:13" ht="14.25" outlineLevel="1">
      <c r="A223" s="70" t="s">
        <v>287</v>
      </c>
      <c r="B223" s="106" t="s">
        <v>166</v>
      </c>
      <c r="E223" s="121"/>
      <c r="F223" s="101">
        <f t="shared" si="22"/>
      </c>
      <c r="G223" s="101">
        <f t="shared" si="23"/>
      </c>
      <c r="H223" s="67"/>
      <c r="L223" s="67"/>
      <c r="M223" s="67"/>
    </row>
    <row r="224" spans="1:13" ht="14.25" outlineLevel="1">
      <c r="A224" s="70" t="s">
        <v>288</v>
      </c>
      <c r="B224" s="106" t="s">
        <v>166</v>
      </c>
      <c r="E224" s="121"/>
      <c r="F224" s="101">
        <f t="shared" si="22"/>
      </c>
      <c r="G224" s="101">
        <f t="shared" si="23"/>
      </c>
      <c r="H224" s="67"/>
      <c r="L224" s="67"/>
      <c r="M224" s="67"/>
    </row>
    <row r="225" spans="1:13" ht="14.25" outlineLevel="1">
      <c r="A225" s="70" t="s">
        <v>289</v>
      </c>
      <c r="B225" s="106" t="s">
        <v>166</v>
      </c>
      <c r="E225" s="121"/>
      <c r="F225" s="101">
        <f t="shared" si="22"/>
      </c>
      <c r="G225" s="101">
        <f t="shared" si="23"/>
      </c>
      <c r="H225" s="67"/>
      <c r="L225" s="67"/>
      <c r="M225" s="67"/>
    </row>
    <row r="226" spans="1:13" ht="14.25" outlineLevel="1">
      <c r="A226" s="70" t="s">
        <v>290</v>
      </c>
      <c r="B226" s="106" t="s">
        <v>166</v>
      </c>
      <c r="E226" s="89"/>
      <c r="F226" s="101">
        <f t="shared" si="22"/>
      </c>
      <c r="G226" s="101">
        <f t="shared" si="23"/>
      </c>
      <c r="H226" s="67"/>
      <c r="L226" s="67"/>
      <c r="M226" s="67"/>
    </row>
    <row r="227" spans="1:13" ht="14.25" outlineLevel="1">
      <c r="A227" s="70" t="s">
        <v>291</v>
      </c>
      <c r="B227" s="106" t="s">
        <v>166</v>
      </c>
      <c r="E227" s="121"/>
      <c r="F227" s="101">
        <f t="shared" si="22"/>
      </c>
      <c r="G227" s="101">
        <f t="shared" si="23"/>
      </c>
      <c r="H227" s="67"/>
      <c r="L227" s="67"/>
      <c r="M227" s="67"/>
    </row>
    <row r="228" spans="1:13" ht="15" customHeight="1">
      <c r="A228" s="91"/>
      <c r="B228" s="92" t="s">
        <v>1922</v>
      </c>
      <c r="C228" s="91"/>
      <c r="D228" s="91"/>
      <c r="E228" s="93"/>
      <c r="F228" s="94"/>
      <c r="G228" s="94"/>
      <c r="H228" s="67"/>
      <c r="L228" s="67"/>
      <c r="M228" s="67"/>
    </row>
    <row r="229" spans="1:13" ht="28.5">
      <c r="A229" s="70" t="s">
        <v>292</v>
      </c>
      <c r="B229" s="89" t="s">
        <v>1923</v>
      </c>
      <c r="C229" s="125" t="s">
        <v>1924</v>
      </c>
      <c r="H229" s="67"/>
      <c r="L229" s="67"/>
      <c r="M229" s="67"/>
    </row>
    <row r="230" spans="1:13" ht="15" customHeight="1">
      <c r="A230" s="91"/>
      <c r="B230" s="92" t="s">
        <v>293</v>
      </c>
      <c r="C230" s="91"/>
      <c r="D230" s="91"/>
      <c r="E230" s="93"/>
      <c r="F230" s="94"/>
      <c r="G230" s="94"/>
      <c r="H230" s="67"/>
      <c r="L230" s="67"/>
      <c r="M230" s="67"/>
    </row>
    <row r="231" spans="1:13" ht="14.25">
      <c r="A231" s="70" t="s">
        <v>294</v>
      </c>
      <c r="B231" s="70" t="s">
        <v>295</v>
      </c>
      <c r="C231" s="70">
        <v>0</v>
      </c>
      <c r="E231" s="89"/>
      <c r="H231" s="67"/>
      <c r="L231" s="67"/>
      <c r="M231" s="67"/>
    </row>
    <row r="232" spans="1:13" ht="14.25">
      <c r="A232" s="70" t="s">
        <v>296</v>
      </c>
      <c r="B232" s="126" t="s">
        <v>297</v>
      </c>
      <c r="C232" s="70">
        <v>0</v>
      </c>
      <c r="E232" s="89"/>
      <c r="H232" s="67"/>
      <c r="L232" s="67"/>
      <c r="M232" s="67"/>
    </row>
    <row r="233" spans="1:13" ht="14.25">
      <c r="A233" s="70" t="s">
        <v>298</v>
      </c>
      <c r="B233" s="126" t="s">
        <v>299</v>
      </c>
      <c r="C233" s="70">
        <v>0</v>
      </c>
      <c r="E233" s="89"/>
      <c r="H233" s="67"/>
      <c r="L233" s="67"/>
      <c r="M233" s="67"/>
    </row>
    <row r="234" spans="1:13" ht="14.25" outlineLevel="1">
      <c r="A234" s="70" t="s">
        <v>300</v>
      </c>
      <c r="B234" s="86" t="s">
        <v>301</v>
      </c>
      <c r="C234" s="89"/>
      <c r="D234" s="89"/>
      <c r="E234" s="89"/>
      <c r="H234" s="67"/>
      <c r="L234" s="67"/>
      <c r="M234" s="67"/>
    </row>
    <row r="235" spans="1:13" ht="14.25" outlineLevel="1">
      <c r="A235" s="70" t="s">
        <v>302</v>
      </c>
      <c r="B235" s="86" t="s">
        <v>303</v>
      </c>
      <c r="C235" s="89"/>
      <c r="D235" s="89"/>
      <c r="E235" s="89"/>
      <c r="H235" s="67"/>
      <c r="L235" s="67"/>
      <c r="M235" s="67"/>
    </row>
    <row r="236" spans="1:13" ht="14.25" outlineLevel="1">
      <c r="A236" s="70" t="s">
        <v>304</v>
      </c>
      <c r="B236" s="86" t="s">
        <v>305</v>
      </c>
      <c r="C236" s="89"/>
      <c r="D236" s="89"/>
      <c r="E236" s="89"/>
      <c r="H236" s="67"/>
      <c r="L236" s="67"/>
      <c r="M236" s="67"/>
    </row>
    <row r="237" spans="1:13" ht="14.25" outlineLevel="1">
      <c r="A237" s="70" t="s">
        <v>306</v>
      </c>
      <c r="C237" s="89"/>
      <c r="D237" s="89"/>
      <c r="E237" s="89"/>
      <c r="H237" s="67"/>
      <c r="L237" s="67"/>
      <c r="M237" s="67"/>
    </row>
    <row r="238" spans="1:13" ht="14.25" outlineLevel="1">
      <c r="A238" s="70" t="s">
        <v>307</v>
      </c>
      <c r="C238" s="89"/>
      <c r="D238" s="89"/>
      <c r="E238" s="89"/>
      <c r="H238" s="67"/>
      <c r="L238" s="67"/>
      <c r="M238" s="67"/>
    </row>
    <row r="239" spans="1:14" ht="14.25" outlineLevel="1">
      <c r="A239" s="70" t="s">
        <v>308</v>
      </c>
      <c r="D239" s="65"/>
      <c r="E239" s="65"/>
      <c r="F239" s="65"/>
      <c r="G239" s="65"/>
      <c r="H239" s="67"/>
      <c r="K239" s="127"/>
      <c r="L239" s="127"/>
      <c r="M239" s="127"/>
      <c r="N239" s="127"/>
    </row>
    <row r="240" spans="1:14" ht="14.25" outlineLevel="1">
      <c r="A240" s="70" t="s">
        <v>309</v>
      </c>
      <c r="D240" s="65"/>
      <c r="E240" s="65"/>
      <c r="F240" s="65"/>
      <c r="G240" s="65"/>
      <c r="H240" s="67"/>
      <c r="K240" s="127"/>
      <c r="L240" s="127"/>
      <c r="M240" s="127"/>
      <c r="N240" s="127"/>
    </row>
    <row r="241" spans="1:14" ht="14.25" outlineLevel="1">
      <c r="A241" s="70" t="s">
        <v>310</v>
      </c>
      <c r="D241" s="65"/>
      <c r="E241" s="65"/>
      <c r="F241" s="65"/>
      <c r="G241" s="65"/>
      <c r="H241" s="67"/>
      <c r="K241" s="127"/>
      <c r="L241" s="127"/>
      <c r="M241" s="127"/>
      <c r="N241" s="127"/>
    </row>
    <row r="242" spans="1:14" ht="14.25" outlineLevel="1">
      <c r="A242" s="70" t="s">
        <v>311</v>
      </c>
      <c r="D242" s="65"/>
      <c r="E242" s="65"/>
      <c r="F242" s="65"/>
      <c r="G242" s="65"/>
      <c r="H242" s="67"/>
      <c r="K242" s="127"/>
      <c r="L242" s="127"/>
      <c r="M242" s="127"/>
      <c r="N242" s="127"/>
    </row>
    <row r="243" spans="1:14" ht="14.25" outlineLevel="1">
      <c r="A243" s="70" t="s">
        <v>312</v>
      </c>
      <c r="D243" s="65"/>
      <c r="E243" s="65"/>
      <c r="F243" s="65"/>
      <c r="G243" s="65"/>
      <c r="H243" s="67"/>
      <c r="K243" s="127"/>
      <c r="L243" s="127"/>
      <c r="M243" s="127"/>
      <c r="N243" s="127"/>
    </row>
    <row r="244" spans="1:14" ht="14.25" outlineLevel="1">
      <c r="A244" s="70" t="s">
        <v>313</v>
      </c>
      <c r="D244" s="65"/>
      <c r="E244" s="65"/>
      <c r="F244" s="65"/>
      <c r="G244" s="65"/>
      <c r="H244" s="67"/>
      <c r="K244" s="127"/>
      <c r="L244" s="127"/>
      <c r="M244" s="127"/>
      <c r="N244" s="127"/>
    </row>
    <row r="245" spans="1:14" ht="14.25" outlineLevel="1">
      <c r="A245" s="70" t="s">
        <v>314</v>
      </c>
      <c r="D245" s="65"/>
      <c r="E245" s="65"/>
      <c r="F245" s="65"/>
      <c r="G245" s="65"/>
      <c r="H245" s="67"/>
      <c r="K245" s="127"/>
      <c r="L245" s="127"/>
      <c r="M245" s="127"/>
      <c r="N245" s="127"/>
    </row>
    <row r="246" spans="1:14" ht="14.25" outlineLevel="1">
      <c r="A246" s="70" t="s">
        <v>315</v>
      </c>
      <c r="D246" s="65"/>
      <c r="E246" s="65"/>
      <c r="F246" s="65"/>
      <c r="G246" s="65"/>
      <c r="H246" s="67"/>
      <c r="K246" s="127"/>
      <c r="L246" s="127"/>
      <c r="M246" s="127"/>
      <c r="N246" s="127"/>
    </row>
    <row r="247" spans="1:14" ht="14.25" outlineLevel="1">
      <c r="A247" s="70" t="s">
        <v>316</v>
      </c>
      <c r="D247" s="65"/>
      <c r="E247" s="65"/>
      <c r="F247" s="65"/>
      <c r="G247" s="65"/>
      <c r="H247" s="67"/>
      <c r="K247" s="127"/>
      <c r="L247" s="127"/>
      <c r="M247" s="127"/>
      <c r="N247" s="127"/>
    </row>
    <row r="248" spans="1:14" ht="14.25" outlineLevel="1">
      <c r="A248" s="70" t="s">
        <v>317</v>
      </c>
      <c r="D248" s="65"/>
      <c r="E248" s="65"/>
      <c r="F248" s="65"/>
      <c r="G248" s="65"/>
      <c r="H248" s="67"/>
      <c r="K248" s="127"/>
      <c r="L248" s="127"/>
      <c r="M248" s="127"/>
      <c r="N248" s="127"/>
    </row>
    <row r="249" spans="1:14" ht="14.25" outlineLevel="1">
      <c r="A249" s="70" t="s">
        <v>318</v>
      </c>
      <c r="D249" s="65"/>
      <c r="E249" s="65"/>
      <c r="F249" s="65"/>
      <c r="G249" s="65"/>
      <c r="H249" s="67"/>
      <c r="K249" s="127"/>
      <c r="L249" s="127"/>
      <c r="M249" s="127"/>
      <c r="N249" s="127"/>
    </row>
    <row r="250" spans="1:14" ht="14.25" outlineLevel="1">
      <c r="A250" s="70" t="s">
        <v>319</v>
      </c>
      <c r="D250" s="65"/>
      <c r="E250" s="65"/>
      <c r="F250" s="65"/>
      <c r="G250" s="65"/>
      <c r="H250" s="67"/>
      <c r="K250" s="127"/>
      <c r="L250" s="127"/>
      <c r="M250" s="127"/>
      <c r="N250" s="127"/>
    </row>
    <row r="251" spans="1:14" ht="14.25" outlineLevel="1">
      <c r="A251" s="70" t="s">
        <v>320</v>
      </c>
      <c r="D251" s="65"/>
      <c r="E251" s="65"/>
      <c r="F251" s="65"/>
      <c r="G251" s="65"/>
      <c r="H251" s="67"/>
      <c r="K251" s="127"/>
      <c r="L251" s="127"/>
      <c r="M251" s="127"/>
      <c r="N251" s="127"/>
    </row>
    <row r="252" spans="1:14" ht="14.25" outlineLevel="1">
      <c r="A252" s="70" t="s">
        <v>321</v>
      </c>
      <c r="D252" s="65"/>
      <c r="E252" s="65"/>
      <c r="F252" s="65"/>
      <c r="G252" s="65"/>
      <c r="H252" s="67"/>
      <c r="K252" s="127"/>
      <c r="L252" s="127"/>
      <c r="M252" s="127"/>
      <c r="N252" s="127"/>
    </row>
    <row r="253" spans="1:14" ht="14.25" outlineLevel="1">
      <c r="A253" s="70" t="s">
        <v>1925</v>
      </c>
      <c r="D253" s="65"/>
      <c r="E253" s="65"/>
      <c r="F253" s="65"/>
      <c r="G253" s="65"/>
      <c r="H253" s="67"/>
      <c r="K253" s="127"/>
      <c r="L253" s="127"/>
      <c r="M253" s="127"/>
      <c r="N253" s="127"/>
    </row>
    <row r="254" spans="1:14" ht="14.25" outlineLevel="1">
      <c r="A254" s="70" t="s">
        <v>322</v>
      </c>
      <c r="D254" s="65"/>
      <c r="E254" s="65"/>
      <c r="F254" s="65"/>
      <c r="G254" s="65"/>
      <c r="H254" s="67"/>
      <c r="K254" s="127"/>
      <c r="L254" s="127"/>
      <c r="M254" s="127"/>
      <c r="N254" s="127"/>
    </row>
    <row r="255" spans="1:14" ht="14.25" outlineLevel="1">
      <c r="A255" s="70" t="s">
        <v>323</v>
      </c>
      <c r="D255" s="65"/>
      <c r="E255" s="65"/>
      <c r="F255" s="65"/>
      <c r="G255" s="65"/>
      <c r="H255" s="67"/>
      <c r="K255" s="127"/>
      <c r="L255" s="127"/>
      <c r="M255" s="127"/>
      <c r="N255" s="127"/>
    </row>
    <row r="256" spans="1:14" ht="14.25" outlineLevel="1">
      <c r="A256" s="70" t="s">
        <v>324</v>
      </c>
      <c r="D256" s="65"/>
      <c r="E256" s="65"/>
      <c r="F256" s="65"/>
      <c r="G256" s="65"/>
      <c r="H256" s="67"/>
      <c r="K256" s="127"/>
      <c r="L256" s="127"/>
      <c r="M256" s="127"/>
      <c r="N256" s="127"/>
    </row>
    <row r="257" spans="1:14" ht="14.25" outlineLevel="1">
      <c r="A257" s="70" t="s">
        <v>325</v>
      </c>
      <c r="D257" s="65"/>
      <c r="E257" s="65"/>
      <c r="F257" s="65"/>
      <c r="G257" s="65"/>
      <c r="H257" s="67"/>
      <c r="K257" s="127"/>
      <c r="L257" s="127"/>
      <c r="M257" s="127"/>
      <c r="N257" s="127"/>
    </row>
    <row r="258" spans="1:14" ht="14.25" outlineLevel="1">
      <c r="A258" s="70" t="s">
        <v>326</v>
      </c>
      <c r="D258" s="65"/>
      <c r="E258" s="65"/>
      <c r="F258" s="65"/>
      <c r="G258" s="65"/>
      <c r="H258" s="67"/>
      <c r="K258" s="127"/>
      <c r="L258" s="127"/>
      <c r="M258" s="127"/>
      <c r="N258" s="127"/>
    </row>
    <row r="259" spans="1:14" ht="14.25" outlineLevel="1">
      <c r="A259" s="70" t="s">
        <v>327</v>
      </c>
      <c r="D259" s="65"/>
      <c r="E259" s="65"/>
      <c r="F259" s="65"/>
      <c r="G259" s="65"/>
      <c r="H259" s="67"/>
      <c r="K259" s="127"/>
      <c r="L259" s="127"/>
      <c r="M259" s="127"/>
      <c r="N259" s="127"/>
    </row>
    <row r="260" spans="1:14" ht="14.25" outlineLevel="1">
      <c r="A260" s="70" t="s">
        <v>328</v>
      </c>
      <c r="D260" s="65"/>
      <c r="E260" s="65"/>
      <c r="F260" s="65"/>
      <c r="G260" s="65"/>
      <c r="H260" s="67"/>
      <c r="K260" s="127"/>
      <c r="L260" s="127"/>
      <c r="M260" s="127"/>
      <c r="N260" s="127"/>
    </row>
    <row r="261" spans="1:14" ht="14.25" outlineLevel="1">
      <c r="A261" s="70" t="s">
        <v>329</v>
      </c>
      <c r="D261" s="65"/>
      <c r="E261" s="65"/>
      <c r="F261" s="65"/>
      <c r="G261" s="65"/>
      <c r="H261" s="67"/>
      <c r="K261" s="127"/>
      <c r="L261" s="127"/>
      <c r="M261" s="127"/>
      <c r="N261" s="127"/>
    </row>
    <row r="262" spans="1:14" ht="14.25" outlineLevel="1">
      <c r="A262" s="70" t="s">
        <v>330</v>
      </c>
      <c r="D262" s="65"/>
      <c r="E262" s="65"/>
      <c r="F262" s="65"/>
      <c r="G262" s="65"/>
      <c r="H262" s="67"/>
      <c r="K262" s="127"/>
      <c r="L262" s="127"/>
      <c r="M262" s="127"/>
      <c r="N262" s="127"/>
    </row>
    <row r="263" spans="1:14" ht="14.25" outlineLevel="1">
      <c r="A263" s="70" t="s">
        <v>331</v>
      </c>
      <c r="D263" s="65"/>
      <c r="E263" s="65"/>
      <c r="F263" s="65"/>
      <c r="G263" s="65"/>
      <c r="H263" s="67"/>
      <c r="K263" s="127"/>
      <c r="L263" s="127"/>
      <c r="M263" s="127"/>
      <c r="N263" s="127"/>
    </row>
    <row r="264" spans="1:14" ht="14.25" outlineLevel="1">
      <c r="A264" s="70" t="s">
        <v>332</v>
      </c>
      <c r="D264" s="65"/>
      <c r="E264" s="65"/>
      <c r="F264" s="65"/>
      <c r="G264" s="65"/>
      <c r="H264" s="67"/>
      <c r="K264" s="127"/>
      <c r="L264" s="127"/>
      <c r="M264" s="127"/>
      <c r="N264" s="127"/>
    </row>
    <row r="265" spans="1:14" ht="14.25" outlineLevel="1">
      <c r="A265" s="70" t="s">
        <v>333</v>
      </c>
      <c r="D265" s="65"/>
      <c r="E265" s="65"/>
      <c r="F265" s="65"/>
      <c r="G265" s="65"/>
      <c r="H265" s="67"/>
      <c r="K265" s="127"/>
      <c r="L265" s="127"/>
      <c r="M265" s="127"/>
      <c r="N265" s="127"/>
    </row>
    <row r="266" spans="1:14" ht="14.25" outlineLevel="1">
      <c r="A266" s="70" t="s">
        <v>334</v>
      </c>
      <c r="D266" s="65"/>
      <c r="E266" s="65"/>
      <c r="F266" s="65"/>
      <c r="G266" s="65"/>
      <c r="H266" s="67"/>
      <c r="K266" s="127"/>
      <c r="L266" s="127"/>
      <c r="M266" s="127"/>
      <c r="N266" s="127"/>
    </row>
    <row r="267" spans="1:14" ht="14.25" outlineLevel="1">
      <c r="A267" s="70" t="s">
        <v>335</v>
      </c>
      <c r="D267" s="65"/>
      <c r="E267" s="65"/>
      <c r="F267" s="65"/>
      <c r="G267" s="65"/>
      <c r="H267" s="67"/>
      <c r="K267" s="127"/>
      <c r="L267" s="127"/>
      <c r="M267" s="127"/>
      <c r="N267" s="127"/>
    </row>
    <row r="268" spans="1:14" ht="14.25" outlineLevel="1">
      <c r="A268" s="70" t="s">
        <v>336</v>
      </c>
      <c r="D268" s="65"/>
      <c r="E268" s="65"/>
      <c r="F268" s="65"/>
      <c r="G268" s="65"/>
      <c r="H268" s="67"/>
      <c r="K268" s="127"/>
      <c r="L268" s="127"/>
      <c r="M268" s="127"/>
      <c r="N268" s="127"/>
    </row>
    <row r="269" spans="1:14" ht="14.25" outlineLevel="1">
      <c r="A269" s="70" t="s">
        <v>337</v>
      </c>
      <c r="D269" s="65"/>
      <c r="E269" s="65"/>
      <c r="F269" s="65"/>
      <c r="G269" s="65"/>
      <c r="H269" s="67"/>
      <c r="K269" s="127"/>
      <c r="L269" s="127"/>
      <c r="M269" s="127"/>
      <c r="N269" s="127"/>
    </row>
    <row r="270" spans="1:14" ht="14.25" outlineLevel="1">
      <c r="A270" s="70" t="s">
        <v>338</v>
      </c>
      <c r="D270" s="65"/>
      <c r="E270" s="65"/>
      <c r="F270" s="65"/>
      <c r="G270" s="65"/>
      <c r="H270" s="67"/>
      <c r="K270" s="127"/>
      <c r="L270" s="127"/>
      <c r="M270" s="127"/>
      <c r="N270" s="127"/>
    </row>
    <row r="271" spans="1:14" ht="14.25" outlineLevel="1">
      <c r="A271" s="70" t="s">
        <v>339</v>
      </c>
      <c r="D271" s="65"/>
      <c r="E271" s="65"/>
      <c r="F271" s="65"/>
      <c r="G271" s="65"/>
      <c r="H271" s="67"/>
      <c r="K271" s="127"/>
      <c r="L271" s="127"/>
      <c r="M271" s="127"/>
      <c r="N271" s="127"/>
    </row>
    <row r="272" spans="1:14" ht="14.25" outlineLevel="1">
      <c r="A272" s="70" t="s">
        <v>340</v>
      </c>
      <c r="D272" s="65"/>
      <c r="E272" s="65"/>
      <c r="F272" s="65"/>
      <c r="G272" s="65"/>
      <c r="H272" s="67"/>
      <c r="K272" s="127"/>
      <c r="L272" s="127"/>
      <c r="M272" s="127"/>
      <c r="N272" s="127"/>
    </row>
    <row r="273" spans="1:14" ht="14.25" outlineLevel="1">
      <c r="A273" s="70" t="s">
        <v>341</v>
      </c>
      <c r="D273" s="65"/>
      <c r="E273" s="65"/>
      <c r="F273" s="65"/>
      <c r="G273" s="65"/>
      <c r="H273" s="67"/>
      <c r="K273" s="127"/>
      <c r="L273" s="127"/>
      <c r="M273" s="127"/>
      <c r="N273" s="127"/>
    </row>
    <row r="274" spans="1:14" ht="14.25" outlineLevel="1">
      <c r="A274" s="70" t="s">
        <v>342</v>
      </c>
      <c r="D274" s="65"/>
      <c r="E274" s="65"/>
      <c r="F274" s="65"/>
      <c r="G274" s="65"/>
      <c r="H274" s="67"/>
      <c r="K274" s="127"/>
      <c r="L274" s="127"/>
      <c r="M274" s="127"/>
      <c r="N274" s="127"/>
    </row>
    <row r="275" spans="1:14" ht="14.25" outlineLevel="1">
      <c r="A275" s="70" t="s">
        <v>343</v>
      </c>
      <c r="D275" s="65"/>
      <c r="E275" s="65"/>
      <c r="F275" s="65"/>
      <c r="G275" s="65"/>
      <c r="H275" s="67"/>
      <c r="K275" s="127"/>
      <c r="L275" s="127"/>
      <c r="M275" s="127"/>
      <c r="N275" s="127"/>
    </row>
    <row r="276" spans="1:14" ht="14.25" outlineLevel="1">
      <c r="A276" s="70" t="s">
        <v>344</v>
      </c>
      <c r="D276" s="65"/>
      <c r="E276" s="65"/>
      <c r="F276" s="65"/>
      <c r="G276" s="65"/>
      <c r="H276" s="67"/>
      <c r="K276" s="127"/>
      <c r="L276" s="127"/>
      <c r="M276" s="127"/>
      <c r="N276" s="127"/>
    </row>
    <row r="277" spans="1:14" ht="14.25" outlineLevel="1">
      <c r="A277" s="70" t="s">
        <v>345</v>
      </c>
      <c r="D277" s="65"/>
      <c r="E277" s="65"/>
      <c r="F277" s="65"/>
      <c r="G277" s="65"/>
      <c r="H277" s="67"/>
      <c r="K277" s="127"/>
      <c r="L277" s="127"/>
      <c r="M277" s="127"/>
      <c r="N277" s="127"/>
    </row>
    <row r="278" spans="1:14" ht="14.25" outlineLevel="1">
      <c r="A278" s="70" t="s">
        <v>346</v>
      </c>
      <c r="D278" s="65"/>
      <c r="E278" s="65"/>
      <c r="F278" s="65"/>
      <c r="G278" s="65"/>
      <c r="H278" s="67"/>
      <c r="K278" s="127"/>
      <c r="L278" s="127"/>
      <c r="M278" s="127"/>
      <c r="N278" s="127"/>
    </row>
    <row r="279" spans="1:14" ht="14.25" outlineLevel="1">
      <c r="A279" s="70" t="s">
        <v>347</v>
      </c>
      <c r="D279" s="65"/>
      <c r="E279" s="65"/>
      <c r="F279" s="65"/>
      <c r="G279" s="65"/>
      <c r="H279" s="67"/>
      <c r="K279" s="127"/>
      <c r="L279" s="127"/>
      <c r="M279" s="127"/>
      <c r="N279" s="127"/>
    </row>
    <row r="280" spans="1:14" ht="14.25" outlineLevel="1">
      <c r="A280" s="70" t="s">
        <v>348</v>
      </c>
      <c r="D280" s="65"/>
      <c r="E280" s="65"/>
      <c r="F280" s="65"/>
      <c r="G280" s="65"/>
      <c r="H280" s="67"/>
      <c r="K280" s="127"/>
      <c r="L280" s="127"/>
      <c r="M280" s="127"/>
      <c r="N280" s="127"/>
    </row>
    <row r="281" spans="1:14" ht="14.25" outlineLevel="1">
      <c r="A281" s="70" t="s">
        <v>349</v>
      </c>
      <c r="D281" s="65"/>
      <c r="E281" s="65"/>
      <c r="F281" s="65"/>
      <c r="G281" s="65"/>
      <c r="H281" s="67"/>
      <c r="K281" s="127"/>
      <c r="L281" s="127"/>
      <c r="M281" s="127"/>
      <c r="N281" s="127"/>
    </row>
    <row r="282" spans="1:14" ht="14.25" outlineLevel="1">
      <c r="A282" s="70" t="s">
        <v>350</v>
      </c>
      <c r="D282" s="65"/>
      <c r="E282" s="65"/>
      <c r="F282" s="65"/>
      <c r="G282" s="65"/>
      <c r="H282" s="67"/>
      <c r="K282" s="127"/>
      <c r="L282" s="127"/>
      <c r="M282" s="127"/>
      <c r="N282" s="127"/>
    </row>
    <row r="283" spans="1:14" ht="14.25" outlineLevel="1">
      <c r="A283" s="70" t="s">
        <v>351</v>
      </c>
      <c r="D283" s="65"/>
      <c r="E283" s="65"/>
      <c r="F283" s="65"/>
      <c r="G283" s="65"/>
      <c r="H283" s="67"/>
      <c r="K283" s="127"/>
      <c r="L283" s="127"/>
      <c r="M283" s="127"/>
      <c r="N283" s="127"/>
    </row>
    <row r="284" spans="1:14" ht="14.25" outlineLevel="1">
      <c r="A284" s="70" t="s">
        <v>352</v>
      </c>
      <c r="D284" s="65"/>
      <c r="E284" s="65"/>
      <c r="F284" s="65"/>
      <c r="G284" s="65"/>
      <c r="H284" s="67"/>
      <c r="K284" s="127"/>
      <c r="L284" s="127"/>
      <c r="M284" s="127"/>
      <c r="N284" s="127"/>
    </row>
    <row r="285" spans="1:13" ht="36">
      <c r="A285" s="81"/>
      <c r="B285" s="81" t="s">
        <v>353</v>
      </c>
      <c r="C285" s="81" t="s">
        <v>354</v>
      </c>
      <c r="D285" s="81" t="s">
        <v>354</v>
      </c>
      <c r="E285" s="81"/>
      <c r="F285" s="82"/>
      <c r="G285" s="83"/>
      <c r="H285" s="67"/>
      <c r="I285" s="74"/>
      <c r="J285" s="74"/>
      <c r="K285" s="74"/>
      <c r="L285" s="74"/>
      <c r="M285" s="76"/>
    </row>
    <row r="286" spans="1:13" ht="18">
      <c r="A286" s="128" t="s">
        <v>355</v>
      </c>
      <c r="B286" s="129"/>
      <c r="C286" s="129"/>
      <c r="D286" s="129"/>
      <c r="E286" s="129"/>
      <c r="F286" s="130"/>
      <c r="G286" s="129"/>
      <c r="H286" s="67"/>
      <c r="I286" s="74"/>
      <c r="J286" s="74"/>
      <c r="K286" s="74"/>
      <c r="L286" s="74"/>
      <c r="M286" s="76"/>
    </row>
    <row r="287" spans="1:13" ht="18">
      <c r="A287" s="128" t="s">
        <v>356</v>
      </c>
      <c r="B287" s="129"/>
      <c r="C287" s="129"/>
      <c r="D287" s="129"/>
      <c r="E287" s="129"/>
      <c r="F287" s="130"/>
      <c r="G287" s="129"/>
      <c r="H287" s="67"/>
      <c r="I287" s="74"/>
      <c r="J287" s="74"/>
      <c r="K287" s="74"/>
      <c r="L287" s="74"/>
      <c r="M287" s="76"/>
    </row>
    <row r="288" spans="1:14" ht="14.25">
      <c r="A288" s="70" t="s">
        <v>357</v>
      </c>
      <c r="B288" s="86" t="s">
        <v>1926</v>
      </c>
      <c r="C288" s="125">
        <f>ROW(B38)</f>
        <v>38</v>
      </c>
      <c r="D288" s="99"/>
      <c r="E288" s="99"/>
      <c r="F288" s="99"/>
      <c r="G288" s="99"/>
      <c r="H288" s="67"/>
      <c r="I288" s="86"/>
      <c r="J288" s="125"/>
      <c r="L288" s="99"/>
      <c r="M288" s="99"/>
      <c r="N288" s="99"/>
    </row>
    <row r="289" spans="1:13" ht="14.25">
      <c r="A289" s="70" t="s">
        <v>358</v>
      </c>
      <c r="B289" s="86" t="s">
        <v>1927</v>
      </c>
      <c r="C289" s="125">
        <f>ROW(B39)</f>
        <v>39</v>
      </c>
      <c r="E289" s="99"/>
      <c r="F289" s="99"/>
      <c r="H289" s="67"/>
      <c r="I289" s="86"/>
      <c r="J289" s="125"/>
      <c r="L289" s="99"/>
      <c r="M289" s="99"/>
    </row>
    <row r="290" spans="1:14" ht="14.25">
      <c r="A290" s="70" t="s">
        <v>359</v>
      </c>
      <c r="B290" s="86" t="s">
        <v>1928</v>
      </c>
      <c r="C290" s="125" t="s">
        <v>2078</v>
      </c>
      <c r="D290" s="125" t="e">
        <f>ROW(#REF!)&amp;" for Public Sector Assets"</f>
        <v>#REF!</v>
      </c>
      <c r="E290" s="131"/>
      <c r="F290" s="99"/>
      <c r="G290" s="131"/>
      <c r="H290" s="67"/>
      <c r="I290" s="86"/>
      <c r="J290" s="125"/>
      <c r="K290" s="125"/>
      <c r="L290" s="131"/>
      <c r="M290" s="99"/>
      <c r="N290" s="131"/>
    </row>
    <row r="291" spans="1:10" ht="14.25">
      <c r="A291" s="70" t="s">
        <v>360</v>
      </c>
      <c r="B291" s="86" t="s">
        <v>1929</v>
      </c>
      <c r="C291" s="125">
        <f>ROW(B52)</f>
        <v>52</v>
      </c>
      <c r="H291" s="67"/>
      <c r="I291" s="86"/>
      <c r="J291" s="125"/>
    </row>
    <row r="292" spans="1:14" ht="14.25">
      <c r="A292" s="70" t="s">
        <v>361</v>
      </c>
      <c r="B292" s="86" t="s">
        <v>1930</v>
      </c>
      <c r="C292" s="132" t="s">
        <v>2079</v>
      </c>
      <c r="D292" s="125" t="s">
        <v>2080</v>
      </c>
      <c r="E292" s="131"/>
      <c r="F292" s="125" t="e">
        <f>ROW(#REF!)&amp;" for Public Sector Assets"</f>
        <v>#REF!</v>
      </c>
      <c r="G292" s="131"/>
      <c r="H292" s="67"/>
      <c r="I292" s="86"/>
      <c r="J292" s="127"/>
      <c r="K292" s="125"/>
      <c r="L292" s="131"/>
      <c r="N292" s="131"/>
    </row>
    <row r="293" spans="1:13" ht="14.25">
      <c r="A293" s="70" t="s">
        <v>362</v>
      </c>
      <c r="B293" s="86" t="s">
        <v>1931</v>
      </c>
      <c r="C293" s="125" t="s">
        <v>2081</v>
      </c>
      <c r="D293" s="125" t="e">
        <f>ROW(#REF!)&amp;" for Public Sector Assets"</f>
        <v>#REF!</v>
      </c>
      <c r="H293" s="67"/>
      <c r="I293" s="86"/>
      <c r="M293" s="131"/>
    </row>
    <row r="294" spans="1:13" ht="14.25">
      <c r="A294" s="70" t="s">
        <v>363</v>
      </c>
      <c r="B294" s="86" t="s">
        <v>1932</v>
      </c>
      <c r="C294" s="125">
        <f>ROW(B111)</f>
        <v>111</v>
      </c>
      <c r="F294" s="131"/>
      <c r="H294" s="67"/>
      <c r="I294" s="86"/>
      <c r="J294" s="125"/>
      <c r="M294" s="131"/>
    </row>
    <row r="295" spans="1:13" ht="14.25">
      <c r="A295" s="70" t="s">
        <v>364</v>
      </c>
      <c r="B295" s="86" t="s">
        <v>1933</v>
      </c>
      <c r="C295" s="125">
        <f>ROW(B163)</f>
        <v>163</v>
      </c>
      <c r="E295" s="131"/>
      <c r="F295" s="131"/>
      <c r="H295" s="67"/>
      <c r="I295" s="86"/>
      <c r="J295" s="125"/>
      <c r="L295" s="131"/>
      <c r="M295" s="131"/>
    </row>
    <row r="296" spans="1:13" ht="14.25">
      <c r="A296" s="70" t="s">
        <v>365</v>
      </c>
      <c r="B296" s="86" t="s">
        <v>1934</v>
      </c>
      <c r="C296" s="125">
        <f>ROW(B137)</f>
        <v>137</v>
      </c>
      <c r="E296" s="131"/>
      <c r="F296" s="131"/>
      <c r="H296" s="67"/>
      <c r="I296" s="86"/>
      <c r="J296" s="125"/>
      <c r="L296" s="131"/>
      <c r="M296" s="131"/>
    </row>
    <row r="297" spans="1:12" ht="14.25">
      <c r="A297" s="70" t="s">
        <v>366</v>
      </c>
      <c r="B297" s="70" t="s">
        <v>367</v>
      </c>
      <c r="C297" s="125" t="s">
        <v>2083</v>
      </c>
      <c r="E297" s="131"/>
      <c r="H297" s="67"/>
      <c r="J297" s="125"/>
      <c r="L297" s="131"/>
    </row>
    <row r="298" spans="1:12" ht="14.25">
      <c r="A298" s="70" t="s">
        <v>368</v>
      </c>
      <c r="B298" s="86" t="s">
        <v>1935</v>
      </c>
      <c r="C298" s="125">
        <f>ROW(B65)</f>
        <v>65</v>
      </c>
      <c r="E298" s="131"/>
      <c r="H298" s="67"/>
      <c r="I298" s="86"/>
      <c r="J298" s="125"/>
      <c r="L298" s="131"/>
    </row>
    <row r="299" spans="1:12" ht="14.25">
      <c r="A299" s="70" t="s">
        <v>369</v>
      </c>
      <c r="B299" s="86" t="s">
        <v>1936</v>
      </c>
      <c r="C299" s="125">
        <f>ROW(B88)</f>
        <v>88</v>
      </c>
      <c r="E299" s="131"/>
      <c r="H299" s="67"/>
      <c r="I299" s="86"/>
      <c r="J299" s="125"/>
      <c r="L299" s="131"/>
    </row>
    <row r="300" spans="1:12" ht="14.25">
      <c r="A300" s="70" t="s">
        <v>370</v>
      </c>
      <c r="B300" s="86" t="s">
        <v>1937</v>
      </c>
      <c r="C300" s="125" t="s">
        <v>2082</v>
      </c>
      <c r="D300" s="125" t="e">
        <f>ROW(#REF!)&amp;" for Public Sector Assets"</f>
        <v>#REF!</v>
      </c>
      <c r="E300" s="131"/>
      <c r="H300" s="67"/>
      <c r="I300" s="86"/>
      <c r="J300" s="125"/>
      <c r="K300" s="125"/>
      <c r="L300" s="131"/>
    </row>
    <row r="301" spans="1:12" ht="14.25" outlineLevel="1">
      <c r="A301" s="70" t="s">
        <v>371</v>
      </c>
      <c r="B301" s="86"/>
      <c r="C301" s="125"/>
      <c r="D301" s="125"/>
      <c r="E301" s="131"/>
      <c r="H301" s="67"/>
      <c r="I301" s="86"/>
      <c r="J301" s="125"/>
      <c r="K301" s="125"/>
      <c r="L301" s="131"/>
    </row>
    <row r="302" spans="1:12" ht="14.25" outlineLevel="1">
      <c r="A302" s="70" t="s">
        <v>372</v>
      </c>
      <c r="B302" s="86"/>
      <c r="C302" s="125"/>
      <c r="D302" s="125"/>
      <c r="E302" s="131"/>
      <c r="H302" s="67"/>
      <c r="I302" s="86"/>
      <c r="J302" s="125"/>
      <c r="K302" s="125"/>
      <c r="L302" s="131"/>
    </row>
    <row r="303" spans="1:12" ht="14.25" outlineLevel="1">
      <c r="A303" s="70" t="s">
        <v>373</v>
      </c>
      <c r="B303" s="86"/>
      <c r="C303" s="125"/>
      <c r="D303" s="125"/>
      <c r="E303" s="131"/>
      <c r="H303" s="67"/>
      <c r="I303" s="86"/>
      <c r="J303" s="125"/>
      <c r="K303" s="125"/>
      <c r="L303" s="131"/>
    </row>
    <row r="304" spans="1:12" ht="14.25" outlineLevel="1">
      <c r="A304" s="70" t="s">
        <v>374</v>
      </c>
      <c r="B304" s="86"/>
      <c r="C304" s="125"/>
      <c r="D304" s="125"/>
      <c r="E304" s="131"/>
      <c r="H304" s="67"/>
      <c r="I304" s="86"/>
      <c r="J304" s="125"/>
      <c r="K304" s="125"/>
      <c r="L304" s="131"/>
    </row>
    <row r="305" spans="1:12" ht="14.25" outlineLevel="1">
      <c r="A305" s="70" t="s">
        <v>375</v>
      </c>
      <c r="B305" s="86"/>
      <c r="C305" s="125"/>
      <c r="D305" s="125"/>
      <c r="E305" s="131"/>
      <c r="H305" s="67"/>
      <c r="I305" s="86"/>
      <c r="J305" s="125"/>
      <c r="K305" s="125"/>
      <c r="L305" s="131"/>
    </row>
    <row r="306" spans="1:12" ht="14.25" outlineLevel="1">
      <c r="A306" s="70" t="s">
        <v>376</v>
      </c>
      <c r="B306" s="86"/>
      <c r="C306" s="125"/>
      <c r="D306" s="125"/>
      <c r="E306" s="131"/>
      <c r="H306" s="67"/>
      <c r="I306" s="86"/>
      <c r="J306" s="125"/>
      <c r="K306" s="125"/>
      <c r="L306" s="131"/>
    </row>
    <row r="307" spans="1:12" ht="14.25" outlineLevel="1">
      <c r="A307" s="70" t="s">
        <v>377</v>
      </c>
      <c r="B307" s="86"/>
      <c r="C307" s="125"/>
      <c r="D307" s="125"/>
      <c r="E307" s="131"/>
      <c r="H307" s="67"/>
      <c r="I307" s="86"/>
      <c r="J307" s="125"/>
      <c r="K307" s="125"/>
      <c r="L307" s="131"/>
    </row>
    <row r="308" spans="1:12" ht="14.25" outlineLevel="1">
      <c r="A308" s="70" t="s">
        <v>378</v>
      </c>
      <c r="B308" s="86"/>
      <c r="C308" s="125"/>
      <c r="D308" s="125"/>
      <c r="E308" s="131"/>
      <c r="H308" s="67"/>
      <c r="I308" s="86"/>
      <c r="J308" s="125"/>
      <c r="K308" s="125"/>
      <c r="L308" s="131"/>
    </row>
    <row r="309" spans="1:12" ht="14.25" outlineLevel="1">
      <c r="A309" s="70" t="s">
        <v>379</v>
      </c>
      <c r="B309" s="86"/>
      <c r="C309" s="125"/>
      <c r="D309" s="125"/>
      <c r="E309" s="131"/>
      <c r="H309" s="67"/>
      <c r="I309" s="86"/>
      <c r="J309" s="125"/>
      <c r="K309" s="125"/>
      <c r="L309" s="131"/>
    </row>
    <row r="310" spans="1:8" ht="14.25" outlineLevel="1">
      <c r="A310" s="70" t="s">
        <v>380</v>
      </c>
      <c r="H310" s="67"/>
    </row>
    <row r="311" spans="1:13" ht="36">
      <c r="A311" s="82"/>
      <c r="B311" s="81" t="s">
        <v>381</v>
      </c>
      <c r="C311" s="82"/>
      <c r="D311" s="82"/>
      <c r="E311" s="82"/>
      <c r="F311" s="82"/>
      <c r="G311" s="83"/>
      <c r="H311" s="67"/>
      <c r="I311" s="74"/>
      <c r="J311" s="76"/>
      <c r="K311" s="76"/>
      <c r="L311" s="76"/>
      <c r="M311" s="76"/>
    </row>
    <row r="312" spans="1:10" ht="14.25">
      <c r="A312" s="70" t="s">
        <v>382</v>
      </c>
      <c r="B312" s="96" t="s">
        <v>383</v>
      </c>
      <c r="C312" s="70">
        <v>0</v>
      </c>
      <c r="H312" s="67"/>
      <c r="I312" s="96"/>
      <c r="J312" s="125"/>
    </row>
    <row r="313" spans="1:10" ht="14.25" outlineLevel="1">
      <c r="A313" s="70" t="s">
        <v>384</v>
      </c>
      <c r="B313" s="96"/>
      <c r="C313" s="125"/>
      <c r="H313" s="67"/>
      <c r="I313" s="96"/>
      <c r="J313" s="125"/>
    </row>
    <row r="314" spans="1:10" ht="14.25" outlineLevel="1">
      <c r="A314" s="70" t="s">
        <v>385</v>
      </c>
      <c r="B314" s="96"/>
      <c r="C314" s="125"/>
      <c r="H314" s="67"/>
      <c r="I314" s="96"/>
      <c r="J314" s="125"/>
    </row>
    <row r="315" spans="1:10" ht="14.25" outlineLevel="1">
      <c r="A315" s="70" t="s">
        <v>386</v>
      </c>
      <c r="B315" s="96"/>
      <c r="C315" s="125"/>
      <c r="H315" s="67"/>
      <c r="I315" s="96"/>
      <c r="J315" s="125"/>
    </row>
    <row r="316" spans="1:10" ht="14.25" outlineLevel="1">
      <c r="A316" s="70" t="s">
        <v>387</v>
      </c>
      <c r="B316" s="96"/>
      <c r="C316" s="125"/>
      <c r="H316" s="67"/>
      <c r="I316" s="96"/>
      <c r="J316" s="125"/>
    </row>
    <row r="317" spans="1:10" ht="14.25" outlineLevel="1">
      <c r="A317" s="70" t="s">
        <v>388</v>
      </c>
      <c r="B317" s="96"/>
      <c r="C317" s="125"/>
      <c r="H317" s="67"/>
      <c r="I317" s="96"/>
      <c r="J317" s="125"/>
    </row>
    <row r="318" spans="1:10" ht="14.25" outlineLevel="1">
      <c r="A318" s="70" t="s">
        <v>389</v>
      </c>
      <c r="B318" s="96"/>
      <c r="C318" s="125"/>
      <c r="H318" s="67"/>
      <c r="I318" s="96"/>
      <c r="J318" s="125"/>
    </row>
    <row r="319" spans="1:13" ht="18">
      <c r="A319" s="82"/>
      <c r="B319" s="81" t="s">
        <v>390</v>
      </c>
      <c r="C319" s="82"/>
      <c r="D319" s="82"/>
      <c r="E319" s="82"/>
      <c r="F319" s="82"/>
      <c r="G319" s="83"/>
      <c r="H319" s="67"/>
      <c r="I319" s="74"/>
      <c r="J319" s="76"/>
      <c r="K319" s="76"/>
      <c r="L319" s="76"/>
      <c r="M319" s="76"/>
    </row>
    <row r="320" spans="1:13" ht="15" customHeight="1" outlineLevel="1">
      <c r="A320" s="91"/>
      <c r="B320" s="92" t="s">
        <v>391</v>
      </c>
      <c r="C320" s="91"/>
      <c r="D320" s="91"/>
      <c r="E320" s="93"/>
      <c r="F320" s="94"/>
      <c r="G320" s="94"/>
      <c r="H320" s="67"/>
      <c r="L320" s="67"/>
      <c r="M320" s="67"/>
    </row>
    <row r="321" spans="1:8" ht="14.25" outlineLevel="1">
      <c r="A321" s="70" t="s">
        <v>392</v>
      </c>
      <c r="B321" s="86" t="s">
        <v>1938</v>
      </c>
      <c r="C321" s="86"/>
      <c r="H321" s="67"/>
    </row>
    <row r="322" spans="1:8" ht="14.25" outlineLevel="1">
      <c r="A322" s="70" t="s">
        <v>393</v>
      </c>
      <c r="B322" s="86" t="s">
        <v>1939</v>
      </c>
      <c r="C322" s="86"/>
      <c r="H322" s="67"/>
    </row>
    <row r="323" spans="1:8" ht="14.25" outlineLevel="1">
      <c r="A323" s="70" t="s">
        <v>394</v>
      </c>
      <c r="B323" s="86" t="s">
        <v>395</v>
      </c>
      <c r="C323" s="86"/>
      <c r="H323" s="67"/>
    </row>
    <row r="324" spans="1:8" ht="14.25" outlineLevel="1">
      <c r="A324" s="70" t="s">
        <v>396</v>
      </c>
      <c r="B324" s="86" t="s">
        <v>397</v>
      </c>
      <c r="H324" s="67"/>
    </row>
    <row r="325" spans="1:8" ht="14.25" outlineLevel="1">
      <c r="A325" s="70" t="s">
        <v>398</v>
      </c>
      <c r="B325" s="86" t="s">
        <v>399</v>
      </c>
      <c r="H325" s="67"/>
    </row>
    <row r="326" spans="1:8" ht="14.25" outlineLevel="1">
      <c r="A326" s="70" t="s">
        <v>400</v>
      </c>
      <c r="B326" s="86" t="s">
        <v>886</v>
      </c>
      <c r="H326" s="67"/>
    </row>
    <row r="327" spans="1:8" ht="14.25" outlineLevel="1">
      <c r="A327" s="70" t="s">
        <v>401</v>
      </c>
      <c r="B327" s="86" t="s">
        <v>402</v>
      </c>
      <c r="H327" s="67"/>
    </row>
    <row r="328" spans="1:8" ht="14.25" outlineLevel="1">
      <c r="A328" s="70" t="s">
        <v>403</v>
      </c>
      <c r="B328" s="86" t="s">
        <v>404</v>
      </c>
      <c r="H328" s="67"/>
    </row>
    <row r="329" spans="1:8" ht="14.25" outlineLevel="1">
      <c r="A329" s="70" t="s">
        <v>405</v>
      </c>
      <c r="B329" s="86" t="s">
        <v>1940</v>
      </c>
      <c r="H329" s="67"/>
    </row>
    <row r="330" spans="1:8" ht="14.25" outlineLevel="1">
      <c r="A330" s="70" t="s">
        <v>406</v>
      </c>
      <c r="B330" s="106" t="s">
        <v>407</v>
      </c>
      <c r="H330" s="67"/>
    </row>
    <row r="331" spans="1:8" ht="14.25" outlineLevel="1">
      <c r="A331" s="70" t="s">
        <v>408</v>
      </c>
      <c r="B331" s="106" t="s">
        <v>407</v>
      </c>
      <c r="H331" s="67"/>
    </row>
    <row r="332" spans="1:8" ht="14.25" outlineLevel="1">
      <c r="A332" s="70" t="s">
        <v>409</v>
      </c>
      <c r="B332" s="106" t="s">
        <v>407</v>
      </c>
      <c r="H332" s="67"/>
    </row>
    <row r="333" spans="1:8" ht="14.25" outlineLevel="1">
      <c r="A333" s="70" t="s">
        <v>410</v>
      </c>
      <c r="B333" s="106" t="s">
        <v>407</v>
      </c>
      <c r="H333" s="67"/>
    </row>
    <row r="334" spans="1:8" ht="14.25" outlineLevel="1">
      <c r="A334" s="70" t="s">
        <v>411</v>
      </c>
      <c r="B334" s="106" t="s">
        <v>407</v>
      </c>
      <c r="H334" s="67"/>
    </row>
    <row r="335" spans="1:8" ht="14.25" outlineLevel="1">
      <c r="A335" s="70" t="s">
        <v>412</v>
      </c>
      <c r="B335" s="106" t="s">
        <v>407</v>
      </c>
      <c r="H335" s="67"/>
    </row>
    <row r="336" spans="1:8" ht="14.25" outlineLevel="1">
      <c r="A336" s="70" t="s">
        <v>413</v>
      </c>
      <c r="B336" s="106" t="s">
        <v>407</v>
      </c>
      <c r="H336" s="67"/>
    </row>
    <row r="337" spans="1:8" ht="14.25" outlineLevel="1">
      <c r="A337" s="70" t="s">
        <v>414</v>
      </c>
      <c r="B337" s="106" t="s">
        <v>407</v>
      </c>
      <c r="H337" s="67"/>
    </row>
    <row r="338" spans="1:8" ht="14.25" outlineLevel="1">
      <c r="A338" s="70" t="s">
        <v>415</v>
      </c>
      <c r="B338" s="106" t="s">
        <v>407</v>
      </c>
      <c r="H338" s="67"/>
    </row>
    <row r="339" spans="1:8" ht="14.25" outlineLevel="1">
      <c r="A339" s="70" t="s">
        <v>416</v>
      </c>
      <c r="B339" s="106" t="s">
        <v>407</v>
      </c>
      <c r="H339" s="67"/>
    </row>
    <row r="340" spans="1:8" ht="14.25" outlineLevel="1">
      <c r="A340" s="70" t="s">
        <v>417</v>
      </c>
      <c r="B340" s="106" t="s">
        <v>407</v>
      </c>
      <c r="H340" s="67"/>
    </row>
    <row r="341" spans="1:8" ht="14.25" outlineLevel="1">
      <c r="A341" s="70" t="s">
        <v>418</v>
      </c>
      <c r="B341" s="106" t="s">
        <v>407</v>
      </c>
      <c r="H341" s="67"/>
    </row>
    <row r="342" spans="1:8" ht="14.25" outlineLevel="1">
      <c r="A342" s="70" t="s">
        <v>419</v>
      </c>
      <c r="B342" s="106" t="s">
        <v>407</v>
      </c>
      <c r="H342" s="67"/>
    </row>
    <row r="343" spans="1:8" ht="14.25" outlineLevel="1">
      <c r="A343" s="70" t="s">
        <v>420</v>
      </c>
      <c r="B343" s="106" t="s">
        <v>407</v>
      </c>
      <c r="H343" s="67"/>
    </row>
    <row r="344" spans="1:8" ht="14.25" outlineLevel="1">
      <c r="A344" s="70" t="s">
        <v>421</v>
      </c>
      <c r="B344" s="106" t="s">
        <v>407</v>
      </c>
      <c r="H344" s="67"/>
    </row>
    <row r="345" spans="1:8" ht="14.25" outlineLevel="1">
      <c r="A345" s="70" t="s">
        <v>422</v>
      </c>
      <c r="B345" s="106" t="s">
        <v>407</v>
      </c>
      <c r="H345" s="67"/>
    </row>
    <row r="346" spans="1:8" ht="14.25" outlineLevel="1">
      <c r="A346" s="70" t="s">
        <v>423</v>
      </c>
      <c r="B346" s="106" t="s">
        <v>407</v>
      </c>
      <c r="H346" s="67"/>
    </row>
    <row r="347" spans="1:8" ht="14.25" outlineLevel="1">
      <c r="A347" s="70" t="s">
        <v>424</v>
      </c>
      <c r="B347" s="106" t="s">
        <v>407</v>
      </c>
      <c r="H347" s="67"/>
    </row>
    <row r="348" spans="1:8" ht="14.25" outlineLevel="1">
      <c r="A348" s="70" t="s">
        <v>425</v>
      </c>
      <c r="B348" s="106" t="s">
        <v>407</v>
      </c>
      <c r="H348" s="67"/>
    </row>
    <row r="349" spans="1:8" ht="14.25" outlineLevel="1">
      <c r="A349" s="70" t="s">
        <v>426</v>
      </c>
      <c r="B349" s="106" t="s">
        <v>407</v>
      </c>
      <c r="H349" s="67"/>
    </row>
    <row r="350" spans="1:8" ht="14.25" outlineLevel="1">
      <c r="A350" s="70" t="s">
        <v>427</v>
      </c>
      <c r="B350" s="106" t="s">
        <v>407</v>
      </c>
      <c r="H350" s="67"/>
    </row>
    <row r="351" spans="1:8" ht="14.25" outlineLevel="1">
      <c r="A351" s="70" t="s">
        <v>428</v>
      </c>
      <c r="B351" s="106" t="s">
        <v>407</v>
      </c>
      <c r="H351" s="67"/>
    </row>
    <row r="352" spans="1:8" ht="14.25" outlineLevel="1">
      <c r="A352" s="70" t="s">
        <v>429</v>
      </c>
      <c r="B352" s="106" t="s">
        <v>407</v>
      </c>
      <c r="H352" s="67"/>
    </row>
    <row r="353" spans="1:8" ht="14.25" outlineLevel="1">
      <c r="A353" s="70" t="s">
        <v>430</v>
      </c>
      <c r="B353" s="106" t="s">
        <v>407</v>
      </c>
      <c r="H353" s="67"/>
    </row>
    <row r="354" spans="1:8" ht="14.25" outlineLevel="1">
      <c r="A354" s="70" t="s">
        <v>431</v>
      </c>
      <c r="B354" s="106" t="s">
        <v>407</v>
      </c>
      <c r="H354" s="67"/>
    </row>
    <row r="355" spans="1:8" ht="14.25" outlineLevel="1">
      <c r="A355" s="70" t="s">
        <v>432</v>
      </c>
      <c r="B355" s="106" t="s">
        <v>407</v>
      </c>
      <c r="H355" s="67"/>
    </row>
    <row r="356" spans="1:8" ht="14.25" outlineLevel="1">
      <c r="A356" s="70" t="s">
        <v>433</v>
      </c>
      <c r="B356" s="106" t="s">
        <v>407</v>
      </c>
      <c r="H356" s="67"/>
    </row>
    <row r="357" spans="1:8" ht="14.25" outlineLevel="1">
      <c r="A357" s="70" t="s">
        <v>434</v>
      </c>
      <c r="B357" s="106" t="s">
        <v>407</v>
      </c>
      <c r="H357" s="67"/>
    </row>
    <row r="358" spans="1:8" ht="14.25" outlineLevel="1">
      <c r="A358" s="70" t="s">
        <v>435</v>
      </c>
      <c r="B358" s="106" t="s">
        <v>407</v>
      </c>
      <c r="H358" s="67"/>
    </row>
    <row r="359" spans="1:8" ht="14.25" outlineLevel="1">
      <c r="A359" s="70" t="s">
        <v>436</v>
      </c>
      <c r="B359" s="106" t="s">
        <v>407</v>
      </c>
      <c r="H359" s="67"/>
    </row>
    <row r="360" spans="1:8" ht="14.25" outlineLevel="1">
      <c r="A360" s="70" t="s">
        <v>437</v>
      </c>
      <c r="B360" s="106" t="s">
        <v>407</v>
      </c>
      <c r="H360" s="67"/>
    </row>
    <row r="361" spans="1:8" ht="14.25" outlineLevel="1">
      <c r="A361" s="70" t="s">
        <v>438</v>
      </c>
      <c r="B361" s="106" t="s">
        <v>407</v>
      </c>
      <c r="H361" s="67"/>
    </row>
    <row r="362" spans="1:8" ht="14.25" outlineLevel="1">
      <c r="A362" s="70" t="s">
        <v>439</v>
      </c>
      <c r="B362" s="106" t="s">
        <v>407</v>
      </c>
      <c r="H362" s="67"/>
    </row>
    <row r="363" spans="1:8" ht="14.25" outlineLevel="1">
      <c r="A363" s="70" t="s">
        <v>440</v>
      </c>
      <c r="B363" s="106" t="s">
        <v>407</v>
      </c>
      <c r="H363" s="67"/>
    </row>
    <row r="364" spans="1:8" ht="14.25" outlineLevel="1">
      <c r="A364" s="70" t="s">
        <v>441</v>
      </c>
      <c r="B364" s="106" t="s">
        <v>407</v>
      </c>
      <c r="H364" s="67"/>
    </row>
    <row r="365" spans="1:8" ht="14.25" outlineLevel="1">
      <c r="A365" s="70" t="s">
        <v>442</v>
      </c>
      <c r="B365" s="106" t="s">
        <v>407</v>
      </c>
      <c r="H365" s="67"/>
    </row>
    <row r="366" ht="14.25">
      <c r="H366" s="67"/>
    </row>
    <row r="367" ht="14.25">
      <c r="H367" s="67"/>
    </row>
    <row r="368" ht="14.25">
      <c r="H368" s="67"/>
    </row>
    <row r="369" ht="14.25">
      <c r="H369" s="67"/>
    </row>
    <row r="370" ht="14.25">
      <c r="H370" s="67"/>
    </row>
    <row r="371" ht="14.25">
      <c r="H371" s="67"/>
    </row>
    <row r="372" ht="14.25">
      <c r="H372" s="67"/>
    </row>
    <row r="373" ht="14.25">
      <c r="H373" s="67"/>
    </row>
    <row r="374" ht="14.25">
      <c r="H374" s="67"/>
    </row>
    <row r="375" ht="14.25">
      <c r="H375" s="67"/>
    </row>
    <row r="376" ht="14.25">
      <c r="H376" s="67"/>
    </row>
    <row r="377" ht="14.25">
      <c r="H377" s="67"/>
    </row>
    <row r="378" ht="14.25">
      <c r="H378" s="67"/>
    </row>
    <row r="379" ht="14.25">
      <c r="H379" s="67"/>
    </row>
    <row r="380" ht="14.25">
      <c r="H380" s="67"/>
    </row>
    <row r="381" ht="14.25">
      <c r="H381" s="67"/>
    </row>
    <row r="382" ht="14.25">
      <c r="H382" s="67"/>
    </row>
    <row r="383" ht="14.25">
      <c r="H383" s="67"/>
    </row>
    <row r="384" ht="14.25">
      <c r="H384" s="67"/>
    </row>
    <row r="385" ht="14.25">
      <c r="H385" s="67"/>
    </row>
    <row r="386" ht="14.25">
      <c r="H386" s="67"/>
    </row>
    <row r="387" ht="14.25">
      <c r="H387" s="67"/>
    </row>
    <row r="388" ht="14.25">
      <c r="H388" s="67"/>
    </row>
    <row r="389" ht="14.25">
      <c r="H389" s="67"/>
    </row>
    <row r="390" ht="14.25">
      <c r="H390" s="67"/>
    </row>
    <row r="391" ht="14.25">
      <c r="H391" s="67"/>
    </row>
    <row r="392" ht="14.25">
      <c r="H392" s="67"/>
    </row>
    <row r="393" ht="14.25">
      <c r="H393" s="67"/>
    </row>
    <row r="394" ht="14.25">
      <c r="H394" s="67"/>
    </row>
    <row r="395" ht="14.25">
      <c r="H395" s="67"/>
    </row>
    <row r="396" ht="14.25">
      <c r="H396" s="67"/>
    </row>
    <row r="397" ht="14.25">
      <c r="H397" s="67"/>
    </row>
    <row r="398" ht="14.25">
      <c r="H398" s="67"/>
    </row>
    <row r="399" ht="14.25">
      <c r="H399" s="67"/>
    </row>
    <row r="400" ht="14.25">
      <c r="H400" s="67"/>
    </row>
    <row r="401" ht="14.25">
      <c r="H401" s="67"/>
    </row>
    <row r="402" ht="14.25">
      <c r="H402" s="67"/>
    </row>
    <row r="403" ht="14.25">
      <c r="H403" s="67"/>
    </row>
    <row r="404" ht="14.25">
      <c r="H404" s="67"/>
    </row>
    <row r="405" ht="14.25">
      <c r="H405" s="67"/>
    </row>
    <row r="406" ht="14.25">
      <c r="H406" s="67"/>
    </row>
    <row r="407" ht="14.25">
      <c r="H407" s="67"/>
    </row>
    <row r="408" ht="14.25">
      <c r="H408" s="67"/>
    </row>
    <row r="409" ht="14.25">
      <c r="H409" s="67"/>
    </row>
    <row r="410" ht="14.25">
      <c r="H410" s="67"/>
    </row>
    <row r="411" ht="14.25">
      <c r="H411" s="67"/>
    </row>
    <row r="412" ht="14.25">
      <c r="H412" s="67"/>
    </row>
    <row r="413" ht="14.25">
      <c r="H413" s="6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3" manualBreakCount="3">
    <brk id="64"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3"/>
  <sheetViews>
    <sheetView showGridLines="0" tabSelected="1" view="pageBreakPreview" zoomScale="60" zoomScalePageLayoutView="0" workbookViewId="0" topLeftCell="B362">
      <selection activeCell="D396" sqref="D396"/>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6" t="s">
        <v>985</v>
      </c>
      <c r="L2" s="207"/>
      <c r="M2" s="207"/>
      <c r="N2" s="207"/>
      <c r="O2" s="207"/>
      <c r="P2" s="207"/>
    </row>
    <row r="3" spans="2:16" ht="6" customHeight="1">
      <c r="B3" s="1"/>
      <c r="C3" s="1"/>
      <c r="D3" s="1"/>
      <c r="E3" s="1"/>
      <c r="F3" s="1"/>
      <c r="G3" s="1"/>
      <c r="H3" s="1"/>
      <c r="I3" s="1"/>
      <c r="J3" s="1"/>
      <c r="K3" s="1"/>
      <c r="L3" s="1"/>
      <c r="M3" s="1"/>
      <c r="N3" s="1"/>
      <c r="O3" s="1"/>
      <c r="P3" s="1"/>
    </row>
    <row r="4" spans="2:16" ht="33" customHeight="1">
      <c r="B4" s="208" t="s">
        <v>1295</v>
      </c>
      <c r="C4" s="209"/>
      <c r="D4" s="209"/>
      <c r="E4" s="209"/>
      <c r="F4" s="209"/>
      <c r="G4" s="209"/>
      <c r="H4" s="209"/>
      <c r="I4" s="209"/>
      <c r="J4" s="209"/>
      <c r="K4" s="209"/>
      <c r="L4" s="209"/>
      <c r="M4" s="209"/>
      <c r="N4" s="209"/>
      <c r="O4" s="209"/>
      <c r="P4" s="209"/>
    </row>
    <row r="5" spans="2:16" ht="4.5" customHeight="1">
      <c r="B5" s="1"/>
      <c r="C5" s="1"/>
      <c r="D5" s="1"/>
      <c r="E5" s="1"/>
      <c r="F5" s="1"/>
      <c r="G5" s="1"/>
      <c r="H5" s="1"/>
      <c r="I5" s="1"/>
      <c r="J5" s="1"/>
      <c r="K5" s="1"/>
      <c r="L5" s="1"/>
      <c r="M5" s="1"/>
      <c r="N5" s="1"/>
      <c r="O5" s="1"/>
      <c r="P5" s="1"/>
    </row>
    <row r="6" spans="2:16" ht="20.25" customHeight="1">
      <c r="B6" s="213" t="s">
        <v>1120</v>
      </c>
      <c r="C6" s="214"/>
      <c r="D6" s="214"/>
      <c r="E6" s="214"/>
      <c r="F6" s="214"/>
      <c r="G6" s="1"/>
      <c r="H6" s="332">
        <v>43617</v>
      </c>
      <c r="I6" s="200"/>
      <c r="J6" s="200"/>
      <c r="K6" s="200"/>
      <c r="L6" s="1"/>
      <c r="M6" s="1"/>
      <c r="N6" s="1"/>
      <c r="O6" s="1"/>
      <c r="P6" s="1"/>
    </row>
    <row r="7" spans="2:16" ht="5.25" customHeight="1">
      <c r="B7" s="1"/>
      <c r="C7" s="1"/>
      <c r="D7" s="1"/>
      <c r="E7" s="1"/>
      <c r="F7" s="1"/>
      <c r="G7" s="1"/>
      <c r="H7" s="1"/>
      <c r="I7" s="1"/>
      <c r="J7" s="1"/>
      <c r="K7" s="1"/>
      <c r="L7" s="1"/>
      <c r="M7" s="1"/>
      <c r="N7" s="1"/>
      <c r="O7" s="1"/>
      <c r="P7" s="1"/>
    </row>
    <row r="8" spans="2:16" ht="17.25" customHeight="1">
      <c r="B8" s="323" t="s">
        <v>1296</v>
      </c>
      <c r="C8" s="324"/>
      <c r="D8" s="325"/>
      <c r="E8" s="326" t="s">
        <v>1297</v>
      </c>
      <c r="F8" s="327"/>
      <c r="G8" s="327"/>
      <c r="H8" s="328"/>
      <c r="I8" s="329" t="s">
        <v>1298</v>
      </c>
      <c r="J8" s="330"/>
      <c r="K8" s="330"/>
      <c r="L8" s="330"/>
      <c r="M8" s="330"/>
      <c r="N8" s="330"/>
      <c r="O8" s="331"/>
      <c r="P8" s="1"/>
    </row>
    <row r="9" spans="2:16" ht="22.5" customHeight="1">
      <c r="B9" s="24" t="s">
        <v>1299</v>
      </c>
      <c r="C9" s="4" t="s">
        <v>1300</v>
      </c>
      <c r="D9" s="4" t="s">
        <v>1301</v>
      </c>
      <c r="E9" s="24" t="s">
        <v>1302</v>
      </c>
      <c r="F9" s="322" t="s">
        <v>1303</v>
      </c>
      <c r="G9" s="198"/>
      <c r="H9" s="198"/>
      <c r="I9" s="201" t="s">
        <v>1304</v>
      </c>
      <c r="J9" s="198"/>
      <c r="K9" s="198"/>
      <c r="L9" s="198"/>
      <c r="M9" s="4" t="s">
        <v>1305</v>
      </c>
      <c r="N9" s="4" t="s">
        <v>1306</v>
      </c>
      <c r="O9" s="4" t="s">
        <v>1307</v>
      </c>
      <c r="P9" s="1"/>
    </row>
    <row r="10" spans="2:16" ht="11.25" customHeight="1">
      <c r="B10" s="25">
        <v>43617</v>
      </c>
      <c r="C10" s="26">
        <v>43647</v>
      </c>
      <c r="D10" s="10">
        <v>1</v>
      </c>
      <c r="E10" s="27">
        <v>30</v>
      </c>
      <c r="F10" s="321">
        <v>2250000000</v>
      </c>
      <c r="G10" s="217"/>
      <c r="H10" s="217"/>
      <c r="I10" s="218">
        <v>2853236090.015385</v>
      </c>
      <c r="J10" s="217"/>
      <c r="K10" s="217"/>
      <c r="L10" s="217"/>
      <c r="M10" s="10">
        <v>2848552768.710578</v>
      </c>
      <c r="N10" s="10">
        <v>2841541717.0718465</v>
      </c>
      <c r="O10" s="10">
        <v>2829893683.727458</v>
      </c>
      <c r="P10" s="1"/>
    </row>
    <row r="11" spans="2:16" ht="11.25" customHeight="1">
      <c r="B11" s="25">
        <v>43617</v>
      </c>
      <c r="C11" s="26">
        <v>43678</v>
      </c>
      <c r="D11" s="10">
        <v>2</v>
      </c>
      <c r="E11" s="27">
        <v>61</v>
      </c>
      <c r="F11" s="321">
        <v>2250000000</v>
      </c>
      <c r="G11" s="217"/>
      <c r="H11" s="217"/>
      <c r="I11" s="218">
        <v>2834036129.177132</v>
      </c>
      <c r="J11" s="217"/>
      <c r="K11" s="217"/>
      <c r="L11" s="217"/>
      <c r="M11" s="10">
        <v>2824585477.6284804</v>
      </c>
      <c r="N11" s="10">
        <v>2810467594.2566276</v>
      </c>
      <c r="O11" s="10">
        <v>2787091874.177676</v>
      </c>
      <c r="P11" s="1"/>
    </row>
    <row r="12" spans="2:16" ht="11.25" customHeight="1">
      <c r="B12" s="25">
        <v>43617</v>
      </c>
      <c r="C12" s="26">
        <v>43709</v>
      </c>
      <c r="D12" s="10">
        <v>3</v>
      </c>
      <c r="E12" s="27">
        <v>92</v>
      </c>
      <c r="F12" s="321">
        <v>2250000000</v>
      </c>
      <c r="G12" s="217"/>
      <c r="H12" s="217"/>
      <c r="I12" s="218">
        <v>2816086645.600322</v>
      </c>
      <c r="J12" s="217"/>
      <c r="K12" s="217"/>
      <c r="L12" s="217"/>
      <c r="M12" s="10">
        <v>2801935486.276543</v>
      </c>
      <c r="N12" s="10">
        <v>2780840530.589207</v>
      </c>
      <c r="O12" s="10">
        <v>2746030820.0669966</v>
      </c>
      <c r="P12" s="1"/>
    </row>
    <row r="13" spans="2:16" ht="11.25" customHeight="1">
      <c r="B13" s="25">
        <v>43617</v>
      </c>
      <c r="C13" s="26">
        <v>43739</v>
      </c>
      <c r="D13" s="10">
        <v>4</v>
      </c>
      <c r="E13" s="27">
        <v>122</v>
      </c>
      <c r="F13" s="321">
        <v>2250000000</v>
      </c>
      <c r="G13" s="217"/>
      <c r="H13" s="217"/>
      <c r="I13" s="218">
        <v>2797677325.170408</v>
      </c>
      <c r="J13" s="217"/>
      <c r="K13" s="217"/>
      <c r="L13" s="217"/>
      <c r="M13" s="10">
        <v>2779049623.997814</v>
      </c>
      <c r="N13" s="10">
        <v>2751338479.7811604</v>
      </c>
      <c r="O13" s="10">
        <v>2705760972.17214</v>
      </c>
      <c r="P13" s="1"/>
    </row>
    <row r="14" spans="2:16" ht="11.25" customHeight="1">
      <c r="B14" s="25">
        <v>43617</v>
      </c>
      <c r="C14" s="26">
        <v>43770</v>
      </c>
      <c r="D14" s="10">
        <v>5</v>
      </c>
      <c r="E14" s="27">
        <v>153</v>
      </c>
      <c r="F14" s="321">
        <v>2250000000</v>
      </c>
      <c r="G14" s="217"/>
      <c r="H14" s="217"/>
      <c r="I14" s="218">
        <v>2779610574.282234</v>
      </c>
      <c r="J14" s="217"/>
      <c r="K14" s="217"/>
      <c r="L14" s="217"/>
      <c r="M14" s="10">
        <v>2756420131.1834645</v>
      </c>
      <c r="N14" s="10">
        <v>2721994393.3342776</v>
      </c>
      <c r="O14" s="10">
        <v>2665564844.4566827</v>
      </c>
      <c r="P14" s="1"/>
    </row>
    <row r="15" spans="2:16" ht="11.25" customHeight="1">
      <c r="B15" s="25">
        <v>43617</v>
      </c>
      <c r="C15" s="26">
        <v>43800</v>
      </c>
      <c r="D15" s="10">
        <v>6</v>
      </c>
      <c r="E15" s="27">
        <v>183</v>
      </c>
      <c r="F15" s="321">
        <v>2250000000</v>
      </c>
      <c r="G15" s="217"/>
      <c r="H15" s="217"/>
      <c r="I15" s="218">
        <v>2761170021.295163</v>
      </c>
      <c r="J15" s="217"/>
      <c r="K15" s="217"/>
      <c r="L15" s="217"/>
      <c r="M15" s="10">
        <v>2733639037.73244</v>
      </c>
      <c r="N15" s="10">
        <v>2692853632.158118</v>
      </c>
      <c r="O15" s="10">
        <v>2626218506.5764675</v>
      </c>
      <c r="P15" s="1"/>
    </row>
    <row r="16" spans="2:16" ht="11.25" customHeight="1">
      <c r="B16" s="25">
        <v>43617</v>
      </c>
      <c r="C16" s="26">
        <v>43831</v>
      </c>
      <c r="D16" s="10">
        <v>7</v>
      </c>
      <c r="E16" s="27">
        <v>214</v>
      </c>
      <c r="F16" s="321">
        <v>2250000000</v>
      </c>
      <c r="G16" s="217"/>
      <c r="H16" s="217"/>
      <c r="I16" s="218">
        <v>2743102479.34502</v>
      </c>
      <c r="J16" s="217"/>
      <c r="K16" s="217"/>
      <c r="L16" s="217"/>
      <c r="M16" s="10">
        <v>2711145527.280066</v>
      </c>
      <c r="N16" s="10">
        <v>2663903591.999506</v>
      </c>
      <c r="O16" s="10">
        <v>2586980958.5221977</v>
      </c>
      <c r="P16" s="1"/>
    </row>
    <row r="17" spans="2:16" ht="11.25" customHeight="1">
      <c r="B17" s="25">
        <v>43617</v>
      </c>
      <c r="C17" s="26">
        <v>43862</v>
      </c>
      <c r="D17" s="10">
        <v>8</v>
      </c>
      <c r="E17" s="27">
        <v>245</v>
      </c>
      <c r="F17" s="321">
        <v>2250000000</v>
      </c>
      <c r="G17" s="217"/>
      <c r="H17" s="217"/>
      <c r="I17" s="218">
        <v>2724581527.432161</v>
      </c>
      <c r="J17" s="217"/>
      <c r="K17" s="217"/>
      <c r="L17" s="217"/>
      <c r="M17" s="10">
        <v>2688273086.66451</v>
      </c>
      <c r="N17" s="10">
        <v>2634712006.1958094</v>
      </c>
      <c r="O17" s="10">
        <v>2547795104.0630937</v>
      </c>
      <c r="P17" s="1"/>
    </row>
    <row r="18" spans="2:16" ht="11.25" customHeight="1">
      <c r="B18" s="25">
        <v>43617</v>
      </c>
      <c r="C18" s="26">
        <v>43891</v>
      </c>
      <c r="D18" s="10">
        <v>9</v>
      </c>
      <c r="E18" s="27">
        <v>274</v>
      </c>
      <c r="F18" s="321">
        <v>2250000000</v>
      </c>
      <c r="G18" s="217"/>
      <c r="H18" s="217"/>
      <c r="I18" s="218">
        <v>2705573778.01331</v>
      </c>
      <c r="J18" s="217"/>
      <c r="K18" s="217"/>
      <c r="L18" s="217"/>
      <c r="M18" s="10">
        <v>2665282815.8832784</v>
      </c>
      <c r="N18" s="10">
        <v>2605964572.526343</v>
      </c>
      <c r="O18" s="10">
        <v>2510009717.4860826</v>
      </c>
      <c r="P18" s="1"/>
    </row>
    <row r="19" spans="2:16" ht="11.25" customHeight="1">
      <c r="B19" s="25">
        <v>43617</v>
      </c>
      <c r="C19" s="26">
        <v>43922</v>
      </c>
      <c r="D19" s="10">
        <v>10</v>
      </c>
      <c r="E19" s="27">
        <v>305</v>
      </c>
      <c r="F19" s="321">
        <v>2250000000</v>
      </c>
      <c r="G19" s="217"/>
      <c r="H19" s="217"/>
      <c r="I19" s="218">
        <v>2686989837.463601</v>
      </c>
      <c r="J19" s="217"/>
      <c r="K19" s="217"/>
      <c r="L19" s="217"/>
      <c r="M19" s="10">
        <v>2642486157.796168</v>
      </c>
      <c r="N19" s="10">
        <v>2577104456.4177465</v>
      </c>
      <c r="O19" s="10">
        <v>2471698745.058063</v>
      </c>
      <c r="P19" s="1"/>
    </row>
    <row r="20" spans="2:16" ht="11.25" customHeight="1">
      <c r="B20" s="25">
        <v>43617</v>
      </c>
      <c r="C20" s="26">
        <v>43952</v>
      </c>
      <c r="D20" s="10">
        <v>11</v>
      </c>
      <c r="E20" s="27">
        <v>335</v>
      </c>
      <c r="F20" s="321">
        <v>2250000000</v>
      </c>
      <c r="G20" s="217"/>
      <c r="H20" s="217"/>
      <c r="I20" s="218">
        <v>2668330697.859731</v>
      </c>
      <c r="J20" s="217"/>
      <c r="K20" s="217"/>
      <c r="L20" s="217"/>
      <c r="M20" s="10">
        <v>2619828788.094668</v>
      </c>
      <c r="N20" s="10">
        <v>2548719128.044264</v>
      </c>
      <c r="O20" s="10">
        <v>2434454023.156059</v>
      </c>
      <c r="P20" s="1"/>
    </row>
    <row r="21" spans="2:16" ht="11.25" customHeight="1">
      <c r="B21" s="25">
        <v>43617</v>
      </c>
      <c r="C21" s="26">
        <v>43983</v>
      </c>
      <c r="D21" s="10">
        <v>12</v>
      </c>
      <c r="E21" s="27">
        <v>366</v>
      </c>
      <c r="F21" s="321">
        <v>2250000000</v>
      </c>
      <c r="G21" s="217"/>
      <c r="H21" s="217"/>
      <c r="I21" s="218">
        <v>2648611514.275345</v>
      </c>
      <c r="J21" s="217"/>
      <c r="K21" s="217"/>
      <c r="L21" s="217"/>
      <c r="M21" s="10">
        <v>2596057451.3859797</v>
      </c>
      <c r="N21" s="10">
        <v>2519169910.7151594</v>
      </c>
      <c r="O21" s="10">
        <v>2396037873.578411</v>
      </c>
      <c r="P21" s="1"/>
    </row>
    <row r="22" spans="2:16" ht="11.25" customHeight="1">
      <c r="B22" s="25">
        <v>43617</v>
      </c>
      <c r="C22" s="26">
        <v>44013</v>
      </c>
      <c r="D22" s="10">
        <v>13</v>
      </c>
      <c r="E22" s="27">
        <v>396</v>
      </c>
      <c r="F22" s="321">
        <v>2250000000</v>
      </c>
      <c r="G22" s="217"/>
      <c r="H22" s="217"/>
      <c r="I22" s="218">
        <v>2630034840.46662</v>
      </c>
      <c r="J22" s="217"/>
      <c r="K22" s="217"/>
      <c r="L22" s="217"/>
      <c r="M22" s="10">
        <v>2573618078.4703565</v>
      </c>
      <c r="N22" s="10">
        <v>2491248367.047414</v>
      </c>
      <c r="O22" s="10">
        <v>2359768114.8967338</v>
      </c>
      <c r="P22" s="1"/>
    </row>
    <row r="23" spans="2:16" ht="11.25" customHeight="1">
      <c r="B23" s="25">
        <v>43617</v>
      </c>
      <c r="C23" s="26">
        <v>44044</v>
      </c>
      <c r="D23" s="10">
        <v>14</v>
      </c>
      <c r="E23" s="27">
        <v>427</v>
      </c>
      <c r="F23" s="321">
        <v>2250000000</v>
      </c>
      <c r="G23" s="217"/>
      <c r="H23" s="217"/>
      <c r="I23" s="218">
        <v>2611145762.170957</v>
      </c>
      <c r="J23" s="217"/>
      <c r="K23" s="217"/>
      <c r="L23" s="217"/>
      <c r="M23" s="10">
        <v>2550800492.295331</v>
      </c>
      <c r="N23" s="10">
        <v>2462881482.400123</v>
      </c>
      <c r="O23" s="10">
        <v>2323017249.346185</v>
      </c>
      <c r="P23" s="1"/>
    </row>
    <row r="24" spans="2:16" ht="11.25" customHeight="1">
      <c r="B24" s="25">
        <v>43617</v>
      </c>
      <c r="C24" s="26">
        <v>44075</v>
      </c>
      <c r="D24" s="10">
        <v>15</v>
      </c>
      <c r="E24" s="27">
        <v>458</v>
      </c>
      <c r="F24" s="321">
        <v>2250000000</v>
      </c>
      <c r="G24" s="217"/>
      <c r="H24" s="217"/>
      <c r="I24" s="218">
        <v>2592576439.970557</v>
      </c>
      <c r="J24" s="217"/>
      <c r="K24" s="217"/>
      <c r="L24" s="217"/>
      <c r="M24" s="10">
        <v>2528364739.8358364</v>
      </c>
      <c r="N24" s="10">
        <v>2435010505.6258607</v>
      </c>
      <c r="O24" s="10">
        <v>2287001134.4891214</v>
      </c>
      <c r="P24" s="1"/>
    </row>
    <row r="25" spans="2:16" ht="11.25" customHeight="1">
      <c r="B25" s="25">
        <v>43617</v>
      </c>
      <c r="C25" s="26">
        <v>44105</v>
      </c>
      <c r="D25" s="10">
        <v>16</v>
      </c>
      <c r="E25" s="27">
        <v>488</v>
      </c>
      <c r="F25" s="321">
        <v>2250000000</v>
      </c>
      <c r="G25" s="217"/>
      <c r="H25" s="217"/>
      <c r="I25" s="218">
        <v>2573990602.126252</v>
      </c>
      <c r="J25" s="217"/>
      <c r="K25" s="217"/>
      <c r="L25" s="217"/>
      <c r="M25" s="10">
        <v>2506118903.283532</v>
      </c>
      <c r="N25" s="10">
        <v>2407645565.032624</v>
      </c>
      <c r="O25" s="10">
        <v>2252030033.4205093</v>
      </c>
      <c r="P25" s="1"/>
    </row>
    <row r="26" spans="2:16" ht="11.25" customHeight="1">
      <c r="B26" s="25">
        <v>43617</v>
      </c>
      <c r="C26" s="26">
        <v>44136</v>
      </c>
      <c r="D26" s="10">
        <v>17</v>
      </c>
      <c r="E26" s="27">
        <v>519</v>
      </c>
      <c r="F26" s="321">
        <v>2250000000</v>
      </c>
      <c r="G26" s="217"/>
      <c r="H26" s="217"/>
      <c r="I26" s="218">
        <v>2555145440.884849</v>
      </c>
      <c r="J26" s="217"/>
      <c r="K26" s="217"/>
      <c r="L26" s="217"/>
      <c r="M26" s="10">
        <v>2483551213.352737</v>
      </c>
      <c r="N26" s="10">
        <v>2379896631.9188485</v>
      </c>
      <c r="O26" s="10">
        <v>2216645983.017938</v>
      </c>
      <c r="P26" s="1"/>
    </row>
    <row r="27" spans="2:16" ht="11.25" customHeight="1">
      <c r="B27" s="25">
        <v>43617</v>
      </c>
      <c r="C27" s="26">
        <v>44166</v>
      </c>
      <c r="D27" s="10">
        <v>18</v>
      </c>
      <c r="E27" s="27">
        <v>549</v>
      </c>
      <c r="F27" s="321">
        <v>2250000000</v>
      </c>
      <c r="G27" s="217"/>
      <c r="H27" s="217"/>
      <c r="I27" s="218">
        <v>2536859869.932006</v>
      </c>
      <c r="J27" s="217"/>
      <c r="K27" s="217"/>
      <c r="L27" s="217"/>
      <c r="M27" s="10">
        <v>2461730652.3840847</v>
      </c>
      <c r="N27" s="10">
        <v>2353180684.873047</v>
      </c>
      <c r="O27" s="10">
        <v>2182778172.526214</v>
      </c>
      <c r="P27" s="1"/>
    </row>
    <row r="28" spans="2:16" ht="11.25" customHeight="1">
      <c r="B28" s="25">
        <v>43617</v>
      </c>
      <c r="C28" s="26">
        <v>44197</v>
      </c>
      <c r="D28" s="10">
        <v>19</v>
      </c>
      <c r="E28" s="27">
        <v>580</v>
      </c>
      <c r="F28" s="321">
        <v>2250000000</v>
      </c>
      <c r="G28" s="217"/>
      <c r="H28" s="217"/>
      <c r="I28" s="218">
        <v>2517587357.05949</v>
      </c>
      <c r="J28" s="217"/>
      <c r="K28" s="217"/>
      <c r="L28" s="217"/>
      <c r="M28" s="10">
        <v>2438885338.0387917</v>
      </c>
      <c r="N28" s="10">
        <v>2325413649.8663764</v>
      </c>
      <c r="O28" s="10">
        <v>2147885688.127174</v>
      </c>
      <c r="P28" s="1"/>
    </row>
    <row r="29" spans="2:16" ht="11.25" customHeight="1">
      <c r="B29" s="25">
        <v>43617</v>
      </c>
      <c r="C29" s="26">
        <v>44228</v>
      </c>
      <c r="D29" s="10">
        <v>20</v>
      </c>
      <c r="E29" s="27">
        <v>611</v>
      </c>
      <c r="F29" s="321">
        <v>2250000000</v>
      </c>
      <c r="G29" s="217"/>
      <c r="H29" s="217"/>
      <c r="I29" s="218">
        <v>2498213179.630874</v>
      </c>
      <c r="J29" s="217"/>
      <c r="K29" s="217"/>
      <c r="L29" s="217"/>
      <c r="M29" s="10">
        <v>2416012117.4101553</v>
      </c>
      <c r="N29" s="10">
        <v>2297746089.0565763</v>
      </c>
      <c r="O29" s="10">
        <v>2113341113.3304849</v>
      </c>
      <c r="P29" s="1"/>
    </row>
    <row r="30" spans="2:16" ht="11.25" customHeight="1">
      <c r="B30" s="25">
        <v>43617</v>
      </c>
      <c r="C30" s="26">
        <v>44256</v>
      </c>
      <c r="D30" s="10">
        <v>21</v>
      </c>
      <c r="E30" s="27">
        <v>639</v>
      </c>
      <c r="F30" s="321">
        <v>2250000000</v>
      </c>
      <c r="G30" s="217"/>
      <c r="H30" s="217"/>
      <c r="I30" s="218">
        <v>2477939832.036773</v>
      </c>
      <c r="J30" s="217"/>
      <c r="K30" s="217"/>
      <c r="L30" s="217"/>
      <c r="M30" s="10">
        <v>2392734396.689453</v>
      </c>
      <c r="N30" s="10">
        <v>2270379916.458782</v>
      </c>
      <c r="O30" s="10">
        <v>2080180946.0407486</v>
      </c>
      <c r="P30" s="1"/>
    </row>
    <row r="31" spans="2:16" ht="11.25" customHeight="1">
      <c r="B31" s="25">
        <v>43617</v>
      </c>
      <c r="C31" s="26">
        <v>44287</v>
      </c>
      <c r="D31" s="10">
        <v>22</v>
      </c>
      <c r="E31" s="27">
        <v>670</v>
      </c>
      <c r="F31" s="321">
        <v>2250000000</v>
      </c>
      <c r="G31" s="217"/>
      <c r="H31" s="217"/>
      <c r="I31" s="218">
        <v>2458511735.51095</v>
      </c>
      <c r="J31" s="217"/>
      <c r="K31" s="217"/>
      <c r="L31" s="217"/>
      <c r="M31" s="10">
        <v>2369947910.6503386</v>
      </c>
      <c r="N31" s="10">
        <v>2243039580.4775176</v>
      </c>
      <c r="O31" s="10">
        <v>2046426421.4807794</v>
      </c>
      <c r="P31" s="1"/>
    </row>
    <row r="32" spans="2:16" ht="11.25" customHeight="1">
      <c r="B32" s="25">
        <v>43617</v>
      </c>
      <c r="C32" s="26">
        <v>44317</v>
      </c>
      <c r="D32" s="10">
        <v>23</v>
      </c>
      <c r="E32" s="27">
        <v>700</v>
      </c>
      <c r="F32" s="321">
        <v>2250000000</v>
      </c>
      <c r="G32" s="217"/>
      <c r="H32" s="217"/>
      <c r="I32" s="218">
        <v>2439681454.336715</v>
      </c>
      <c r="J32" s="217"/>
      <c r="K32" s="217"/>
      <c r="L32" s="217"/>
      <c r="M32" s="10">
        <v>2347935705.223891</v>
      </c>
      <c r="N32" s="10">
        <v>2216736661.8695774</v>
      </c>
      <c r="O32" s="10">
        <v>2014138748.6383932</v>
      </c>
      <c r="P32" s="1"/>
    </row>
    <row r="33" spans="2:16" ht="11.25" customHeight="1">
      <c r="B33" s="25">
        <v>43617</v>
      </c>
      <c r="C33" s="26">
        <v>44348</v>
      </c>
      <c r="D33" s="10">
        <v>24</v>
      </c>
      <c r="E33" s="27">
        <v>731</v>
      </c>
      <c r="F33" s="321">
        <v>2250000000</v>
      </c>
      <c r="G33" s="217"/>
      <c r="H33" s="217"/>
      <c r="I33" s="218">
        <v>2419629897.282804</v>
      </c>
      <c r="J33" s="217"/>
      <c r="K33" s="217"/>
      <c r="L33" s="217"/>
      <c r="M33" s="10">
        <v>2324688656.8215957</v>
      </c>
      <c r="N33" s="10">
        <v>2189206823.684564</v>
      </c>
      <c r="O33" s="10">
        <v>1980699962.5572095</v>
      </c>
      <c r="P33" s="1"/>
    </row>
    <row r="34" spans="2:16" ht="11.25" customHeight="1">
      <c r="B34" s="25">
        <v>43617</v>
      </c>
      <c r="C34" s="26">
        <v>44378</v>
      </c>
      <c r="D34" s="10">
        <v>25</v>
      </c>
      <c r="E34" s="27">
        <v>761</v>
      </c>
      <c r="F34" s="321">
        <v>2250000000</v>
      </c>
      <c r="G34" s="217"/>
      <c r="H34" s="217"/>
      <c r="I34" s="218">
        <v>2400425217.553446</v>
      </c>
      <c r="J34" s="217"/>
      <c r="K34" s="217"/>
      <c r="L34" s="217"/>
      <c r="M34" s="10">
        <v>2302452054.6369505</v>
      </c>
      <c r="N34" s="10">
        <v>2162929476.8886003</v>
      </c>
      <c r="O34" s="10">
        <v>1948903533.487583</v>
      </c>
      <c r="P34" s="1"/>
    </row>
    <row r="35" spans="2:16" ht="11.25" customHeight="1">
      <c r="B35" s="25">
        <v>43617</v>
      </c>
      <c r="C35" s="26">
        <v>44409</v>
      </c>
      <c r="D35" s="10">
        <v>26</v>
      </c>
      <c r="E35" s="27">
        <v>792</v>
      </c>
      <c r="F35" s="321">
        <v>2250000000</v>
      </c>
      <c r="G35" s="217"/>
      <c r="H35" s="217"/>
      <c r="I35" s="218">
        <v>2380147987.97281</v>
      </c>
      <c r="J35" s="217"/>
      <c r="K35" s="217"/>
      <c r="L35" s="217"/>
      <c r="M35" s="10">
        <v>2279130297.474552</v>
      </c>
      <c r="N35" s="10">
        <v>2135575900.339618</v>
      </c>
      <c r="O35" s="10">
        <v>1916106369.285484</v>
      </c>
      <c r="P35" s="1"/>
    </row>
    <row r="36" spans="2:16" ht="11.25" customHeight="1">
      <c r="B36" s="25">
        <v>43617</v>
      </c>
      <c r="C36" s="26">
        <v>44440</v>
      </c>
      <c r="D36" s="10">
        <v>27</v>
      </c>
      <c r="E36" s="27">
        <v>823</v>
      </c>
      <c r="F36" s="321">
        <v>2250000000</v>
      </c>
      <c r="G36" s="217"/>
      <c r="H36" s="217"/>
      <c r="I36" s="218">
        <v>2360690398.49299</v>
      </c>
      <c r="J36" s="217"/>
      <c r="K36" s="217"/>
      <c r="L36" s="217"/>
      <c r="M36" s="10">
        <v>2256664549.7324853</v>
      </c>
      <c r="N36" s="10">
        <v>2109147518.2507567</v>
      </c>
      <c r="O36" s="10">
        <v>1884378667.5936644</v>
      </c>
      <c r="P36" s="1"/>
    </row>
    <row r="37" spans="2:16" ht="11.25" customHeight="1">
      <c r="B37" s="25">
        <v>43617</v>
      </c>
      <c r="C37" s="26">
        <v>44470</v>
      </c>
      <c r="D37" s="10">
        <v>28</v>
      </c>
      <c r="E37" s="27">
        <v>853</v>
      </c>
      <c r="F37" s="321">
        <v>2250000000</v>
      </c>
      <c r="G37" s="217"/>
      <c r="H37" s="217"/>
      <c r="I37" s="218">
        <v>2342113008.205324</v>
      </c>
      <c r="J37" s="217"/>
      <c r="K37" s="217"/>
      <c r="L37" s="217"/>
      <c r="M37" s="10">
        <v>2235230832.7641296</v>
      </c>
      <c r="N37" s="10">
        <v>2083973041.0445046</v>
      </c>
      <c r="O37" s="10">
        <v>1854254760.9028897</v>
      </c>
      <c r="P37" s="1"/>
    </row>
    <row r="38" spans="2:16" ht="11.25" customHeight="1">
      <c r="B38" s="25">
        <v>43617</v>
      </c>
      <c r="C38" s="26">
        <v>44501</v>
      </c>
      <c r="D38" s="10">
        <v>29</v>
      </c>
      <c r="E38" s="27">
        <v>884</v>
      </c>
      <c r="F38" s="321">
        <v>2250000000</v>
      </c>
      <c r="G38" s="217"/>
      <c r="H38" s="217"/>
      <c r="I38" s="218">
        <v>2323427356.442711</v>
      </c>
      <c r="J38" s="217"/>
      <c r="K38" s="217"/>
      <c r="L38" s="217"/>
      <c r="M38" s="10">
        <v>2213637028.580252</v>
      </c>
      <c r="N38" s="10">
        <v>2058591715.790983</v>
      </c>
      <c r="O38" s="10">
        <v>1823913116.7493467</v>
      </c>
      <c r="P38" s="1"/>
    </row>
    <row r="39" spans="2:16" ht="11.25" customHeight="1">
      <c r="B39" s="25">
        <v>43617</v>
      </c>
      <c r="C39" s="26">
        <v>44531</v>
      </c>
      <c r="D39" s="10">
        <v>30</v>
      </c>
      <c r="E39" s="27">
        <v>914</v>
      </c>
      <c r="F39" s="321">
        <v>2250000000</v>
      </c>
      <c r="G39" s="217"/>
      <c r="H39" s="217"/>
      <c r="I39" s="218">
        <v>2304837990.737168</v>
      </c>
      <c r="J39" s="217"/>
      <c r="K39" s="217"/>
      <c r="L39" s="217"/>
      <c r="M39" s="10">
        <v>2192321669.3554797</v>
      </c>
      <c r="N39" s="10">
        <v>2033751347.7203457</v>
      </c>
      <c r="O39" s="10">
        <v>1794518182.3822582</v>
      </c>
      <c r="P39" s="1"/>
    </row>
    <row r="40" spans="2:16" ht="11.25" customHeight="1">
      <c r="B40" s="25">
        <v>43617</v>
      </c>
      <c r="C40" s="26">
        <v>44562</v>
      </c>
      <c r="D40" s="10">
        <v>31</v>
      </c>
      <c r="E40" s="27">
        <v>945</v>
      </c>
      <c r="F40" s="321">
        <v>2250000000</v>
      </c>
      <c r="G40" s="217"/>
      <c r="H40" s="217"/>
      <c r="I40" s="218">
        <v>2285406948.422829</v>
      </c>
      <c r="J40" s="217"/>
      <c r="K40" s="217"/>
      <c r="L40" s="217"/>
      <c r="M40" s="10">
        <v>2170152208.8920627</v>
      </c>
      <c r="N40" s="10">
        <v>2008065456.452758</v>
      </c>
      <c r="O40" s="10">
        <v>1764348994.0471632</v>
      </c>
      <c r="P40" s="1"/>
    </row>
    <row r="41" spans="2:16" ht="11.25" customHeight="1">
      <c r="B41" s="25">
        <v>43617</v>
      </c>
      <c r="C41" s="26">
        <v>44593</v>
      </c>
      <c r="D41" s="10">
        <v>32</v>
      </c>
      <c r="E41" s="27">
        <v>976</v>
      </c>
      <c r="F41" s="321">
        <v>2250000000</v>
      </c>
      <c r="G41" s="217"/>
      <c r="H41" s="217"/>
      <c r="I41" s="218">
        <v>2266526861.9182</v>
      </c>
      <c r="J41" s="217"/>
      <c r="K41" s="217"/>
      <c r="L41" s="217"/>
      <c r="M41" s="10">
        <v>2148573927.3103495</v>
      </c>
      <c r="N41" s="10">
        <v>1983042693.1667075</v>
      </c>
      <c r="O41" s="10">
        <v>1734983355.3744736</v>
      </c>
      <c r="P41" s="1"/>
    </row>
    <row r="42" spans="2:16" ht="11.25" customHeight="1">
      <c r="B42" s="25">
        <v>43617</v>
      </c>
      <c r="C42" s="26">
        <v>44621</v>
      </c>
      <c r="D42" s="10">
        <v>33</v>
      </c>
      <c r="E42" s="27">
        <v>1004</v>
      </c>
      <c r="F42" s="321">
        <v>2250000000</v>
      </c>
      <c r="G42" s="217"/>
      <c r="H42" s="217"/>
      <c r="I42" s="218">
        <v>2248165823.071999</v>
      </c>
      <c r="J42" s="217"/>
      <c r="K42" s="217"/>
      <c r="L42" s="217"/>
      <c r="M42" s="10">
        <v>2127903334.6476395</v>
      </c>
      <c r="N42" s="10">
        <v>1959452654.6034527</v>
      </c>
      <c r="O42" s="10">
        <v>1707784367.86507</v>
      </c>
      <c r="P42" s="1"/>
    </row>
    <row r="43" spans="2:16" ht="11.25" customHeight="1">
      <c r="B43" s="25">
        <v>43617</v>
      </c>
      <c r="C43" s="26">
        <v>44652</v>
      </c>
      <c r="D43" s="10">
        <v>34</v>
      </c>
      <c r="E43" s="27">
        <v>1035</v>
      </c>
      <c r="F43" s="321">
        <v>2250000000</v>
      </c>
      <c r="G43" s="217"/>
      <c r="H43" s="217"/>
      <c r="I43" s="218">
        <v>2229534210.899287</v>
      </c>
      <c r="J43" s="217"/>
      <c r="K43" s="217"/>
      <c r="L43" s="217"/>
      <c r="M43" s="10">
        <v>2106689223.1655169</v>
      </c>
      <c r="N43" s="10">
        <v>1934984300.0379663</v>
      </c>
      <c r="O43" s="10">
        <v>1679315609.5783472</v>
      </c>
      <c r="P43" s="1"/>
    </row>
    <row r="44" spans="2:16" ht="11.25" customHeight="1">
      <c r="B44" s="25">
        <v>43617</v>
      </c>
      <c r="C44" s="26">
        <v>44682</v>
      </c>
      <c r="D44" s="10">
        <v>35</v>
      </c>
      <c r="E44" s="27">
        <v>1065</v>
      </c>
      <c r="F44" s="321">
        <v>2250000000</v>
      </c>
      <c r="G44" s="217"/>
      <c r="H44" s="217"/>
      <c r="I44" s="218">
        <v>2209834366.800053</v>
      </c>
      <c r="J44" s="217"/>
      <c r="K44" s="217"/>
      <c r="L44" s="217"/>
      <c r="M44" s="10">
        <v>2084647439.3927062</v>
      </c>
      <c r="N44" s="10">
        <v>1910026337.87453</v>
      </c>
      <c r="O44" s="10">
        <v>1650860280.5254967</v>
      </c>
      <c r="P44" s="1"/>
    </row>
    <row r="45" spans="2:16" ht="11.25" customHeight="1">
      <c r="B45" s="25">
        <v>43617</v>
      </c>
      <c r="C45" s="26">
        <v>44713</v>
      </c>
      <c r="D45" s="10">
        <v>36</v>
      </c>
      <c r="E45" s="27">
        <v>1096</v>
      </c>
      <c r="F45" s="321">
        <v>2250000000</v>
      </c>
      <c r="G45" s="217"/>
      <c r="H45" s="217"/>
      <c r="I45" s="218">
        <v>2191057719.30477</v>
      </c>
      <c r="J45" s="217"/>
      <c r="K45" s="217"/>
      <c r="L45" s="217"/>
      <c r="M45" s="10">
        <v>2063428813.520424</v>
      </c>
      <c r="N45" s="10">
        <v>1885776949.403473</v>
      </c>
      <c r="O45" s="10">
        <v>1622997702.89069</v>
      </c>
      <c r="P45" s="1"/>
    </row>
    <row r="46" spans="2:16" ht="11.25" customHeight="1">
      <c r="B46" s="25">
        <v>43617</v>
      </c>
      <c r="C46" s="26">
        <v>44743</v>
      </c>
      <c r="D46" s="10">
        <v>37</v>
      </c>
      <c r="E46" s="27">
        <v>1126</v>
      </c>
      <c r="F46" s="321">
        <v>2250000000</v>
      </c>
      <c r="G46" s="217"/>
      <c r="H46" s="217"/>
      <c r="I46" s="218">
        <v>2172344881.426636</v>
      </c>
      <c r="J46" s="217"/>
      <c r="K46" s="217"/>
      <c r="L46" s="217"/>
      <c r="M46" s="10">
        <v>2042447996.6793814</v>
      </c>
      <c r="N46" s="10">
        <v>1862008276.8768227</v>
      </c>
      <c r="O46" s="10">
        <v>1595972018.8304431</v>
      </c>
      <c r="P46" s="1"/>
    </row>
    <row r="47" spans="2:16" ht="11.25" customHeight="1">
      <c r="B47" s="25">
        <v>43617</v>
      </c>
      <c r="C47" s="26">
        <v>44774</v>
      </c>
      <c r="D47" s="10">
        <v>38</v>
      </c>
      <c r="E47" s="27">
        <v>1157</v>
      </c>
      <c r="F47" s="321">
        <v>2250000000</v>
      </c>
      <c r="G47" s="217"/>
      <c r="H47" s="217"/>
      <c r="I47" s="218">
        <v>2153123321.480094</v>
      </c>
      <c r="J47" s="217"/>
      <c r="K47" s="217"/>
      <c r="L47" s="217"/>
      <c r="M47" s="10">
        <v>2020942312.211705</v>
      </c>
      <c r="N47" s="10">
        <v>1837716899.6805012</v>
      </c>
      <c r="O47" s="10">
        <v>1568479671.82384</v>
      </c>
      <c r="P47" s="1"/>
    </row>
    <row r="48" spans="2:16" ht="11.25" customHeight="1">
      <c r="B48" s="25">
        <v>43617</v>
      </c>
      <c r="C48" s="26">
        <v>44805</v>
      </c>
      <c r="D48" s="10">
        <v>39</v>
      </c>
      <c r="E48" s="27">
        <v>1188</v>
      </c>
      <c r="F48" s="321">
        <v>2250000000</v>
      </c>
      <c r="G48" s="217"/>
      <c r="H48" s="217"/>
      <c r="I48" s="218">
        <v>2134428833.32928</v>
      </c>
      <c r="J48" s="217"/>
      <c r="K48" s="217"/>
      <c r="L48" s="217"/>
      <c r="M48" s="10">
        <v>1999997578.3632336</v>
      </c>
      <c r="N48" s="10">
        <v>1814045830.8338017</v>
      </c>
      <c r="O48" s="10">
        <v>1541718770.2818167</v>
      </c>
      <c r="P48" s="1"/>
    </row>
    <row r="49" spans="2:16" ht="11.25" customHeight="1">
      <c r="B49" s="25">
        <v>43617</v>
      </c>
      <c r="C49" s="26">
        <v>44835</v>
      </c>
      <c r="D49" s="10">
        <v>40</v>
      </c>
      <c r="E49" s="27">
        <v>1218</v>
      </c>
      <c r="F49" s="321">
        <v>2250000000</v>
      </c>
      <c r="G49" s="217"/>
      <c r="H49" s="217"/>
      <c r="I49" s="218">
        <v>2115269931.795112</v>
      </c>
      <c r="J49" s="217"/>
      <c r="K49" s="217"/>
      <c r="L49" s="217"/>
      <c r="M49" s="10">
        <v>1978792005.831953</v>
      </c>
      <c r="N49" s="10">
        <v>1790394354.3959439</v>
      </c>
      <c r="O49" s="10">
        <v>1515380477.7930422</v>
      </c>
      <c r="P49" s="1"/>
    </row>
    <row r="50" spans="2:16" ht="11.25" customHeight="1">
      <c r="B50" s="25">
        <v>43617</v>
      </c>
      <c r="C50" s="26">
        <v>44866</v>
      </c>
      <c r="D50" s="10">
        <v>41</v>
      </c>
      <c r="E50" s="27">
        <v>1249</v>
      </c>
      <c r="F50" s="321">
        <v>2250000000</v>
      </c>
      <c r="G50" s="217"/>
      <c r="H50" s="217"/>
      <c r="I50" s="218">
        <v>2096348363.29182</v>
      </c>
      <c r="J50" s="217"/>
      <c r="K50" s="217"/>
      <c r="L50" s="217"/>
      <c r="M50" s="10">
        <v>1957765107.3722448</v>
      </c>
      <c r="N50" s="10">
        <v>1766864436.697079</v>
      </c>
      <c r="O50" s="10">
        <v>1489130768.9912076</v>
      </c>
      <c r="P50" s="1"/>
    </row>
    <row r="51" spans="2:16" ht="11.25" customHeight="1">
      <c r="B51" s="25">
        <v>43617</v>
      </c>
      <c r="C51" s="26">
        <v>44896</v>
      </c>
      <c r="D51" s="10">
        <v>42</v>
      </c>
      <c r="E51" s="27">
        <v>1279</v>
      </c>
      <c r="F51" s="321">
        <v>2250000000</v>
      </c>
      <c r="G51" s="217"/>
      <c r="H51" s="217"/>
      <c r="I51" s="218">
        <v>2076777482.362612</v>
      </c>
      <c r="J51" s="217"/>
      <c r="K51" s="217"/>
      <c r="L51" s="217"/>
      <c r="M51" s="10">
        <v>1936304509.3310583</v>
      </c>
      <c r="N51" s="10">
        <v>1743195393.5452094</v>
      </c>
      <c r="O51" s="10">
        <v>1463159801.572449</v>
      </c>
      <c r="P51" s="1"/>
    </row>
    <row r="52" spans="2:16" ht="11.25" customHeight="1">
      <c r="B52" s="25">
        <v>43617</v>
      </c>
      <c r="C52" s="26">
        <v>44927</v>
      </c>
      <c r="D52" s="10">
        <v>43</v>
      </c>
      <c r="E52" s="27">
        <v>1310</v>
      </c>
      <c r="F52" s="321">
        <v>2250000000</v>
      </c>
      <c r="G52" s="217"/>
      <c r="H52" s="217"/>
      <c r="I52" s="218">
        <v>2058192256.545401</v>
      </c>
      <c r="J52" s="217"/>
      <c r="K52" s="217"/>
      <c r="L52" s="217"/>
      <c r="M52" s="10">
        <v>1915721659.939861</v>
      </c>
      <c r="N52" s="10">
        <v>1720279108.5490236</v>
      </c>
      <c r="O52" s="10">
        <v>1437809093.905492</v>
      </c>
      <c r="P52" s="1"/>
    </row>
    <row r="53" spans="2:16" ht="11.25" customHeight="1">
      <c r="B53" s="25">
        <v>43617</v>
      </c>
      <c r="C53" s="26">
        <v>44958</v>
      </c>
      <c r="D53" s="10">
        <v>44</v>
      </c>
      <c r="E53" s="27">
        <v>1341</v>
      </c>
      <c r="F53" s="321">
        <v>2250000000</v>
      </c>
      <c r="G53" s="217"/>
      <c r="H53" s="217"/>
      <c r="I53" s="218">
        <v>2039053417.622465</v>
      </c>
      <c r="J53" s="217"/>
      <c r="K53" s="217"/>
      <c r="L53" s="217"/>
      <c r="M53" s="10">
        <v>1894688643.1626375</v>
      </c>
      <c r="N53" s="10">
        <v>1697064897.3114314</v>
      </c>
      <c r="O53" s="10">
        <v>1412398933.467224</v>
      </c>
      <c r="P53" s="1"/>
    </row>
    <row r="54" spans="2:16" ht="11.25" customHeight="1">
      <c r="B54" s="25">
        <v>43617</v>
      </c>
      <c r="C54" s="26">
        <v>44986</v>
      </c>
      <c r="D54" s="10">
        <v>45</v>
      </c>
      <c r="E54" s="27">
        <v>1369</v>
      </c>
      <c r="F54" s="321">
        <v>2250000000</v>
      </c>
      <c r="G54" s="217"/>
      <c r="H54" s="217"/>
      <c r="I54" s="218">
        <v>2019907185.638315</v>
      </c>
      <c r="J54" s="217"/>
      <c r="K54" s="217"/>
      <c r="L54" s="217"/>
      <c r="M54" s="10">
        <v>1874022435.3876247</v>
      </c>
      <c r="N54" s="10">
        <v>1674697995.5723007</v>
      </c>
      <c r="O54" s="10">
        <v>1388450631.1331384</v>
      </c>
      <c r="P54" s="1"/>
    </row>
    <row r="55" spans="2:16" ht="11.25" customHeight="1">
      <c r="B55" s="25">
        <v>43617</v>
      </c>
      <c r="C55" s="26">
        <v>45017</v>
      </c>
      <c r="D55" s="10">
        <v>46</v>
      </c>
      <c r="E55" s="27">
        <v>1400</v>
      </c>
      <c r="F55" s="321">
        <v>2250000000</v>
      </c>
      <c r="G55" s="217"/>
      <c r="H55" s="217"/>
      <c r="I55" s="218">
        <v>2001497065.61529</v>
      </c>
      <c r="J55" s="217"/>
      <c r="K55" s="217"/>
      <c r="L55" s="217"/>
      <c r="M55" s="10">
        <v>1853792447.5399566</v>
      </c>
      <c r="N55" s="10">
        <v>1652406581.2291336</v>
      </c>
      <c r="O55" s="10">
        <v>1364166804.7141008</v>
      </c>
      <c r="P55" s="1"/>
    </row>
    <row r="56" spans="2:16" ht="11.25" customHeight="1">
      <c r="B56" s="25">
        <v>43617</v>
      </c>
      <c r="C56" s="26">
        <v>45047</v>
      </c>
      <c r="D56" s="10">
        <v>47</v>
      </c>
      <c r="E56" s="27">
        <v>1430</v>
      </c>
      <c r="F56" s="321">
        <v>2250000000</v>
      </c>
      <c r="G56" s="217"/>
      <c r="H56" s="217"/>
      <c r="I56" s="218">
        <v>1982469858.384204</v>
      </c>
      <c r="J56" s="217"/>
      <c r="K56" s="217"/>
      <c r="L56" s="217"/>
      <c r="M56" s="10">
        <v>1833155491.3979464</v>
      </c>
      <c r="N56" s="10">
        <v>1629989770.8980842</v>
      </c>
      <c r="O56" s="10">
        <v>1340144177.1499264</v>
      </c>
      <c r="P56" s="1"/>
    </row>
    <row r="57" spans="2:16" ht="11.25" customHeight="1">
      <c r="B57" s="25">
        <v>43617</v>
      </c>
      <c r="C57" s="26">
        <v>45078</v>
      </c>
      <c r="D57" s="10">
        <v>48</v>
      </c>
      <c r="E57" s="27">
        <v>1461</v>
      </c>
      <c r="F57" s="321">
        <v>2250000000</v>
      </c>
      <c r="G57" s="217"/>
      <c r="H57" s="217"/>
      <c r="I57" s="218">
        <v>1962565148.363793</v>
      </c>
      <c r="J57" s="217"/>
      <c r="K57" s="217"/>
      <c r="L57" s="217"/>
      <c r="M57" s="10">
        <v>1811672001.084024</v>
      </c>
      <c r="N57" s="10">
        <v>1606790443.9640312</v>
      </c>
      <c r="O57" s="10">
        <v>1315474714.0065005</v>
      </c>
      <c r="P57" s="1"/>
    </row>
    <row r="58" spans="2:16" ht="11.25" customHeight="1">
      <c r="B58" s="25">
        <v>43617</v>
      </c>
      <c r="C58" s="26">
        <v>45108</v>
      </c>
      <c r="D58" s="10">
        <v>49</v>
      </c>
      <c r="E58" s="27">
        <v>1491</v>
      </c>
      <c r="F58" s="321">
        <v>2250000000</v>
      </c>
      <c r="G58" s="217"/>
      <c r="H58" s="217"/>
      <c r="I58" s="218">
        <v>1942945702.646873</v>
      </c>
      <c r="J58" s="217"/>
      <c r="K58" s="217"/>
      <c r="L58" s="217"/>
      <c r="M58" s="10">
        <v>1790617046.3517177</v>
      </c>
      <c r="N58" s="10">
        <v>1584207808.6065707</v>
      </c>
      <c r="O58" s="10">
        <v>1291669775.456848</v>
      </c>
      <c r="P58" s="1"/>
    </row>
    <row r="59" spans="2:16" ht="11.25" customHeight="1">
      <c r="B59" s="25">
        <v>43617</v>
      </c>
      <c r="C59" s="26">
        <v>45139</v>
      </c>
      <c r="D59" s="10">
        <v>50</v>
      </c>
      <c r="E59" s="27">
        <v>1522</v>
      </c>
      <c r="F59" s="321">
        <v>2250000000</v>
      </c>
      <c r="G59" s="217"/>
      <c r="H59" s="217"/>
      <c r="I59" s="218">
        <v>1924018391.371449</v>
      </c>
      <c r="J59" s="217"/>
      <c r="K59" s="217"/>
      <c r="L59" s="217"/>
      <c r="M59" s="10">
        <v>1770166219.235906</v>
      </c>
      <c r="N59" s="10">
        <v>1562131452.0361326</v>
      </c>
      <c r="O59" s="10">
        <v>1268275327.4586403</v>
      </c>
      <c r="P59" s="1"/>
    </row>
    <row r="60" spans="2:16" ht="11.25" customHeight="1">
      <c r="B60" s="25">
        <v>43617</v>
      </c>
      <c r="C60" s="26">
        <v>45170</v>
      </c>
      <c r="D60" s="10">
        <v>51</v>
      </c>
      <c r="E60" s="27">
        <v>1553</v>
      </c>
      <c r="F60" s="321">
        <v>2250000000</v>
      </c>
      <c r="G60" s="217"/>
      <c r="H60" s="217"/>
      <c r="I60" s="218">
        <v>1905251528.774536</v>
      </c>
      <c r="J60" s="217"/>
      <c r="K60" s="217"/>
      <c r="L60" s="217"/>
      <c r="M60" s="10">
        <v>1749926981.5347223</v>
      </c>
      <c r="N60" s="10">
        <v>1540343386.3853493</v>
      </c>
      <c r="O60" s="10">
        <v>1245288952.0662897</v>
      </c>
      <c r="P60" s="1"/>
    </row>
    <row r="61" spans="2:16" ht="11.25" customHeight="1">
      <c r="B61" s="25">
        <v>43617</v>
      </c>
      <c r="C61" s="26">
        <v>45200</v>
      </c>
      <c r="D61" s="10">
        <v>52</v>
      </c>
      <c r="E61" s="27">
        <v>1583</v>
      </c>
      <c r="F61" s="321">
        <v>1750000000</v>
      </c>
      <c r="G61" s="217"/>
      <c r="H61" s="217"/>
      <c r="I61" s="218">
        <v>1886839440.525691</v>
      </c>
      <c r="J61" s="217"/>
      <c r="K61" s="217"/>
      <c r="L61" s="217"/>
      <c r="M61" s="10">
        <v>1730171344.0667953</v>
      </c>
      <c r="N61" s="10">
        <v>1519205425.932481</v>
      </c>
      <c r="O61" s="10">
        <v>1223165359.5488691</v>
      </c>
      <c r="P61" s="1"/>
    </row>
    <row r="62" spans="2:16" ht="11.25" customHeight="1">
      <c r="B62" s="25">
        <v>43617</v>
      </c>
      <c r="C62" s="26">
        <v>45231</v>
      </c>
      <c r="D62" s="10">
        <v>53</v>
      </c>
      <c r="E62" s="27">
        <v>1614</v>
      </c>
      <c r="F62" s="321">
        <v>1750000000</v>
      </c>
      <c r="G62" s="217"/>
      <c r="H62" s="217"/>
      <c r="I62" s="218">
        <v>1868592658.985417</v>
      </c>
      <c r="J62" s="217"/>
      <c r="K62" s="217"/>
      <c r="L62" s="217"/>
      <c r="M62" s="10">
        <v>1710533509.3073802</v>
      </c>
      <c r="N62" s="10">
        <v>1498142303.1626725</v>
      </c>
      <c r="O62" s="10">
        <v>1201097760.8674932</v>
      </c>
      <c r="P62" s="1"/>
    </row>
    <row r="63" spans="2:16" ht="11.25" customHeight="1">
      <c r="B63" s="25">
        <v>43617</v>
      </c>
      <c r="C63" s="26">
        <v>45261</v>
      </c>
      <c r="D63" s="10">
        <v>54</v>
      </c>
      <c r="E63" s="27">
        <v>1644</v>
      </c>
      <c r="F63" s="321">
        <v>1750000000</v>
      </c>
      <c r="G63" s="217"/>
      <c r="H63" s="217"/>
      <c r="I63" s="218">
        <v>1850395004.261948</v>
      </c>
      <c r="J63" s="217"/>
      <c r="K63" s="217"/>
      <c r="L63" s="217"/>
      <c r="M63" s="10">
        <v>1691094806.2068923</v>
      </c>
      <c r="N63" s="10">
        <v>1477471812.2072093</v>
      </c>
      <c r="O63" s="10">
        <v>1179670114.9205139</v>
      </c>
      <c r="P63" s="1"/>
    </row>
    <row r="64" spans="2:16" ht="11.25" customHeight="1">
      <c r="B64" s="25">
        <v>43617</v>
      </c>
      <c r="C64" s="26">
        <v>45292</v>
      </c>
      <c r="D64" s="10">
        <v>55</v>
      </c>
      <c r="E64" s="27">
        <v>1675</v>
      </c>
      <c r="F64" s="321">
        <v>1750000000</v>
      </c>
      <c r="G64" s="217"/>
      <c r="H64" s="217"/>
      <c r="I64" s="218">
        <v>1831838499.507025</v>
      </c>
      <c r="J64" s="217"/>
      <c r="K64" s="217"/>
      <c r="L64" s="217"/>
      <c r="M64" s="10">
        <v>1671296369.6056485</v>
      </c>
      <c r="N64" s="10">
        <v>1456460835.8466377</v>
      </c>
      <c r="O64" s="10">
        <v>1157968655.7593749</v>
      </c>
      <c r="P64" s="1"/>
    </row>
    <row r="65" spans="2:16" ht="11.25" customHeight="1">
      <c r="B65" s="25">
        <v>43617</v>
      </c>
      <c r="C65" s="26">
        <v>45323</v>
      </c>
      <c r="D65" s="10">
        <v>56</v>
      </c>
      <c r="E65" s="27">
        <v>1706</v>
      </c>
      <c r="F65" s="321">
        <v>1750000000</v>
      </c>
      <c r="G65" s="217"/>
      <c r="H65" s="217"/>
      <c r="I65" s="218">
        <v>1813660396.125093</v>
      </c>
      <c r="J65" s="217"/>
      <c r="K65" s="217"/>
      <c r="L65" s="217"/>
      <c r="M65" s="10">
        <v>1651904880.2823994</v>
      </c>
      <c r="N65" s="10">
        <v>1435900908.4592218</v>
      </c>
      <c r="O65" s="10">
        <v>1136786959.0279493</v>
      </c>
      <c r="P65" s="1"/>
    </row>
    <row r="66" spans="2:16" ht="11.25" customHeight="1">
      <c r="B66" s="25">
        <v>43617</v>
      </c>
      <c r="C66" s="26">
        <v>45352</v>
      </c>
      <c r="D66" s="10">
        <v>57</v>
      </c>
      <c r="E66" s="27">
        <v>1735</v>
      </c>
      <c r="F66" s="321">
        <v>1750000000</v>
      </c>
      <c r="G66" s="217"/>
      <c r="H66" s="217"/>
      <c r="I66" s="218">
        <v>1795419509.467681</v>
      </c>
      <c r="J66" s="217"/>
      <c r="K66" s="217"/>
      <c r="L66" s="217"/>
      <c r="M66" s="10">
        <v>1632696073.4163907</v>
      </c>
      <c r="N66" s="10">
        <v>1415827110.6268122</v>
      </c>
      <c r="O66" s="10">
        <v>1116452842.9485564</v>
      </c>
      <c r="P66" s="1"/>
    </row>
    <row r="67" spans="2:16" ht="11.25" customHeight="1">
      <c r="B67" s="25">
        <v>43617</v>
      </c>
      <c r="C67" s="26">
        <v>45383</v>
      </c>
      <c r="D67" s="10">
        <v>58</v>
      </c>
      <c r="E67" s="27">
        <v>1766</v>
      </c>
      <c r="F67" s="321">
        <v>1750000000</v>
      </c>
      <c r="G67" s="217"/>
      <c r="H67" s="217"/>
      <c r="I67" s="218">
        <v>1777289628.889641</v>
      </c>
      <c r="J67" s="217"/>
      <c r="K67" s="217"/>
      <c r="L67" s="217"/>
      <c r="M67" s="10">
        <v>1613468139.360778</v>
      </c>
      <c r="N67" s="10">
        <v>1395594864.294369</v>
      </c>
      <c r="O67" s="10">
        <v>1095837459.5595505</v>
      </c>
      <c r="P67" s="1"/>
    </row>
    <row r="68" spans="2:16" ht="11.25" customHeight="1">
      <c r="B68" s="25">
        <v>43617</v>
      </c>
      <c r="C68" s="26">
        <v>45413</v>
      </c>
      <c r="D68" s="10">
        <v>59</v>
      </c>
      <c r="E68" s="27">
        <v>1796</v>
      </c>
      <c r="F68" s="321">
        <v>1750000000</v>
      </c>
      <c r="G68" s="217"/>
      <c r="H68" s="217"/>
      <c r="I68" s="218">
        <v>1759025695.937422</v>
      </c>
      <c r="J68" s="217"/>
      <c r="K68" s="217"/>
      <c r="L68" s="217"/>
      <c r="M68" s="10">
        <v>1594266540.1536705</v>
      </c>
      <c r="N68" s="10">
        <v>1375592082.0493476</v>
      </c>
      <c r="O68" s="10">
        <v>1075703372.6195781</v>
      </c>
      <c r="P68" s="1"/>
    </row>
    <row r="69" spans="2:16" ht="11.25" customHeight="1">
      <c r="B69" s="25">
        <v>43617</v>
      </c>
      <c r="C69" s="26">
        <v>45444</v>
      </c>
      <c r="D69" s="10">
        <v>60</v>
      </c>
      <c r="E69" s="27">
        <v>1827</v>
      </c>
      <c r="F69" s="321">
        <v>1750000000</v>
      </c>
      <c r="G69" s="217"/>
      <c r="H69" s="217"/>
      <c r="I69" s="218">
        <v>1740822386.338018</v>
      </c>
      <c r="J69" s="217"/>
      <c r="K69" s="217"/>
      <c r="L69" s="217"/>
      <c r="M69" s="10">
        <v>1575092231.993325</v>
      </c>
      <c r="N69" s="10">
        <v>1355591442.2372303</v>
      </c>
      <c r="O69" s="10">
        <v>1055573067.8283838</v>
      </c>
      <c r="P69" s="1"/>
    </row>
    <row r="70" spans="2:16" ht="11.25" customHeight="1">
      <c r="B70" s="25">
        <v>43617</v>
      </c>
      <c r="C70" s="26">
        <v>45474</v>
      </c>
      <c r="D70" s="10">
        <v>61</v>
      </c>
      <c r="E70" s="27">
        <v>1857</v>
      </c>
      <c r="F70" s="321">
        <v>1750000000</v>
      </c>
      <c r="G70" s="217"/>
      <c r="H70" s="217"/>
      <c r="I70" s="218">
        <v>1722307884.782221</v>
      </c>
      <c r="J70" s="217"/>
      <c r="K70" s="217"/>
      <c r="L70" s="217"/>
      <c r="M70" s="10">
        <v>1555782481.520846</v>
      </c>
      <c r="N70" s="10">
        <v>1335677078.3031693</v>
      </c>
      <c r="O70" s="10">
        <v>1035802700.6094152</v>
      </c>
      <c r="P70" s="1"/>
    </row>
    <row r="71" spans="2:16" ht="11.25" customHeight="1">
      <c r="B71" s="25">
        <v>43617</v>
      </c>
      <c r="C71" s="26">
        <v>45505</v>
      </c>
      <c r="D71" s="10">
        <v>62</v>
      </c>
      <c r="E71" s="27">
        <v>1888</v>
      </c>
      <c r="F71" s="321">
        <v>1750000000</v>
      </c>
      <c r="G71" s="217"/>
      <c r="H71" s="217"/>
      <c r="I71" s="218">
        <v>1704160942.519167</v>
      </c>
      <c r="J71" s="217"/>
      <c r="K71" s="217"/>
      <c r="L71" s="217"/>
      <c r="M71" s="10">
        <v>1536779199.6454477</v>
      </c>
      <c r="N71" s="10">
        <v>1316006889.0250201</v>
      </c>
      <c r="O71" s="10">
        <v>1016226108.006964</v>
      </c>
      <c r="P71" s="1"/>
    </row>
    <row r="72" spans="2:16" ht="11.25" customHeight="1">
      <c r="B72" s="25">
        <v>43617</v>
      </c>
      <c r="C72" s="26">
        <v>45536</v>
      </c>
      <c r="D72" s="10">
        <v>63</v>
      </c>
      <c r="E72" s="27">
        <v>1919</v>
      </c>
      <c r="F72" s="321">
        <v>1250000000</v>
      </c>
      <c r="G72" s="217"/>
      <c r="H72" s="217"/>
      <c r="I72" s="218">
        <v>1685888903.884397</v>
      </c>
      <c r="J72" s="217"/>
      <c r="K72" s="217"/>
      <c r="L72" s="217"/>
      <c r="M72" s="10">
        <v>1517723286.1043456</v>
      </c>
      <c r="N72" s="10">
        <v>1296383155.3816004</v>
      </c>
      <c r="O72" s="10">
        <v>996832489.6407789</v>
      </c>
      <c r="P72" s="1"/>
    </row>
    <row r="73" spans="2:16" ht="11.25" customHeight="1">
      <c r="B73" s="25">
        <v>43617</v>
      </c>
      <c r="C73" s="26">
        <v>45566</v>
      </c>
      <c r="D73" s="10">
        <v>64</v>
      </c>
      <c r="E73" s="27">
        <v>1949</v>
      </c>
      <c r="F73" s="321">
        <v>1250000000</v>
      </c>
      <c r="G73" s="217"/>
      <c r="H73" s="217"/>
      <c r="I73" s="218">
        <v>1667816912.743068</v>
      </c>
      <c r="J73" s="217"/>
      <c r="K73" s="217"/>
      <c r="L73" s="217"/>
      <c r="M73" s="10">
        <v>1498989459.9483383</v>
      </c>
      <c r="N73" s="10">
        <v>1277230051.5028172</v>
      </c>
      <c r="O73" s="10">
        <v>978079185.7391031</v>
      </c>
      <c r="P73" s="1"/>
    </row>
    <row r="74" spans="2:16" ht="11.25" customHeight="1">
      <c r="B74" s="25">
        <v>43617</v>
      </c>
      <c r="C74" s="26">
        <v>45597</v>
      </c>
      <c r="D74" s="10">
        <v>65</v>
      </c>
      <c r="E74" s="27">
        <v>1980</v>
      </c>
      <c r="F74" s="321">
        <v>1250000000</v>
      </c>
      <c r="G74" s="217"/>
      <c r="H74" s="217"/>
      <c r="I74" s="218">
        <v>1649649886.576821</v>
      </c>
      <c r="J74" s="217"/>
      <c r="K74" s="217"/>
      <c r="L74" s="217"/>
      <c r="M74" s="10">
        <v>1480146716.7728527</v>
      </c>
      <c r="N74" s="10">
        <v>1257967462.7217844</v>
      </c>
      <c r="O74" s="10">
        <v>959248030.8653439</v>
      </c>
      <c r="P74" s="1"/>
    </row>
    <row r="75" spans="2:16" ht="11.25" customHeight="1">
      <c r="B75" s="25">
        <v>43617</v>
      </c>
      <c r="C75" s="26">
        <v>45627</v>
      </c>
      <c r="D75" s="10">
        <v>66</v>
      </c>
      <c r="E75" s="27">
        <v>2010</v>
      </c>
      <c r="F75" s="321">
        <v>1250000000</v>
      </c>
      <c r="G75" s="217"/>
      <c r="H75" s="217"/>
      <c r="I75" s="218">
        <v>1631809106.496873</v>
      </c>
      <c r="J75" s="217"/>
      <c r="K75" s="217"/>
      <c r="L75" s="217"/>
      <c r="M75" s="10">
        <v>1461735846.664527</v>
      </c>
      <c r="N75" s="10">
        <v>1239262496.2050533</v>
      </c>
      <c r="O75" s="10">
        <v>941111105.7348603</v>
      </c>
      <c r="P75" s="1"/>
    </row>
    <row r="76" spans="2:16" ht="11.25" customHeight="1">
      <c r="B76" s="25">
        <v>43617</v>
      </c>
      <c r="C76" s="26">
        <v>45658</v>
      </c>
      <c r="D76" s="10">
        <v>67</v>
      </c>
      <c r="E76" s="27">
        <v>2041</v>
      </c>
      <c r="F76" s="321">
        <v>1250000000</v>
      </c>
      <c r="G76" s="217"/>
      <c r="H76" s="217"/>
      <c r="I76" s="218">
        <v>1613504592.761621</v>
      </c>
      <c r="J76" s="217"/>
      <c r="K76" s="217"/>
      <c r="L76" s="217"/>
      <c r="M76" s="10">
        <v>1442887695.873891</v>
      </c>
      <c r="N76" s="10">
        <v>1220171936.855776</v>
      </c>
      <c r="O76" s="10">
        <v>922688788.1835084</v>
      </c>
      <c r="P76" s="1"/>
    </row>
    <row r="77" spans="2:16" ht="11.25" customHeight="1">
      <c r="B77" s="25">
        <v>43617</v>
      </c>
      <c r="C77" s="26">
        <v>45689</v>
      </c>
      <c r="D77" s="10">
        <v>68</v>
      </c>
      <c r="E77" s="27">
        <v>2072</v>
      </c>
      <c r="F77" s="321">
        <v>1250000000</v>
      </c>
      <c r="G77" s="217"/>
      <c r="H77" s="217"/>
      <c r="I77" s="218">
        <v>1595959559.332665</v>
      </c>
      <c r="J77" s="217"/>
      <c r="K77" s="217"/>
      <c r="L77" s="217"/>
      <c r="M77" s="10">
        <v>1424777294.491799</v>
      </c>
      <c r="N77" s="10">
        <v>1201792752.5842593</v>
      </c>
      <c r="O77" s="10">
        <v>904941304.6776035</v>
      </c>
      <c r="P77" s="1"/>
    </row>
    <row r="78" spans="2:16" ht="11.25" customHeight="1">
      <c r="B78" s="25">
        <v>43617</v>
      </c>
      <c r="C78" s="26">
        <v>45717</v>
      </c>
      <c r="D78" s="10">
        <v>69</v>
      </c>
      <c r="E78" s="27">
        <v>2100</v>
      </c>
      <c r="F78" s="321">
        <v>1250000000</v>
      </c>
      <c r="G78" s="217"/>
      <c r="H78" s="217"/>
      <c r="I78" s="218">
        <v>1578436238.300982</v>
      </c>
      <c r="J78" s="217"/>
      <c r="K78" s="217"/>
      <c r="L78" s="217"/>
      <c r="M78" s="10">
        <v>1406974638.760496</v>
      </c>
      <c r="N78" s="10">
        <v>1184049831.9306116</v>
      </c>
      <c r="O78" s="10">
        <v>888169432.7860507</v>
      </c>
      <c r="P78" s="1"/>
    </row>
    <row r="79" spans="2:16" ht="11.25" customHeight="1">
      <c r="B79" s="25">
        <v>43617</v>
      </c>
      <c r="C79" s="26">
        <v>45748</v>
      </c>
      <c r="D79" s="10">
        <v>70</v>
      </c>
      <c r="E79" s="27">
        <v>2131</v>
      </c>
      <c r="F79" s="321">
        <v>1250000000</v>
      </c>
      <c r="G79" s="217"/>
      <c r="H79" s="217"/>
      <c r="I79" s="218">
        <v>1560605057.625034</v>
      </c>
      <c r="J79" s="217"/>
      <c r="K79" s="217"/>
      <c r="L79" s="217"/>
      <c r="M79" s="10">
        <v>1388721039.5299833</v>
      </c>
      <c r="N79" s="10">
        <v>1165716166.473637</v>
      </c>
      <c r="O79" s="10">
        <v>870713505.8015474</v>
      </c>
      <c r="P79" s="1"/>
    </row>
    <row r="80" spans="2:16" ht="11.25" customHeight="1">
      <c r="B80" s="25">
        <v>43617</v>
      </c>
      <c r="C80" s="26">
        <v>45778</v>
      </c>
      <c r="D80" s="10">
        <v>71</v>
      </c>
      <c r="E80" s="27">
        <v>2161</v>
      </c>
      <c r="F80" s="321">
        <v>1250000000</v>
      </c>
      <c r="G80" s="217"/>
      <c r="H80" s="217"/>
      <c r="I80" s="218">
        <v>1543410021.966273</v>
      </c>
      <c r="J80" s="217"/>
      <c r="K80" s="217"/>
      <c r="L80" s="217"/>
      <c r="M80" s="10">
        <v>1371165513.051396</v>
      </c>
      <c r="N80" s="10">
        <v>1148146888.0258539</v>
      </c>
      <c r="O80" s="10">
        <v>854074977.1062983</v>
      </c>
      <c r="P80" s="1"/>
    </row>
    <row r="81" spans="2:16" ht="11.25" customHeight="1">
      <c r="B81" s="25">
        <v>43617</v>
      </c>
      <c r="C81" s="26">
        <v>45809</v>
      </c>
      <c r="D81" s="10">
        <v>72</v>
      </c>
      <c r="E81" s="27">
        <v>2192</v>
      </c>
      <c r="F81" s="321">
        <v>1250000000</v>
      </c>
      <c r="G81" s="217"/>
      <c r="H81" s="217"/>
      <c r="I81" s="218">
        <v>1525162485.030426</v>
      </c>
      <c r="J81" s="217"/>
      <c r="K81" s="217"/>
      <c r="L81" s="217"/>
      <c r="M81" s="10">
        <v>1352656297.719196</v>
      </c>
      <c r="N81" s="10">
        <v>1129767619.6340277</v>
      </c>
      <c r="O81" s="10">
        <v>836843578.1768903</v>
      </c>
      <c r="P81" s="1"/>
    </row>
    <row r="82" spans="2:16" ht="11.25" customHeight="1">
      <c r="B82" s="25">
        <v>43617</v>
      </c>
      <c r="C82" s="26">
        <v>45839</v>
      </c>
      <c r="D82" s="10">
        <v>73</v>
      </c>
      <c r="E82" s="27">
        <v>2222</v>
      </c>
      <c r="F82" s="321">
        <v>1250000000</v>
      </c>
      <c r="G82" s="217"/>
      <c r="H82" s="217"/>
      <c r="I82" s="218">
        <v>1507814008.464502</v>
      </c>
      <c r="J82" s="217"/>
      <c r="K82" s="217"/>
      <c r="L82" s="217"/>
      <c r="M82" s="10">
        <v>1335075046.888448</v>
      </c>
      <c r="N82" s="10">
        <v>1112338861.984386</v>
      </c>
      <c r="O82" s="10">
        <v>820556251.4104488</v>
      </c>
      <c r="P82" s="1"/>
    </row>
    <row r="83" spans="2:16" ht="11.25" customHeight="1">
      <c r="B83" s="25">
        <v>43617</v>
      </c>
      <c r="C83" s="26">
        <v>45870</v>
      </c>
      <c r="D83" s="10">
        <v>74</v>
      </c>
      <c r="E83" s="27">
        <v>2253</v>
      </c>
      <c r="F83" s="321">
        <v>1250000000</v>
      </c>
      <c r="G83" s="217"/>
      <c r="H83" s="217"/>
      <c r="I83" s="218">
        <v>1490815695.486004</v>
      </c>
      <c r="J83" s="217"/>
      <c r="K83" s="217"/>
      <c r="L83" s="217"/>
      <c r="M83" s="10">
        <v>1317785244.7937448</v>
      </c>
      <c r="N83" s="10">
        <v>1095141319.2077818</v>
      </c>
      <c r="O83" s="10">
        <v>804448104.2645577</v>
      </c>
      <c r="P83" s="1"/>
    </row>
    <row r="84" spans="2:16" ht="11.25" customHeight="1">
      <c r="B84" s="25">
        <v>43617</v>
      </c>
      <c r="C84" s="26">
        <v>45901</v>
      </c>
      <c r="D84" s="10">
        <v>75</v>
      </c>
      <c r="E84" s="27">
        <v>2284</v>
      </c>
      <c r="F84" s="321">
        <v>1250000000</v>
      </c>
      <c r="G84" s="217"/>
      <c r="H84" s="217"/>
      <c r="I84" s="218">
        <v>1473731520.484283</v>
      </c>
      <c r="J84" s="217"/>
      <c r="K84" s="217"/>
      <c r="L84" s="217"/>
      <c r="M84" s="10">
        <v>1300474483.9171472</v>
      </c>
      <c r="N84" s="10">
        <v>1078006682.2871146</v>
      </c>
      <c r="O84" s="10">
        <v>788507702.5046419</v>
      </c>
      <c r="P84" s="1"/>
    </row>
    <row r="85" spans="2:16" ht="11.25" customHeight="1">
      <c r="B85" s="25">
        <v>43617</v>
      </c>
      <c r="C85" s="26">
        <v>45931</v>
      </c>
      <c r="D85" s="10">
        <v>76</v>
      </c>
      <c r="E85" s="27">
        <v>2314</v>
      </c>
      <c r="F85" s="321">
        <v>750000000</v>
      </c>
      <c r="G85" s="217"/>
      <c r="H85" s="217"/>
      <c r="I85" s="218">
        <v>1457212043.562716</v>
      </c>
      <c r="J85" s="217"/>
      <c r="K85" s="217"/>
      <c r="L85" s="217"/>
      <c r="M85" s="10">
        <v>1283786414.2131126</v>
      </c>
      <c r="N85" s="10">
        <v>1061554168.7648735</v>
      </c>
      <c r="O85" s="10">
        <v>773290599.55812</v>
      </c>
      <c r="P85" s="1"/>
    </row>
    <row r="86" spans="2:16" ht="11.25" customHeight="1">
      <c r="B86" s="25">
        <v>43617</v>
      </c>
      <c r="C86" s="26">
        <v>45962</v>
      </c>
      <c r="D86" s="10">
        <v>77</v>
      </c>
      <c r="E86" s="27">
        <v>2345</v>
      </c>
      <c r="F86" s="321">
        <v>750000000</v>
      </c>
      <c r="G86" s="217"/>
      <c r="H86" s="217"/>
      <c r="I86" s="218">
        <v>1439989326.147174</v>
      </c>
      <c r="J86" s="217"/>
      <c r="K86" s="217"/>
      <c r="L86" s="217"/>
      <c r="M86" s="10">
        <v>1266461743.5584276</v>
      </c>
      <c r="N86" s="10">
        <v>1044565199.9430826</v>
      </c>
      <c r="O86" s="10">
        <v>757692072.2332917</v>
      </c>
      <c r="P86" s="1"/>
    </row>
    <row r="87" spans="2:16" ht="11.25" customHeight="1">
      <c r="B87" s="25">
        <v>43617</v>
      </c>
      <c r="C87" s="26">
        <v>45992</v>
      </c>
      <c r="D87" s="10">
        <v>78</v>
      </c>
      <c r="E87" s="27">
        <v>2375</v>
      </c>
      <c r="F87" s="321">
        <v>750000000</v>
      </c>
      <c r="G87" s="217"/>
      <c r="H87" s="217"/>
      <c r="I87" s="218">
        <v>1423828339.65412</v>
      </c>
      <c r="J87" s="217"/>
      <c r="K87" s="217"/>
      <c r="L87" s="217"/>
      <c r="M87" s="10">
        <v>1250192806.5892494</v>
      </c>
      <c r="N87" s="10">
        <v>1028608812.1874589</v>
      </c>
      <c r="O87" s="10">
        <v>743059368.7055092</v>
      </c>
      <c r="P87" s="1"/>
    </row>
    <row r="88" spans="2:16" ht="11.25" customHeight="1">
      <c r="B88" s="25">
        <v>43617</v>
      </c>
      <c r="C88" s="26">
        <v>46023</v>
      </c>
      <c r="D88" s="10">
        <v>79</v>
      </c>
      <c r="E88" s="27">
        <v>2406</v>
      </c>
      <c r="F88" s="321">
        <v>750000000</v>
      </c>
      <c r="G88" s="217"/>
      <c r="H88" s="217"/>
      <c r="I88" s="218">
        <v>1407856826.28021</v>
      </c>
      <c r="J88" s="217"/>
      <c r="K88" s="217"/>
      <c r="L88" s="217"/>
      <c r="M88" s="10">
        <v>1234072381.407193</v>
      </c>
      <c r="N88" s="10">
        <v>1012763336.1168585</v>
      </c>
      <c r="O88" s="10">
        <v>728513935.892026</v>
      </c>
      <c r="P88" s="1"/>
    </row>
    <row r="89" spans="2:16" ht="11.25" customHeight="1">
      <c r="B89" s="25">
        <v>43617</v>
      </c>
      <c r="C89" s="26">
        <v>46054</v>
      </c>
      <c r="D89" s="10">
        <v>80</v>
      </c>
      <c r="E89" s="27">
        <v>2437</v>
      </c>
      <c r="F89" s="321">
        <v>750000000</v>
      </c>
      <c r="G89" s="217"/>
      <c r="H89" s="217"/>
      <c r="I89" s="218">
        <v>1392141570.362469</v>
      </c>
      <c r="J89" s="217"/>
      <c r="K89" s="217"/>
      <c r="L89" s="217"/>
      <c r="M89" s="10">
        <v>1218227287.0146353</v>
      </c>
      <c r="N89" s="10">
        <v>997217184.1590823</v>
      </c>
      <c r="O89" s="10">
        <v>714292790.0770799</v>
      </c>
      <c r="P89" s="1"/>
    </row>
    <row r="90" spans="2:16" ht="11.25" customHeight="1">
      <c r="B90" s="25">
        <v>43617</v>
      </c>
      <c r="C90" s="26">
        <v>46082</v>
      </c>
      <c r="D90" s="10">
        <v>81</v>
      </c>
      <c r="E90" s="27">
        <v>2465</v>
      </c>
      <c r="F90" s="321">
        <v>750000000</v>
      </c>
      <c r="G90" s="217"/>
      <c r="H90" s="217"/>
      <c r="I90" s="218">
        <v>1375750241.671038</v>
      </c>
      <c r="J90" s="217"/>
      <c r="K90" s="217"/>
      <c r="L90" s="217"/>
      <c r="M90" s="10">
        <v>1202039230.4661517</v>
      </c>
      <c r="N90" s="10">
        <v>981705419.7525302</v>
      </c>
      <c r="O90" s="10">
        <v>700491246.5132415</v>
      </c>
      <c r="P90" s="1"/>
    </row>
    <row r="91" spans="2:16" ht="11.25" customHeight="1">
      <c r="B91" s="25">
        <v>43617</v>
      </c>
      <c r="C91" s="26">
        <v>46113</v>
      </c>
      <c r="D91" s="10">
        <v>82</v>
      </c>
      <c r="E91" s="27">
        <v>2496</v>
      </c>
      <c r="F91" s="321">
        <v>750000000</v>
      </c>
      <c r="G91" s="217"/>
      <c r="H91" s="217"/>
      <c r="I91" s="218">
        <v>1360107788.789176</v>
      </c>
      <c r="J91" s="217"/>
      <c r="K91" s="217"/>
      <c r="L91" s="217"/>
      <c r="M91" s="10">
        <v>1186356326.906259</v>
      </c>
      <c r="N91" s="10">
        <v>966433087.7086384</v>
      </c>
      <c r="O91" s="10">
        <v>686672941.0914367</v>
      </c>
      <c r="P91" s="1"/>
    </row>
    <row r="92" spans="2:16" ht="11.25" customHeight="1">
      <c r="B92" s="25">
        <v>43617</v>
      </c>
      <c r="C92" s="26">
        <v>46143</v>
      </c>
      <c r="D92" s="10">
        <v>83</v>
      </c>
      <c r="E92" s="27">
        <v>2526</v>
      </c>
      <c r="F92" s="321">
        <v>750000000</v>
      </c>
      <c r="G92" s="217"/>
      <c r="H92" s="217"/>
      <c r="I92" s="218">
        <v>1344769767.802083</v>
      </c>
      <c r="J92" s="217"/>
      <c r="K92" s="217"/>
      <c r="L92" s="217"/>
      <c r="M92" s="10">
        <v>1171052378.402532</v>
      </c>
      <c r="N92" s="10">
        <v>951618173.7837557</v>
      </c>
      <c r="O92" s="10">
        <v>673374947.2210963</v>
      </c>
      <c r="P92" s="1"/>
    </row>
    <row r="93" spans="2:16" ht="11.25" customHeight="1">
      <c r="B93" s="25">
        <v>43617</v>
      </c>
      <c r="C93" s="26">
        <v>46174</v>
      </c>
      <c r="D93" s="10">
        <v>84</v>
      </c>
      <c r="E93" s="27">
        <v>2557</v>
      </c>
      <c r="F93" s="321">
        <v>750000000</v>
      </c>
      <c r="G93" s="217"/>
      <c r="H93" s="217"/>
      <c r="I93" s="218">
        <v>1329187040.300129</v>
      </c>
      <c r="J93" s="217"/>
      <c r="K93" s="217"/>
      <c r="L93" s="217"/>
      <c r="M93" s="10">
        <v>1155519451.8031058</v>
      </c>
      <c r="N93" s="10">
        <v>936607779.268271</v>
      </c>
      <c r="O93" s="10">
        <v>659946313.4935735</v>
      </c>
      <c r="P93" s="1"/>
    </row>
    <row r="94" spans="2:16" ht="11.25" customHeight="1">
      <c r="B94" s="25">
        <v>43617</v>
      </c>
      <c r="C94" s="26">
        <v>46204</v>
      </c>
      <c r="D94" s="10">
        <v>85</v>
      </c>
      <c r="E94" s="27">
        <v>2587</v>
      </c>
      <c r="F94" s="321">
        <v>750000000</v>
      </c>
      <c r="G94" s="217"/>
      <c r="H94" s="217"/>
      <c r="I94" s="218">
        <v>1313543440.700317</v>
      </c>
      <c r="J94" s="217"/>
      <c r="K94" s="217"/>
      <c r="L94" s="217"/>
      <c r="M94" s="10">
        <v>1140045442.9699473</v>
      </c>
      <c r="N94" s="10">
        <v>921790929.1754504</v>
      </c>
      <c r="O94" s="10">
        <v>646843711.2512612</v>
      </c>
      <c r="P94" s="1"/>
    </row>
    <row r="95" spans="2:16" ht="11.25" customHeight="1">
      <c r="B95" s="25">
        <v>43617</v>
      </c>
      <c r="C95" s="26">
        <v>46235</v>
      </c>
      <c r="D95" s="10">
        <v>86</v>
      </c>
      <c r="E95" s="27">
        <v>2618</v>
      </c>
      <c r="F95" s="321">
        <v>750000000</v>
      </c>
      <c r="G95" s="217"/>
      <c r="H95" s="217"/>
      <c r="I95" s="218">
        <v>1298475628.07906</v>
      </c>
      <c r="J95" s="217"/>
      <c r="K95" s="217"/>
      <c r="L95" s="217"/>
      <c r="M95" s="10">
        <v>1125056425.5956695</v>
      </c>
      <c r="N95" s="10">
        <v>907357982.9451181</v>
      </c>
      <c r="O95" s="10">
        <v>634018914.3041797</v>
      </c>
      <c r="P95" s="1"/>
    </row>
    <row r="96" spans="2:16" ht="11.25" customHeight="1">
      <c r="B96" s="25">
        <v>43617</v>
      </c>
      <c r="C96" s="26">
        <v>46266</v>
      </c>
      <c r="D96" s="10">
        <v>87</v>
      </c>
      <c r="E96" s="27">
        <v>2649</v>
      </c>
      <c r="F96" s="321">
        <v>750000000</v>
      </c>
      <c r="G96" s="217"/>
      <c r="H96" s="217"/>
      <c r="I96" s="218">
        <v>1281787611.073097</v>
      </c>
      <c r="J96" s="217"/>
      <c r="K96" s="217"/>
      <c r="L96" s="217"/>
      <c r="M96" s="10">
        <v>1108713538.2535846</v>
      </c>
      <c r="N96" s="10">
        <v>891903367.3891015</v>
      </c>
      <c r="O96" s="10">
        <v>620580282.540308</v>
      </c>
      <c r="P96" s="1"/>
    </row>
    <row r="97" spans="2:16" ht="11.25" customHeight="1">
      <c r="B97" s="25">
        <v>43617</v>
      </c>
      <c r="C97" s="26">
        <v>46296</v>
      </c>
      <c r="D97" s="10">
        <v>88</v>
      </c>
      <c r="E97" s="27">
        <v>2679</v>
      </c>
      <c r="F97" s="321">
        <v>750000000</v>
      </c>
      <c r="G97" s="217"/>
      <c r="H97" s="217"/>
      <c r="I97" s="218">
        <v>1266918085.437034</v>
      </c>
      <c r="J97" s="217"/>
      <c r="K97" s="217"/>
      <c r="L97" s="217"/>
      <c r="M97" s="10">
        <v>1094053039.8124712</v>
      </c>
      <c r="N97" s="10">
        <v>877943559.8828489</v>
      </c>
      <c r="O97" s="10">
        <v>608363080.1612847</v>
      </c>
      <c r="P97" s="1"/>
    </row>
    <row r="98" spans="2:16" ht="11.25" customHeight="1">
      <c r="B98" s="25">
        <v>43617</v>
      </c>
      <c r="C98" s="26">
        <v>46327</v>
      </c>
      <c r="D98" s="10">
        <v>89</v>
      </c>
      <c r="E98" s="27">
        <v>2710</v>
      </c>
      <c r="F98" s="321">
        <v>750000000</v>
      </c>
      <c r="G98" s="217"/>
      <c r="H98" s="217"/>
      <c r="I98" s="218">
        <v>1252339889.183768</v>
      </c>
      <c r="J98" s="217"/>
      <c r="K98" s="217"/>
      <c r="L98" s="217"/>
      <c r="M98" s="10">
        <v>1079629727.3115902</v>
      </c>
      <c r="N98" s="10">
        <v>864165944.4634662</v>
      </c>
      <c r="O98" s="10">
        <v>596279693.5647703</v>
      </c>
      <c r="P98" s="1"/>
    </row>
    <row r="99" spans="2:16" ht="11.25" customHeight="1">
      <c r="B99" s="25">
        <v>43617</v>
      </c>
      <c r="C99" s="26">
        <v>46357</v>
      </c>
      <c r="D99" s="10">
        <v>90</v>
      </c>
      <c r="E99" s="27">
        <v>2740</v>
      </c>
      <c r="F99" s="321">
        <v>750000000</v>
      </c>
      <c r="G99" s="217"/>
      <c r="H99" s="217"/>
      <c r="I99" s="218">
        <v>1237270877.007417</v>
      </c>
      <c r="J99" s="217"/>
      <c r="K99" s="217"/>
      <c r="L99" s="217"/>
      <c r="M99" s="10">
        <v>1064888093.8330407</v>
      </c>
      <c r="N99" s="10">
        <v>850268425.2300086</v>
      </c>
      <c r="O99" s="10">
        <v>584285363.8166647</v>
      </c>
      <c r="P99" s="1"/>
    </row>
    <row r="100" spans="2:16" ht="11.25" customHeight="1">
      <c r="B100" s="25">
        <v>43617</v>
      </c>
      <c r="C100" s="26">
        <v>46388</v>
      </c>
      <c r="D100" s="10">
        <v>91</v>
      </c>
      <c r="E100" s="27">
        <v>2771</v>
      </c>
      <c r="F100" s="321">
        <v>750000000</v>
      </c>
      <c r="G100" s="217"/>
      <c r="H100" s="217"/>
      <c r="I100" s="218">
        <v>1222160388.843462</v>
      </c>
      <c r="J100" s="217"/>
      <c r="K100" s="217"/>
      <c r="L100" s="217"/>
      <c r="M100" s="10">
        <v>1050098803.4584675</v>
      </c>
      <c r="N100" s="10">
        <v>836327422.0855399</v>
      </c>
      <c r="O100" s="10">
        <v>572271228.9398632</v>
      </c>
      <c r="P100" s="1"/>
    </row>
    <row r="101" spans="2:16" ht="11.25" customHeight="1">
      <c r="B101" s="25">
        <v>43617</v>
      </c>
      <c r="C101" s="26">
        <v>46419</v>
      </c>
      <c r="D101" s="10">
        <v>92</v>
      </c>
      <c r="E101" s="27">
        <v>2802</v>
      </c>
      <c r="F101" s="321">
        <v>750000000</v>
      </c>
      <c r="G101" s="217"/>
      <c r="H101" s="217"/>
      <c r="I101" s="218">
        <v>1208084113.921736</v>
      </c>
      <c r="J101" s="217"/>
      <c r="K101" s="217"/>
      <c r="L101" s="217"/>
      <c r="M101" s="10">
        <v>1036243721.8210955</v>
      </c>
      <c r="N101" s="10">
        <v>823193966.3559589</v>
      </c>
      <c r="O101" s="10">
        <v>560898622.4450743</v>
      </c>
      <c r="P101" s="1"/>
    </row>
    <row r="102" spans="2:16" ht="11.25" customHeight="1">
      <c r="B102" s="25">
        <v>43617</v>
      </c>
      <c r="C102" s="26">
        <v>46447</v>
      </c>
      <c r="D102" s="10">
        <v>93</v>
      </c>
      <c r="E102" s="27">
        <v>2830</v>
      </c>
      <c r="F102" s="321">
        <v>750000000</v>
      </c>
      <c r="G102" s="217"/>
      <c r="H102" s="217"/>
      <c r="I102" s="218">
        <v>1194080871.519561</v>
      </c>
      <c r="J102" s="217"/>
      <c r="K102" s="217"/>
      <c r="L102" s="217"/>
      <c r="M102" s="10">
        <v>1022663140.6061691</v>
      </c>
      <c r="N102" s="10">
        <v>810539129.2804015</v>
      </c>
      <c r="O102" s="10">
        <v>550162761.9010087</v>
      </c>
      <c r="P102" s="1"/>
    </row>
    <row r="103" spans="2:16" ht="11.25" customHeight="1">
      <c r="B103" s="25">
        <v>43617</v>
      </c>
      <c r="C103" s="26">
        <v>46478</v>
      </c>
      <c r="D103" s="10">
        <v>94</v>
      </c>
      <c r="E103" s="27">
        <v>2861</v>
      </c>
      <c r="F103" s="321">
        <v>750000000</v>
      </c>
      <c r="G103" s="217"/>
      <c r="H103" s="217"/>
      <c r="I103" s="218">
        <v>1179688635.089245</v>
      </c>
      <c r="J103" s="217"/>
      <c r="K103" s="217"/>
      <c r="L103" s="217"/>
      <c r="M103" s="10">
        <v>1008623392.8528677</v>
      </c>
      <c r="N103" s="10">
        <v>797378482.154464</v>
      </c>
      <c r="O103" s="10">
        <v>538937417.9634112</v>
      </c>
      <c r="P103" s="1"/>
    </row>
    <row r="104" spans="2:16" ht="11.25" customHeight="1">
      <c r="B104" s="25">
        <v>43617</v>
      </c>
      <c r="C104" s="26">
        <v>46508</v>
      </c>
      <c r="D104" s="10">
        <v>95</v>
      </c>
      <c r="E104" s="27">
        <v>2891</v>
      </c>
      <c r="F104" s="321">
        <v>750000000</v>
      </c>
      <c r="G104" s="217"/>
      <c r="H104" s="217"/>
      <c r="I104" s="218">
        <v>1165790339.900923</v>
      </c>
      <c r="J104" s="217"/>
      <c r="K104" s="217"/>
      <c r="L104" s="217"/>
      <c r="M104" s="10">
        <v>995104416.2220476</v>
      </c>
      <c r="N104" s="10">
        <v>784754647.160353</v>
      </c>
      <c r="O104" s="10">
        <v>528230903.2209784</v>
      </c>
      <c r="P104" s="1"/>
    </row>
    <row r="105" spans="2:16" ht="11.25" customHeight="1">
      <c r="B105" s="25">
        <v>43617</v>
      </c>
      <c r="C105" s="26">
        <v>46539</v>
      </c>
      <c r="D105" s="10">
        <v>96</v>
      </c>
      <c r="E105" s="27">
        <v>2922</v>
      </c>
      <c r="F105" s="321">
        <v>750000000</v>
      </c>
      <c r="G105" s="217"/>
      <c r="H105" s="217"/>
      <c r="I105" s="218">
        <v>1150164556.633097</v>
      </c>
      <c r="J105" s="217"/>
      <c r="K105" s="217"/>
      <c r="L105" s="217"/>
      <c r="M105" s="10">
        <v>980101289.6640793</v>
      </c>
      <c r="N105" s="10">
        <v>770957248.6763387</v>
      </c>
      <c r="O105" s="10">
        <v>516745644.4662091</v>
      </c>
      <c r="P105" s="1"/>
    </row>
    <row r="106" spans="2:16" ht="11.25" customHeight="1">
      <c r="B106" s="25">
        <v>43617</v>
      </c>
      <c r="C106" s="26">
        <v>46569</v>
      </c>
      <c r="D106" s="10">
        <v>97</v>
      </c>
      <c r="E106" s="27">
        <v>2952</v>
      </c>
      <c r="F106" s="321">
        <v>750000000</v>
      </c>
      <c r="G106" s="217"/>
      <c r="H106" s="217"/>
      <c r="I106" s="218">
        <v>1136712452.718965</v>
      </c>
      <c r="J106" s="217"/>
      <c r="K106" s="217"/>
      <c r="L106" s="217"/>
      <c r="M106" s="10">
        <v>967048283.6693974</v>
      </c>
      <c r="N106" s="10">
        <v>758817365.651838</v>
      </c>
      <c r="O106" s="10">
        <v>506523819.800752</v>
      </c>
      <c r="P106" s="1"/>
    </row>
    <row r="107" spans="2:16" ht="11.25" customHeight="1">
      <c r="B107" s="25">
        <v>43617</v>
      </c>
      <c r="C107" s="26">
        <v>46600</v>
      </c>
      <c r="D107" s="10">
        <v>98</v>
      </c>
      <c r="E107" s="27">
        <v>2983</v>
      </c>
      <c r="F107" s="321">
        <v>750000000</v>
      </c>
      <c r="G107" s="217"/>
      <c r="H107" s="217"/>
      <c r="I107" s="218">
        <v>1123431874.04906</v>
      </c>
      <c r="J107" s="217"/>
      <c r="K107" s="217"/>
      <c r="L107" s="217"/>
      <c r="M107" s="10">
        <v>954128923.6408652</v>
      </c>
      <c r="N107" s="10">
        <v>746775836.4465588</v>
      </c>
      <c r="O107" s="10">
        <v>496374529.741665</v>
      </c>
      <c r="P107" s="1"/>
    </row>
    <row r="108" spans="2:16" ht="11.25" customHeight="1">
      <c r="B108" s="25">
        <v>43617</v>
      </c>
      <c r="C108" s="26">
        <v>46631</v>
      </c>
      <c r="D108" s="10">
        <v>99</v>
      </c>
      <c r="E108" s="27">
        <v>3014</v>
      </c>
      <c r="F108" s="321">
        <v>750000000</v>
      </c>
      <c r="G108" s="217"/>
      <c r="H108" s="217"/>
      <c r="I108" s="218">
        <v>1110171174.669644</v>
      </c>
      <c r="J108" s="217"/>
      <c r="K108" s="217"/>
      <c r="L108" s="217"/>
      <c r="M108" s="10">
        <v>941267460.9323245</v>
      </c>
      <c r="N108" s="10">
        <v>734835847.1841346</v>
      </c>
      <c r="O108" s="10">
        <v>486369335.0046873</v>
      </c>
      <c r="P108" s="1"/>
    </row>
    <row r="109" spans="2:16" ht="11.25" customHeight="1">
      <c r="B109" s="25">
        <v>43617</v>
      </c>
      <c r="C109" s="26">
        <v>46661</v>
      </c>
      <c r="D109" s="10">
        <v>100</v>
      </c>
      <c r="E109" s="27">
        <v>3044</v>
      </c>
      <c r="F109" s="321">
        <v>750000000</v>
      </c>
      <c r="G109" s="217"/>
      <c r="H109" s="217"/>
      <c r="I109" s="218">
        <v>1096791591.306919</v>
      </c>
      <c r="J109" s="217"/>
      <c r="K109" s="217"/>
      <c r="L109" s="217"/>
      <c r="M109" s="10">
        <v>928397091.9796535</v>
      </c>
      <c r="N109" s="10">
        <v>723004211.823264</v>
      </c>
      <c r="O109" s="10">
        <v>476576651.97040796</v>
      </c>
      <c r="P109" s="1"/>
    </row>
    <row r="110" spans="2:16" ht="11.25" customHeight="1">
      <c r="B110" s="25">
        <v>43617</v>
      </c>
      <c r="C110" s="26">
        <v>46692</v>
      </c>
      <c r="D110" s="10">
        <v>101</v>
      </c>
      <c r="E110" s="27">
        <v>3075</v>
      </c>
      <c r="F110" s="321">
        <v>750000000</v>
      </c>
      <c r="G110" s="217"/>
      <c r="H110" s="217"/>
      <c r="I110" s="218">
        <v>1083801710.567148</v>
      </c>
      <c r="J110" s="217"/>
      <c r="K110" s="217"/>
      <c r="L110" s="217"/>
      <c r="M110" s="10">
        <v>915845615.0298908</v>
      </c>
      <c r="N110" s="10">
        <v>711415657.1512939</v>
      </c>
      <c r="O110" s="10">
        <v>466951713.4566084</v>
      </c>
      <c r="P110" s="1"/>
    </row>
    <row r="111" spans="2:16" ht="11.25" customHeight="1">
      <c r="B111" s="25">
        <v>43617</v>
      </c>
      <c r="C111" s="26">
        <v>46722</v>
      </c>
      <c r="D111" s="10">
        <v>102</v>
      </c>
      <c r="E111" s="27">
        <v>3105</v>
      </c>
      <c r="F111" s="321">
        <v>750000000</v>
      </c>
      <c r="G111" s="217"/>
      <c r="H111" s="217"/>
      <c r="I111" s="218">
        <v>1070247555.848016</v>
      </c>
      <c r="J111" s="217"/>
      <c r="K111" s="217"/>
      <c r="L111" s="217"/>
      <c r="M111" s="10">
        <v>902907464.3313651</v>
      </c>
      <c r="N111" s="10">
        <v>699639240.0005189</v>
      </c>
      <c r="O111" s="10">
        <v>457339588.9283941</v>
      </c>
      <c r="P111" s="1"/>
    </row>
    <row r="112" spans="2:16" ht="11.25" customHeight="1">
      <c r="B112" s="25">
        <v>43617</v>
      </c>
      <c r="C112" s="26">
        <v>46753</v>
      </c>
      <c r="D112" s="10">
        <v>103</v>
      </c>
      <c r="E112" s="27">
        <v>3136</v>
      </c>
      <c r="F112" s="321">
        <v>750000000</v>
      </c>
      <c r="G112" s="217"/>
      <c r="H112" s="217"/>
      <c r="I112" s="218">
        <v>1057236587.754129</v>
      </c>
      <c r="J112" s="217"/>
      <c r="K112" s="217"/>
      <c r="L112" s="217"/>
      <c r="M112" s="10">
        <v>890418064.0964031</v>
      </c>
      <c r="N112" s="10">
        <v>688206818.1614246</v>
      </c>
      <c r="O112" s="10">
        <v>447961023.4623551</v>
      </c>
      <c r="P112" s="1"/>
    </row>
    <row r="113" spans="2:16" ht="11.25" customHeight="1">
      <c r="B113" s="25">
        <v>43617</v>
      </c>
      <c r="C113" s="26">
        <v>46784</v>
      </c>
      <c r="D113" s="10">
        <v>104</v>
      </c>
      <c r="E113" s="27">
        <v>3167</v>
      </c>
      <c r="F113" s="321">
        <v>750000000</v>
      </c>
      <c r="G113" s="217"/>
      <c r="H113" s="217"/>
      <c r="I113" s="218">
        <v>1044495215.766156</v>
      </c>
      <c r="J113" s="217"/>
      <c r="K113" s="217"/>
      <c r="L113" s="217"/>
      <c r="M113" s="10">
        <v>878195104.5454093</v>
      </c>
      <c r="N113" s="10">
        <v>677033430.2137871</v>
      </c>
      <c r="O113" s="10">
        <v>438821593.79403806</v>
      </c>
      <c r="P113" s="1"/>
    </row>
    <row r="114" spans="2:16" ht="11.25" customHeight="1">
      <c r="B114" s="25">
        <v>43617</v>
      </c>
      <c r="C114" s="26">
        <v>46813</v>
      </c>
      <c r="D114" s="10">
        <v>105</v>
      </c>
      <c r="E114" s="27">
        <v>3196</v>
      </c>
      <c r="F114" s="321">
        <v>0</v>
      </c>
      <c r="G114" s="217"/>
      <c r="H114" s="217"/>
      <c r="I114" s="218">
        <v>1031104560.418693</v>
      </c>
      <c r="J114" s="217"/>
      <c r="K114" s="217"/>
      <c r="L114" s="217"/>
      <c r="M114" s="10">
        <v>865560852.7995247</v>
      </c>
      <c r="N114" s="10">
        <v>665705506.9791805</v>
      </c>
      <c r="O114" s="10">
        <v>429769482.88672346</v>
      </c>
      <c r="P114" s="1"/>
    </row>
    <row r="115" spans="2:16" ht="11.25" customHeight="1">
      <c r="B115" s="25">
        <v>43617</v>
      </c>
      <c r="C115" s="26">
        <v>46844</v>
      </c>
      <c r="D115" s="10">
        <v>106</v>
      </c>
      <c r="E115" s="27">
        <v>3227</v>
      </c>
      <c r="F115" s="321"/>
      <c r="G115" s="217"/>
      <c r="H115" s="217"/>
      <c r="I115" s="218">
        <v>1018398147.958062</v>
      </c>
      <c r="J115" s="217"/>
      <c r="K115" s="217"/>
      <c r="L115" s="217"/>
      <c r="M115" s="10">
        <v>853444489.0063524</v>
      </c>
      <c r="N115" s="10">
        <v>654717447.7643847</v>
      </c>
      <c r="O115" s="10">
        <v>420885494.6174998</v>
      </c>
      <c r="P115" s="1"/>
    </row>
    <row r="116" spans="2:16" ht="11.25" customHeight="1">
      <c r="B116" s="25">
        <v>43617</v>
      </c>
      <c r="C116" s="26">
        <v>46874</v>
      </c>
      <c r="D116" s="10">
        <v>107</v>
      </c>
      <c r="E116" s="27">
        <v>3257</v>
      </c>
      <c r="F116" s="321"/>
      <c r="G116" s="217"/>
      <c r="H116" s="217"/>
      <c r="I116" s="218">
        <v>1005744456.448249</v>
      </c>
      <c r="J116" s="217"/>
      <c r="K116" s="217"/>
      <c r="L116" s="217"/>
      <c r="M116" s="10">
        <v>841456918.0629175</v>
      </c>
      <c r="N116" s="10">
        <v>643932417.0323006</v>
      </c>
      <c r="O116" s="10">
        <v>412255460.0073772</v>
      </c>
      <c r="P116" s="1"/>
    </row>
    <row r="117" spans="2:16" ht="11.25" customHeight="1">
      <c r="B117" s="25">
        <v>43617</v>
      </c>
      <c r="C117" s="26">
        <v>46905</v>
      </c>
      <c r="D117" s="10">
        <v>108</v>
      </c>
      <c r="E117" s="27">
        <v>3288</v>
      </c>
      <c r="F117" s="321"/>
      <c r="G117" s="217"/>
      <c r="H117" s="217"/>
      <c r="I117" s="218">
        <v>993424516.686505</v>
      </c>
      <c r="J117" s="217"/>
      <c r="K117" s="217"/>
      <c r="L117" s="217"/>
      <c r="M117" s="10">
        <v>829739739.493387</v>
      </c>
      <c r="N117" s="10">
        <v>633350892.989819</v>
      </c>
      <c r="O117" s="10">
        <v>403763572.1642155</v>
      </c>
      <c r="P117" s="1"/>
    </row>
    <row r="118" spans="2:16" ht="11.25" customHeight="1">
      <c r="B118" s="25">
        <v>43617</v>
      </c>
      <c r="C118" s="26">
        <v>46935</v>
      </c>
      <c r="D118" s="10">
        <v>109</v>
      </c>
      <c r="E118" s="27">
        <v>3318</v>
      </c>
      <c r="F118" s="321"/>
      <c r="G118" s="217"/>
      <c r="H118" s="217"/>
      <c r="I118" s="218">
        <v>980719965.831991</v>
      </c>
      <c r="J118" s="217"/>
      <c r="K118" s="217"/>
      <c r="L118" s="217"/>
      <c r="M118" s="10">
        <v>817783971.5796915</v>
      </c>
      <c r="N118" s="10">
        <v>622688518.5788221</v>
      </c>
      <c r="O118" s="10">
        <v>395339026.3386463</v>
      </c>
      <c r="P118" s="1"/>
    </row>
    <row r="119" spans="2:16" ht="11.25" customHeight="1">
      <c r="B119" s="25">
        <v>43617</v>
      </c>
      <c r="C119" s="26">
        <v>46966</v>
      </c>
      <c r="D119" s="10">
        <v>110</v>
      </c>
      <c r="E119" s="27">
        <v>3349</v>
      </c>
      <c r="F119" s="321"/>
      <c r="G119" s="217"/>
      <c r="H119" s="217"/>
      <c r="I119" s="218">
        <v>968710633.259643</v>
      </c>
      <c r="J119" s="217"/>
      <c r="K119" s="217"/>
      <c r="L119" s="217"/>
      <c r="M119" s="10">
        <v>806399822.0108213</v>
      </c>
      <c r="N119" s="10">
        <v>612458660.2256898</v>
      </c>
      <c r="O119" s="10">
        <v>387197219.39399016</v>
      </c>
      <c r="P119" s="1"/>
    </row>
    <row r="120" spans="2:16" ht="11.25" customHeight="1">
      <c r="B120" s="25">
        <v>43617</v>
      </c>
      <c r="C120" s="26">
        <v>46997</v>
      </c>
      <c r="D120" s="10">
        <v>111</v>
      </c>
      <c r="E120" s="27">
        <v>3380</v>
      </c>
      <c r="F120" s="321"/>
      <c r="G120" s="217"/>
      <c r="H120" s="217"/>
      <c r="I120" s="218">
        <v>956152322.099064</v>
      </c>
      <c r="J120" s="217"/>
      <c r="K120" s="217"/>
      <c r="L120" s="217"/>
      <c r="M120" s="10">
        <v>794595716.4375782</v>
      </c>
      <c r="N120" s="10">
        <v>601958663.2866251</v>
      </c>
      <c r="O120" s="10">
        <v>378947231.4727568</v>
      </c>
      <c r="P120" s="1"/>
    </row>
    <row r="121" spans="2:16" ht="11.25" customHeight="1">
      <c r="B121" s="25">
        <v>43617</v>
      </c>
      <c r="C121" s="26">
        <v>47027</v>
      </c>
      <c r="D121" s="10">
        <v>112</v>
      </c>
      <c r="E121" s="27">
        <v>3410</v>
      </c>
      <c r="F121" s="321"/>
      <c r="G121" s="217"/>
      <c r="H121" s="217"/>
      <c r="I121" s="218">
        <v>944298068.970089</v>
      </c>
      <c r="J121" s="217"/>
      <c r="K121" s="217"/>
      <c r="L121" s="217"/>
      <c r="M121" s="10">
        <v>783456336.3818533</v>
      </c>
      <c r="N121" s="10">
        <v>592059036.8081217</v>
      </c>
      <c r="O121" s="10">
        <v>371187350.0272514</v>
      </c>
      <c r="P121" s="1"/>
    </row>
    <row r="122" spans="2:16" ht="11.25" customHeight="1">
      <c r="B122" s="25">
        <v>43617</v>
      </c>
      <c r="C122" s="26">
        <v>47058</v>
      </c>
      <c r="D122" s="10">
        <v>113</v>
      </c>
      <c r="E122" s="27">
        <v>3441</v>
      </c>
      <c r="F122" s="321"/>
      <c r="G122" s="217"/>
      <c r="H122" s="217"/>
      <c r="I122" s="218">
        <v>932587613.432739</v>
      </c>
      <c r="J122" s="217"/>
      <c r="K122" s="217"/>
      <c r="L122" s="217"/>
      <c r="M122" s="10">
        <v>772428194.6493859</v>
      </c>
      <c r="N122" s="10">
        <v>582240521.9028267</v>
      </c>
      <c r="O122" s="10">
        <v>363485591.3113433</v>
      </c>
      <c r="P122" s="1"/>
    </row>
    <row r="123" spans="2:16" ht="11.25" customHeight="1">
      <c r="B123" s="25">
        <v>43617</v>
      </c>
      <c r="C123" s="26">
        <v>47088</v>
      </c>
      <c r="D123" s="10">
        <v>114</v>
      </c>
      <c r="E123" s="27">
        <v>3471</v>
      </c>
      <c r="F123" s="321"/>
      <c r="G123" s="217"/>
      <c r="H123" s="217"/>
      <c r="I123" s="218">
        <v>920778062.217125</v>
      </c>
      <c r="J123" s="217"/>
      <c r="K123" s="217"/>
      <c r="L123" s="217"/>
      <c r="M123" s="10">
        <v>761394961.8638428</v>
      </c>
      <c r="N123" s="10">
        <v>572511316.9496936</v>
      </c>
      <c r="O123" s="10">
        <v>355946667.9091095</v>
      </c>
      <c r="P123" s="1"/>
    </row>
    <row r="124" spans="2:16" ht="11.25" customHeight="1">
      <c r="B124" s="25">
        <v>43617</v>
      </c>
      <c r="C124" s="26">
        <v>47119</v>
      </c>
      <c r="D124" s="10">
        <v>115</v>
      </c>
      <c r="E124" s="27">
        <v>3502</v>
      </c>
      <c r="F124" s="321"/>
      <c r="G124" s="217"/>
      <c r="H124" s="217"/>
      <c r="I124" s="218">
        <v>909236866.488651</v>
      </c>
      <c r="J124" s="217"/>
      <c r="K124" s="217"/>
      <c r="L124" s="217"/>
      <c r="M124" s="10">
        <v>750576306.4296192</v>
      </c>
      <c r="N124" s="10">
        <v>562941182.2313489</v>
      </c>
      <c r="O124" s="10">
        <v>348514214.79730964</v>
      </c>
      <c r="P124" s="1"/>
    </row>
    <row r="125" spans="2:16" ht="11.25" customHeight="1">
      <c r="B125" s="25">
        <v>43617</v>
      </c>
      <c r="C125" s="26">
        <v>47150</v>
      </c>
      <c r="D125" s="10">
        <v>116</v>
      </c>
      <c r="E125" s="27">
        <v>3533</v>
      </c>
      <c r="F125" s="321"/>
      <c r="G125" s="217"/>
      <c r="H125" s="217"/>
      <c r="I125" s="218">
        <v>897718675.681368</v>
      </c>
      <c r="J125" s="217"/>
      <c r="K125" s="217"/>
      <c r="L125" s="217"/>
      <c r="M125" s="10">
        <v>739811117.5812565</v>
      </c>
      <c r="N125" s="10">
        <v>553456020.8069063</v>
      </c>
      <c r="O125" s="10">
        <v>341190720.7831489</v>
      </c>
      <c r="P125" s="1"/>
    </row>
    <row r="126" spans="2:16" ht="11.25" customHeight="1">
      <c r="B126" s="25">
        <v>43617</v>
      </c>
      <c r="C126" s="26">
        <v>47178</v>
      </c>
      <c r="D126" s="10">
        <v>117</v>
      </c>
      <c r="E126" s="27">
        <v>3561</v>
      </c>
      <c r="F126" s="321"/>
      <c r="G126" s="217"/>
      <c r="H126" s="217"/>
      <c r="I126" s="218">
        <v>886225695.405488</v>
      </c>
      <c r="J126" s="217"/>
      <c r="K126" s="217"/>
      <c r="L126" s="217"/>
      <c r="M126" s="10">
        <v>729220810.7894161</v>
      </c>
      <c r="N126" s="10">
        <v>544280071.6108615</v>
      </c>
      <c r="O126" s="10">
        <v>334250095.10839784</v>
      </c>
      <c r="P126" s="1"/>
    </row>
    <row r="127" spans="2:16" ht="11.25" customHeight="1">
      <c r="B127" s="25">
        <v>43617</v>
      </c>
      <c r="C127" s="26">
        <v>47209</v>
      </c>
      <c r="D127" s="10">
        <v>118</v>
      </c>
      <c r="E127" s="27">
        <v>3592</v>
      </c>
      <c r="F127" s="321"/>
      <c r="G127" s="217"/>
      <c r="H127" s="217"/>
      <c r="I127" s="218">
        <v>874794134.403368</v>
      </c>
      <c r="J127" s="217"/>
      <c r="K127" s="217"/>
      <c r="L127" s="217"/>
      <c r="M127" s="10">
        <v>718593621.21939</v>
      </c>
      <c r="N127" s="10">
        <v>534984044.45624506</v>
      </c>
      <c r="O127" s="10">
        <v>327149721.93108976</v>
      </c>
      <c r="P127" s="1"/>
    </row>
    <row r="128" spans="2:16" ht="11.25" customHeight="1">
      <c r="B128" s="25">
        <v>43617</v>
      </c>
      <c r="C128" s="26">
        <v>47239</v>
      </c>
      <c r="D128" s="10">
        <v>119</v>
      </c>
      <c r="E128" s="27">
        <v>3622</v>
      </c>
      <c r="F128" s="321"/>
      <c r="G128" s="217"/>
      <c r="H128" s="217"/>
      <c r="I128" s="218">
        <v>863456872.507355</v>
      </c>
      <c r="J128" s="217"/>
      <c r="K128" s="217"/>
      <c r="L128" s="217"/>
      <c r="M128" s="10">
        <v>708116487.2409772</v>
      </c>
      <c r="N128" s="10">
        <v>525886407.1110777</v>
      </c>
      <c r="O128" s="10">
        <v>320268152.6918767</v>
      </c>
      <c r="P128" s="1"/>
    </row>
    <row r="129" spans="2:16" ht="11.25" customHeight="1">
      <c r="B129" s="25">
        <v>43617</v>
      </c>
      <c r="C129" s="26">
        <v>47270</v>
      </c>
      <c r="D129" s="10">
        <v>120</v>
      </c>
      <c r="E129" s="27">
        <v>3653</v>
      </c>
      <c r="F129" s="321"/>
      <c r="G129" s="217"/>
      <c r="H129" s="217"/>
      <c r="I129" s="218">
        <v>852193234.167332</v>
      </c>
      <c r="J129" s="217"/>
      <c r="K129" s="217"/>
      <c r="L129" s="217"/>
      <c r="M129" s="10">
        <v>697693885.157703</v>
      </c>
      <c r="N129" s="10">
        <v>516828255.3127173</v>
      </c>
      <c r="O129" s="10">
        <v>313418535.9784043</v>
      </c>
      <c r="P129" s="1"/>
    </row>
    <row r="130" spans="2:16" ht="11.25" customHeight="1">
      <c r="B130" s="25">
        <v>43617</v>
      </c>
      <c r="C130" s="26">
        <v>47300</v>
      </c>
      <c r="D130" s="10">
        <v>121</v>
      </c>
      <c r="E130" s="27">
        <v>3683</v>
      </c>
      <c r="F130" s="321"/>
      <c r="G130" s="217"/>
      <c r="H130" s="217"/>
      <c r="I130" s="218">
        <v>841016874.432422</v>
      </c>
      <c r="J130" s="217"/>
      <c r="K130" s="217"/>
      <c r="L130" s="217"/>
      <c r="M130" s="10">
        <v>687413575.9207826</v>
      </c>
      <c r="N130" s="10">
        <v>507959637.1445721</v>
      </c>
      <c r="O130" s="10">
        <v>306777650.20349056</v>
      </c>
      <c r="P130" s="1"/>
    </row>
    <row r="131" spans="2:16" ht="11.25" customHeight="1">
      <c r="B131" s="25">
        <v>43617</v>
      </c>
      <c r="C131" s="26">
        <v>47331</v>
      </c>
      <c r="D131" s="10">
        <v>122</v>
      </c>
      <c r="E131" s="27">
        <v>3714</v>
      </c>
      <c r="F131" s="321"/>
      <c r="G131" s="217"/>
      <c r="H131" s="217"/>
      <c r="I131" s="218">
        <v>829913233.491364</v>
      </c>
      <c r="J131" s="217"/>
      <c r="K131" s="217"/>
      <c r="L131" s="217"/>
      <c r="M131" s="10">
        <v>677187392.3689007</v>
      </c>
      <c r="N131" s="10">
        <v>499130439.6224666</v>
      </c>
      <c r="O131" s="10">
        <v>300168550.5656949</v>
      </c>
      <c r="P131" s="1"/>
    </row>
    <row r="132" spans="2:16" ht="11.25" customHeight="1">
      <c r="B132" s="25">
        <v>43617</v>
      </c>
      <c r="C132" s="26">
        <v>47362</v>
      </c>
      <c r="D132" s="10">
        <v>123</v>
      </c>
      <c r="E132" s="27">
        <v>3745</v>
      </c>
      <c r="F132" s="321"/>
      <c r="G132" s="217"/>
      <c r="H132" s="217"/>
      <c r="I132" s="218">
        <v>818926053.626495</v>
      </c>
      <c r="J132" s="217"/>
      <c r="K132" s="217"/>
      <c r="L132" s="217"/>
      <c r="M132" s="10">
        <v>667088788.0867885</v>
      </c>
      <c r="N132" s="10">
        <v>490436660.5404037</v>
      </c>
      <c r="O132" s="10">
        <v>293691027.0720628</v>
      </c>
      <c r="P132" s="1"/>
    </row>
    <row r="133" spans="2:16" ht="11.25" customHeight="1">
      <c r="B133" s="25">
        <v>43617</v>
      </c>
      <c r="C133" s="26">
        <v>47392</v>
      </c>
      <c r="D133" s="10">
        <v>124</v>
      </c>
      <c r="E133" s="27">
        <v>3775</v>
      </c>
      <c r="F133" s="321"/>
      <c r="G133" s="217"/>
      <c r="H133" s="217"/>
      <c r="I133" s="218">
        <v>808023454.812425</v>
      </c>
      <c r="J133" s="217"/>
      <c r="K133" s="217"/>
      <c r="L133" s="217"/>
      <c r="M133" s="10">
        <v>657127256.0513029</v>
      </c>
      <c r="N133" s="10">
        <v>481923976.30402035</v>
      </c>
      <c r="O133" s="10">
        <v>287410326.7500017</v>
      </c>
      <c r="P133" s="1"/>
    </row>
    <row r="134" spans="2:16" ht="11.25" customHeight="1">
      <c r="B134" s="25">
        <v>43617</v>
      </c>
      <c r="C134" s="26">
        <v>47423</v>
      </c>
      <c r="D134" s="10">
        <v>125</v>
      </c>
      <c r="E134" s="27">
        <v>3806</v>
      </c>
      <c r="F134" s="321"/>
      <c r="G134" s="217"/>
      <c r="H134" s="217"/>
      <c r="I134" s="218">
        <v>797142837.477106</v>
      </c>
      <c r="J134" s="217"/>
      <c r="K134" s="217"/>
      <c r="L134" s="217"/>
      <c r="M134" s="10">
        <v>647179036.2094285</v>
      </c>
      <c r="N134" s="10">
        <v>473421073.930321</v>
      </c>
      <c r="O134" s="10">
        <v>281143495.8670582</v>
      </c>
      <c r="P134" s="1"/>
    </row>
    <row r="135" spans="2:16" ht="11.25" customHeight="1">
      <c r="B135" s="25">
        <v>43617</v>
      </c>
      <c r="C135" s="26">
        <v>47453</v>
      </c>
      <c r="D135" s="10">
        <v>126</v>
      </c>
      <c r="E135" s="27">
        <v>3836</v>
      </c>
      <c r="F135" s="321"/>
      <c r="G135" s="217"/>
      <c r="H135" s="217"/>
      <c r="I135" s="218">
        <v>785928336.913794</v>
      </c>
      <c r="J135" s="217"/>
      <c r="K135" s="217"/>
      <c r="L135" s="217"/>
      <c r="M135" s="10">
        <v>637026942.4168048</v>
      </c>
      <c r="N135" s="10">
        <v>464847728.84995186</v>
      </c>
      <c r="O135" s="10">
        <v>274920579.9327909</v>
      </c>
      <c r="P135" s="1"/>
    </row>
    <row r="136" spans="2:16" ht="11.25" customHeight="1">
      <c r="B136" s="25">
        <v>43617</v>
      </c>
      <c r="C136" s="26">
        <v>47484</v>
      </c>
      <c r="D136" s="10">
        <v>127</v>
      </c>
      <c r="E136" s="27">
        <v>3867</v>
      </c>
      <c r="F136" s="321"/>
      <c r="G136" s="217"/>
      <c r="H136" s="217"/>
      <c r="I136" s="218">
        <v>775284447.451218</v>
      </c>
      <c r="J136" s="217"/>
      <c r="K136" s="217"/>
      <c r="L136" s="217"/>
      <c r="M136" s="10">
        <v>627333823.9996523</v>
      </c>
      <c r="N136" s="10">
        <v>456610306.0057037</v>
      </c>
      <c r="O136" s="10">
        <v>268904993.5334846</v>
      </c>
      <c r="P136" s="1"/>
    </row>
    <row r="137" spans="2:16" ht="11.25" customHeight="1">
      <c r="B137" s="25">
        <v>43617</v>
      </c>
      <c r="C137" s="26">
        <v>47515</v>
      </c>
      <c r="D137" s="10">
        <v>128</v>
      </c>
      <c r="E137" s="27">
        <v>3898</v>
      </c>
      <c r="F137" s="321"/>
      <c r="G137" s="217"/>
      <c r="H137" s="217"/>
      <c r="I137" s="218">
        <v>764331677.454171</v>
      </c>
      <c r="J137" s="217"/>
      <c r="K137" s="217"/>
      <c r="L137" s="217"/>
      <c r="M137" s="10">
        <v>617422241.8396583</v>
      </c>
      <c r="N137" s="10">
        <v>448253169.18540746</v>
      </c>
      <c r="O137" s="10">
        <v>262865230.84398103</v>
      </c>
      <c r="P137" s="1"/>
    </row>
    <row r="138" spans="2:16" ht="11.25" customHeight="1">
      <c r="B138" s="25">
        <v>43617</v>
      </c>
      <c r="C138" s="26">
        <v>47543</v>
      </c>
      <c r="D138" s="10">
        <v>129</v>
      </c>
      <c r="E138" s="27">
        <v>3926</v>
      </c>
      <c r="F138" s="321"/>
      <c r="G138" s="217"/>
      <c r="H138" s="217"/>
      <c r="I138" s="218">
        <v>753560450.667307</v>
      </c>
      <c r="J138" s="217"/>
      <c r="K138" s="217"/>
      <c r="L138" s="217"/>
      <c r="M138" s="10">
        <v>607788713.9404303</v>
      </c>
      <c r="N138" s="10">
        <v>440245419.3677192</v>
      </c>
      <c r="O138" s="10">
        <v>257181446.26410404</v>
      </c>
      <c r="P138" s="1"/>
    </row>
    <row r="139" spans="2:16" ht="11.25" customHeight="1">
      <c r="B139" s="25">
        <v>43617</v>
      </c>
      <c r="C139" s="26">
        <v>47574</v>
      </c>
      <c r="D139" s="10">
        <v>130</v>
      </c>
      <c r="E139" s="27">
        <v>3957</v>
      </c>
      <c r="F139" s="321"/>
      <c r="G139" s="217"/>
      <c r="H139" s="217"/>
      <c r="I139" s="218">
        <v>743136718.992134</v>
      </c>
      <c r="J139" s="217"/>
      <c r="K139" s="217"/>
      <c r="L139" s="217"/>
      <c r="M139" s="10">
        <v>598364795.268402</v>
      </c>
      <c r="N139" s="10">
        <v>432317027.62738645</v>
      </c>
      <c r="O139" s="10">
        <v>251480172.31594932</v>
      </c>
      <c r="P139" s="1"/>
    </row>
    <row r="140" spans="2:16" ht="11.25" customHeight="1">
      <c r="B140" s="25">
        <v>43617</v>
      </c>
      <c r="C140" s="26">
        <v>47604</v>
      </c>
      <c r="D140" s="10">
        <v>131</v>
      </c>
      <c r="E140" s="27">
        <v>3987</v>
      </c>
      <c r="F140" s="321"/>
      <c r="G140" s="217"/>
      <c r="H140" s="217"/>
      <c r="I140" s="218">
        <v>732773554.552626</v>
      </c>
      <c r="J140" s="217"/>
      <c r="K140" s="217"/>
      <c r="L140" s="217"/>
      <c r="M140" s="10">
        <v>589052035.5484937</v>
      </c>
      <c r="N140" s="10">
        <v>424541095.11127406</v>
      </c>
      <c r="O140" s="10">
        <v>245944563.53903416</v>
      </c>
      <c r="P140" s="1"/>
    </row>
    <row r="141" spans="2:16" ht="11.25" customHeight="1">
      <c r="B141" s="25">
        <v>43617</v>
      </c>
      <c r="C141" s="26">
        <v>47635</v>
      </c>
      <c r="D141" s="10">
        <v>132</v>
      </c>
      <c r="E141" s="27">
        <v>4018</v>
      </c>
      <c r="F141" s="321"/>
      <c r="G141" s="217"/>
      <c r="H141" s="217"/>
      <c r="I141" s="218">
        <v>722530991.210438</v>
      </c>
      <c r="J141" s="217"/>
      <c r="K141" s="217"/>
      <c r="L141" s="217"/>
      <c r="M141" s="10">
        <v>579833272.1210841</v>
      </c>
      <c r="N141" s="10">
        <v>416834157.60723335</v>
      </c>
      <c r="O141" s="10">
        <v>240456992.58652753</v>
      </c>
      <c r="P141" s="1"/>
    </row>
    <row r="142" spans="2:16" ht="11.25" customHeight="1">
      <c r="B142" s="25">
        <v>43617</v>
      </c>
      <c r="C142" s="26">
        <v>47665</v>
      </c>
      <c r="D142" s="10">
        <v>133</v>
      </c>
      <c r="E142" s="27">
        <v>4048</v>
      </c>
      <c r="F142" s="321"/>
      <c r="G142" s="217"/>
      <c r="H142" s="217"/>
      <c r="I142" s="218">
        <v>712333442.424907</v>
      </c>
      <c r="J142" s="217"/>
      <c r="K142" s="217"/>
      <c r="L142" s="217"/>
      <c r="M142" s="10">
        <v>570711399.0963901</v>
      </c>
      <c r="N142" s="10">
        <v>409266768.0875041</v>
      </c>
      <c r="O142" s="10">
        <v>235123845.6122191</v>
      </c>
      <c r="P142" s="1"/>
    </row>
    <row r="143" spans="2:16" ht="11.25" customHeight="1">
      <c r="B143" s="25">
        <v>43617</v>
      </c>
      <c r="C143" s="26">
        <v>47696</v>
      </c>
      <c r="D143" s="10">
        <v>134</v>
      </c>
      <c r="E143" s="27">
        <v>4079</v>
      </c>
      <c r="F143" s="321"/>
      <c r="G143" s="217"/>
      <c r="H143" s="217"/>
      <c r="I143" s="218">
        <v>702363889.979478</v>
      </c>
      <c r="J143" s="217"/>
      <c r="K143" s="217"/>
      <c r="L143" s="217"/>
      <c r="M143" s="10">
        <v>561769514.3645658</v>
      </c>
      <c r="N143" s="10">
        <v>401829850.1335173</v>
      </c>
      <c r="O143" s="10">
        <v>229873553.45207253</v>
      </c>
      <c r="P143" s="1"/>
    </row>
    <row r="144" spans="2:16" ht="11.25" customHeight="1">
      <c r="B144" s="25">
        <v>43617</v>
      </c>
      <c r="C144" s="26">
        <v>47727</v>
      </c>
      <c r="D144" s="10">
        <v>135</v>
      </c>
      <c r="E144" s="27">
        <v>4110</v>
      </c>
      <c r="F144" s="321"/>
      <c r="G144" s="217"/>
      <c r="H144" s="217"/>
      <c r="I144" s="218">
        <v>692539191.127748</v>
      </c>
      <c r="J144" s="217"/>
      <c r="K144" s="217"/>
      <c r="L144" s="217"/>
      <c r="M144" s="10">
        <v>552971981.3761293</v>
      </c>
      <c r="N144" s="10">
        <v>394531103.5190253</v>
      </c>
      <c r="O144" s="10">
        <v>224742227.3620447</v>
      </c>
      <c r="P144" s="1"/>
    </row>
    <row r="145" spans="2:16" ht="11.25" customHeight="1">
      <c r="B145" s="25">
        <v>43617</v>
      </c>
      <c r="C145" s="26">
        <v>47757</v>
      </c>
      <c r="D145" s="10">
        <v>136</v>
      </c>
      <c r="E145" s="27">
        <v>4140</v>
      </c>
      <c r="F145" s="321"/>
      <c r="G145" s="217"/>
      <c r="H145" s="217"/>
      <c r="I145" s="218">
        <v>682722179.251874</v>
      </c>
      <c r="J145" s="217"/>
      <c r="K145" s="217"/>
      <c r="L145" s="217"/>
      <c r="M145" s="10">
        <v>544238603.1913666</v>
      </c>
      <c r="N145" s="10">
        <v>387344355.1856214</v>
      </c>
      <c r="O145" s="10">
        <v>219743859.62611905</v>
      </c>
      <c r="P145" s="1"/>
    </row>
    <row r="146" spans="2:16" ht="11.25" customHeight="1">
      <c r="B146" s="25">
        <v>43617</v>
      </c>
      <c r="C146" s="26">
        <v>47788</v>
      </c>
      <c r="D146" s="10">
        <v>137</v>
      </c>
      <c r="E146" s="27">
        <v>4171</v>
      </c>
      <c r="F146" s="321"/>
      <c r="G146" s="217"/>
      <c r="H146" s="217"/>
      <c r="I146" s="218">
        <v>673103514.46802</v>
      </c>
      <c r="J146" s="217"/>
      <c r="K146" s="217"/>
      <c r="L146" s="217"/>
      <c r="M146" s="10">
        <v>535660927.2113605</v>
      </c>
      <c r="N146" s="10">
        <v>380269899.2271646</v>
      </c>
      <c r="O146" s="10">
        <v>214816722.4790971</v>
      </c>
      <c r="P146" s="1"/>
    </row>
    <row r="147" spans="2:16" ht="11.25" customHeight="1">
      <c r="B147" s="25">
        <v>43617</v>
      </c>
      <c r="C147" s="26">
        <v>47818</v>
      </c>
      <c r="D147" s="10">
        <v>138</v>
      </c>
      <c r="E147" s="27">
        <v>4201</v>
      </c>
      <c r="F147" s="321"/>
      <c r="G147" s="217"/>
      <c r="H147" s="217"/>
      <c r="I147" s="218">
        <v>663527575.439243</v>
      </c>
      <c r="J147" s="217"/>
      <c r="K147" s="217"/>
      <c r="L147" s="217"/>
      <c r="M147" s="10">
        <v>527173592.6510633</v>
      </c>
      <c r="N147" s="10">
        <v>373323557.3428883</v>
      </c>
      <c r="O147" s="10">
        <v>210028202.47850388</v>
      </c>
      <c r="P147" s="1"/>
    </row>
    <row r="148" spans="2:16" ht="11.25" customHeight="1">
      <c r="B148" s="25">
        <v>43617</v>
      </c>
      <c r="C148" s="26">
        <v>47849</v>
      </c>
      <c r="D148" s="10">
        <v>139</v>
      </c>
      <c r="E148" s="27">
        <v>4232</v>
      </c>
      <c r="F148" s="321"/>
      <c r="G148" s="217"/>
      <c r="H148" s="217"/>
      <c r="I148" s="218">
        <v>654006654.828217</v>
      </c>
      <c r="J148" s="217"/>
      <c r="K148" s="217"/>
      <c r="L148" s="217"/>
      <c r="M148" s="10">
        <v>518727912.1556494</v>
      </c>
      <c r="N148" s="10">
        <v>366408431.35788065</v>
      </c>
      <c r="O148" s="10">
        <v>205264713.84953478</v>
      </c>
      <c r="P148" s="1"/>
    </row>
    <row r="149" spans="2:16" ht="11.25" customHeight="1">
      <c r="B149" s="25">
        <v>43617</v>
      </c>
      <c r="C149" s="26">
        <v>47880</v>
      </c>
      <c r="D149" s="10">
        <v>140</v>
      </c>
      <c r="E149" s="27">
        <v>4263</v>
      </c>
      <c r="F149" s="321"/>
      <c r="G149" s="217"/>
      <c r="H149" s="217"/>
      <c r="I149" s="218">
        <v>644423056.690468</v>
      </c>
      <c r="J149" s="217"/>
      <c r="K149" s="217"/>
      <c r="L149" s="217"/>
      <c r="M149" s="10">
        <v>510259735.54922</v>
      </c>
      <c r="N149" s="10">
        <v>359510214.00094044</v>
      </c>
      <c r="O149" s="10">
        <v>200547241.5065531</v>
      </c>
      <c r="P149" s="1"/>
    </row>
    <row r="150" spans="2:16" ht="11.25" customHeight="1">
      <c r="B150" s="25">
        <v>43617</v>
      </c>
      <c r="C150" s="26">
        <v>47908</v>
      </c>
      <c r="D150" s="10">
        <v>141</v>
      </c>
      <c r="E150" s="27">
        <v>4291</v>
      </c>
      <c r="F150" s="321"/>
      <c r="G150" s="217"/>
      <c r="H150" s="217"/>
      <c r="I150" s="218">
        <v>634986755.049108</v>
      </c>
      <c r="J150" s="217"/>
      <c r="K150" s="217"/>
      <c r="L150" s="217"/>
      <c r="M150" s="10">
        <v>502017687.3216825</v>
      </c>
      <c r="N150" s="10">
        <v>352890582.64092374</v>
      </c>
      <c r="O150" s="10">
        <v>196101329.99337894</v>
      </c>
      <c r="P150" s="1"/>
    </row>
    <row r="151" spans="2:16" ht="11.25" customHeight="1">
      <c r="B151" s="25">
        <v>43617</v>
      </c>
      <c r="C151" s="26">
        <v>47939</v>
      </c>
      <c r="D151" s="10">
        <v>142</v>
      </c>
      <c r="E151" s="27">
        <v>4322</v>
      </c>
      <c r="F151" s="321"/>
      <c r="G151" s="217"/>
      <c r="H151" s="217"/>
      <c r="I151" s="218">
        <v>625539030.457669</v>
      </c>
      <c r="J151" s="217"/>
      <c r="K151" s="217"/>
      <c r="L151" s="217"/>
      <c r="M151" s="10">
        <v>493709567.9195177</v>
      </c>
      <c r="N151" s="10">
        <v>346167814.9467516</v>
      </c>
      <c r="O151" s="10">
        <v>191550714.68130267</v>
      </c>
      <c r="P151" s="1"/>
    </row>
    <row r="152" spans="2:16" ht="11.25" customHeight="1">
      <c r="B152" s="25">
        <v>43617</v>
      </c>
      <c r="C152" s="26">
        <v>47969</v>
      </c>
      <c r="D152" s="10">
        <v>143</v>
      </c>
      <c r="E152" s="27">
        <v>4352</v>
      </c>
      <c r="F152" s="321"/>
      <c r="G152" s="217"/>
      <c r="H152" s="217"/>
      <c r="I152" s="218">
        <v>616029629.012561</v>
      </c>
      <c r="J152" s="217"/>
      <c r="K152" s="217"/>
      <c r="L152" s="217"/>
      <c r="M152" s="10">
        <v>485406169.9647901</v>
      </c>
      <c r="N152" s="10">
        <v>339508148.81901664</v>
      </c>
      <c r="O152" s="10">
        <v>187095514.63282079</v>
      </c>
      <c r="P152" s="1"/>
    </row>
    <row r="153" spans="2:16" ht="11.25" customHeight="1">
      <c r="B153" s="25">
        <v>43617</v>
      </c>
      <c r="C153" s="26">
        <v>48000</v>
      </c>
      <c r="D153" s="10">
        <v>144</v>
      </c>
      <c r="E153" s="27">
        <v>4383</v>
      </c>
      <c r="F153" s="321"/>
      <c r="G153" s="217"/>
      <c r="H153" s="217"/>
      <c r="I153" s="218">
        <v>606892151.704317</v>
      </c>
      <c r="J153" s="217"/>
      <c r="K153" s="217"/>
      <c r="L153" s="217"/>
      <c r="M153" s="10">
        <v>477395138.18044305</v>
      </c>
      <c r="N153" s="10">
        <v>333055795.32415974</v>
      </c>
      <c r="O153" s="10">
        <v>182762372.83398724</v>
      </c>
      <c r="P153" s="1"/>
    </row>
    <row r="154" spans="2:16" ht="11.25" customHeight="1">
      <c r="B154" s="25">
        <v>43617</v>
      </c>
      <c r="C154" s="26">
        <v>48030</v>
      </c>
      <c r="D154" s="10">
        <v>145</v>
      </c>
      <c r="E154" s="27">
        <v>4413</v>
      </c>
      <c r="F154" s="321"/>
      <c r="G154" s="217"/>
      <c r="H154" s="217"/>
      <c r="I154" s="218">
        <v>597898315.616958</v>
      </c>
      <c r="J154" s="217"/>
      <c r="K154" s="217"/>
      <c r="L154" s="217"/>
      <c r="M154" s="10">
        <v>469548395.5205538</v>
      </c>
      <c r="N154" s="10">
        <v>326775231.7607941</v>
      </c>
      <c r="O154" s="10">
        <v>178580900.1617586</v>
      </c>
      <c r="P154" s="1"/>
    </row>
    <row r="155" spans="2:16" ht="11.25" customHeight="1">
      <c r="B155" s="25">
        <v>43617</v>
      </c>
      <c r="C155" s="26">
        <v>48061</v>
      </c>
      <c r="D155" s="10">
        <v>146</v>
      </c>
      <c r="E155" s="27">
        <v>4444</v>
      </c>
      <c r="F155" s="321"/>
      <c r="G155" s="217"/>
      <c r="H155" s="217"/>
      <c r="I155" s="218">
        <v>589027020.001877</v>
      </c>
      <c r="J155" s="217"/>
      <c r="K155" s="217"/>
      <c r="L155" s="217"/>
      <c r="M155" s="10">
        <v>461796914.97895604</v>
      </c>
      <c r="N155" s="10">
        <v>320563366.7370314</v>
      </c>
      <c r="O155" s="10">
        <v>174444140.64567873</v>
      </c>
      <c r="P155" s="1"/>
    </row>
    <row r="156" spans="2:16" ht="11.25" customHeight="1">
      <c r="B156" s="25">
        <v>43617</v>
      </c>
      <c r="C156" s="26">
        <v>48092</v>
      </c>
      <c r="D156" s="10">
        <v>147</v>
      </c>
      <c r="E156" s="27">
        <v>4475</v>
      </c>
      <c r="F156" s="321"/>
      <c r="G156" s="217"/>
      <c r="H156" s="217"/>
      <c r="I156" s="218">
        <v>580260556.930557</v>
      </c>
      <c r="J156" s="217"/>
      <c r="K156" s="217"/>
      <c r="L156" s="217"/>
      <c r="M156" s="10">
        <v>454152427.1406463</v>
      </c>
      <c r="N156" s="10">
        <v>314455065.9976952</v>
      </c>
      <c r="O156" s="10">
        <v>170395339.1752213</v>
      </c>
      <c r="P156" s="1"/>
    </row>
    <row r="157" spans="2:16" ht="11.25" customHeight="1">
      <c r="B157" s="25">
        <v>43617</v>
      </c>
      <c r="C157" s="26">
        <v>48122</v>
      </c>
      <c r="D157" s="10">
        <v>148</v>
      </c>
      <c r="E157" s="27">
        <v>4505</v>
      </c>
      <c r="F157" s="321"/>
      <c r="G157" s="217"/>
      <c r="H157" s="217"/>
      <c r="I157" s="218">
        <v>571633578.789806</v>
      </c>
      <c r="J157" s="217"/>
      <c r="K157" s="217"/>
      <c r="L157" s="217"/>
      <c r="M157" s="10">
        <v>446665985.68131816</v>
      </c>
      <c r="N157" s="10">
        <v>308510255.23924166</v>
      </c>
      <c r="O157" s="10">
        <v>166488716.05124077</v>
      </c>
      <c r="P157" s="1"/>
    </row>
    <row r="158" spans="2:16" ht="11.25" customHeight="1">
      <c r="B158" s="25">
        <v>43617</v>
      </c>
      <c r="C158" s="26">
        <v>48153</v>
      </c>
      <c r="D158" s="10">
        <v>149</v>
      </c>
      <c r="E158" s="27">
        <v>4536</v>
      </c>
      <c r="F158" s="321"/>
      <c r="G158" s="217"/>
      <c r="H158" s="217"/>
      <c r="I158" s="218">
        <v>563092767.965375</v>
      </c>
      <c r="J158" s="217"/>
      <c r="K158" s="217"/>
      <c r="L158" s="217"/>
      <c r="M158" s="10">
        <v>439246063.45423317</v>
      </c>
      <c r="N158" s="10">
        <v>302613775.82562834</v>
      </c>
      <c r="O158" s="10">
        <v>162614966.1291515</v>
      </c>
      <c r="P158" s="1"/>
    </row>
    <row r="159" spans="2:16" ht="11.25" customHeight="1">
      <c r="B159" s="25">
        <v>43617</v>
      </c>
      <c r="C159" s="26">
        <v>48183</v>
      </c>
      <c r="D159" s="10">
        <v>150</v>
      </c>
      <c r="E159" s="27">
        <v>4566</v>
      </c>
      <c r="F159" s="321"/>
      <c r="G159" s="217"/>
      <c r="H159" s="217"/>
      <c r="I159" s="218">
        <v>554623331.548019</v>
      </c>
      <c r="J159" s="217"/>
      <c r="K159" s="217"/>
      <c r="L159" s="217"/>
      <c r="M159" s="10">
        <v>431929258.8279936</v>
      </c>
      <c r="N159" s="10">
        <v>296840536.4797621</v>
      </c>
      <c r="O159" s="10">
        <v>158858738.634702</v>
      </c>
      <c r="P159" s="1"/>
    </row>
    <row r="160" spans="2:16" ht="11.25" customHeight="1">
      <c r="B160" s="25">
        <v>43617</v>
      </c>
      <c r="C160" s="26">
        <v>48214</v>
      </c>
      <c r="D160" s="10">
        <v>151</v>
      </c>
      <c r="E160" s="27">
        <v>4597</v>
      </c>
      <c r="F160" s="321"/>
      <c r="G160" s="217"/>
      <c r="H160" s="217"/>
      <c r="I160" s="218">
        <v>546265049.924522</v>
      </c>
      <c r="J160" s="217"/>
      <c r="K160" s="217"/>
      <c r="L160" s="217"/>
      <c r="M160" s="10">
        <v>424698456.9727697</v>
      </c>
      <c r="N160" s="10">
        <v>291128926.99009067</v>
      </c>
      <c r="O160" s="10">
        <v>155142177.0074452</v>
      </c>
      <c r="P160" s="1"/>
    </row>
    <row r="161" spans="2:16" ht="11.25" customHeight="1">
      <c r="B161" s="25">
        <v>43617</v>
      </c>
      <c r="C161" s="26">
        <v>48245</v>
      </c>
      <c r="D161" s="10">
        <v>152</v>
      </c>
      <c r="E161" s="27">
        <v>4628</v>
      </c>
      <c r="F161" s="321"/>
      <c r="G161" s="217"/>
      <c r="H161" s="217"/>
      <c r="I161" s="218">
        <v>537978023.412562</v>
      </c>
      <c r="J161" s="217"/>
      <c r="K161" s="217"/>
      <c r="L161" s="217"/>
      <c r="M161" s="10">
        <v>417546244.49077606</v>
      </c>
      <c r="N161" s="10">
        <v>285498184.82448506</v>
      </c>
      <c r="O161" s="10">
        <v>151497160.3585838</v>
      </c>
      <c r="P161" s="1"/>
    </row>
    <row r="162" spans="2:16" ht="11.25" customHeight="1">
      <c r="B162" s="25">
        <v>43617</v>
      </c>
      <c r="C162" s="26">
        <v>48274</v>
      </c>
      <c r="D162" s="10">
        <v>153</v>
      </c>
      <c r="E162" s="27">
        <v>4657</v>
      </c>
      <c r="F162" s="321"/>
      <c r="G162" s="217"/>
      <c r="H162" s="217"/>
      <c r="I162" s="218">
        <v>529750694.481205</v>
      </c>
      <c r="J162" s="217"/>
      <c r="K162" s="217"/>
      <c r="L162" s="217"/>
      <c r="M162" s="10">
        <v>410508281.93490297</v>
      </c>
      <c r="N162" s="10">
        <v>280018119.4114274</v>
      </c>
      <c r="O162" s="10">
        <v>148000377.4865937</v>
      </c>
      <c r="P162" s="1"/>
    </row>
    <row r="163" spans="2:16" ht="11.25" customHeight="1">
      <c r="B163" s="25">
        <v>43617</v>
      </c>
      <c r="C163" s="26">
        <v>48305</v>
      </c>
      <c r="D163" s="10">
        <v>154</v>
      </c>
      <c r="E163" s="27">
        <v>4688</v>
      </c>
      <c r="F163" s="321"/>
      <c r="G163" s="217"/>
      <c r="H163" s="217"/>
      <c r="I163" s="218">
        <v>521596112.152823</v>
      </c>
      <c r="J163" s="217"/>
      <c r="K163" s="217"/>
      <c r="L163" s="217"/>
      <c r="M163" s="10">
        <v>403503692.4593138</v>
      </c>
      <c r="N163" s="10">
        <v>274540118.8780159</v>
      </c>
      <c r="O163" s="10">
        <v>144490443.96313286</v>
      </c>
      <c r="P163" s="1"/>
    </row>
    <row r="164" spans="2:16" ht="11.25" customHeight="1">
      <c r="B164" s="25">
        <v>43617</v>
      </c>
      <c r="C164" s="26">
        <v>48335</v>
      </c>
      <c r="D164" s="10">
        <v>155</v>
      </c>
      <c r="E164" s="27">
        <v>4718</v>
      </c>
      <c r="F164" s="321"/>
      <c r="G164" s="217"/>
      <c r="H164" s="217"/>
      <c r="I164" s="218">
        <v>513480289.044518</v>
      </c>
      <c r="J164" s="217"/>
      <c r="K164" s="217"/>
      <c r="L164" s="217"/>
      <c r="M164" s="10">
        <v>396573330.91477144</v>
      </c>
      <c r="N164" s="10">
        <v>269160654.9884646</v>
      </c>
      <c r="O164" s="10">
        <v>141078543.71678588</v>
      </c>
      <c r="P164" s="1"/>
    </row>
    <row r="165" spans="2:16" ht="11.25" customHeight="1">
      <c r="B165" s="25">
        <v>43617</v>
      </c>
      <c r="C165" s="26">
        <v>48366</v>
      </c>
      <c r="D165" s="10">
        <v>156</v>
      </c>
      <c r="E165" s="27">
        <v>4749</v>
      </c>
      <c r="F165" s="321"/>
      <c r="G165" s="217"/>
      <c r="H165" s="217"/>
      <c r="I165" s="218">
        <v>505401863.693384</v>
      </c>
      <c r="J165" s="217"/>
      <c r="K165" s="217"/>
      <c r="L165" s="217"/>
      <c r="M165" s="10">
        <v>389672130.66798</v>
      </c>
      <c r="N165" s="10">
        <v>263804081.45468032</v>
      </c>
      <c r="O165" s="10">
        <v>137685283.00573373</v>
      </c>
      <c r="P165" s="1"/>
    </row>
    <row r="166" spans="2:16" ht="11.25" customHeight="1">
      <c r="B166" s="25">
        <v>43617</v>
      </c>
      <c r="C166" s="26">
        <v>48396</v>
      </c>
      <c r="D166" s="10">
        <v>157</v>
      </c>
      <c r="E166" s="27">
        <v>4779</v>
      </c>
      <c r="F166" s="321"/>
      <c r="G166" s="217"/>
      <c r="H166" s="217"/>
      <c r="I166" s="218">
        <v>497376413.387892</v>
      </c>
      <c r="J166" s="217"/>
      <c r="K166" s="217"/>
      <c r="L166" s="217"/>
      <c r="M166" s="10">
        <v>382854938.7476845</v>
      </c>
      <c r="N166" s="10">
        <v>258550978.28457472</v>
      </c>
      <c r="O166" s="10">
        <v>134390410.323494</v>
      </c>
      <c r="P166" s="1"/>
    </row>
    <row r="167" spans="2:16" ht="11.25" customHeight="1">
      <c r="B167" s="25">
        <v>43617</v>
      </c>
      <c r="C167" s="26">
        <v>48427</v>
      </c>
      <c r="D167" s="10">
        <v>158</v>
      </c>
      <c r="E167" s="27">
        <v>4810</v>
      </c>
      <c r="F167" s="321"/>
      <c r="G167" s="217"/>
      <c r="H167" s="217"/>
      <c r="I167" s="218">
        <v>489388925.979823</v>
      </c>
      <c r="J167" s="217"/>
      <c r="K167" s="217"/>
      <c r="L167" s="217"/>
      <c r="M167" s="10">
        <v>376067657.0001586</v>
      </c>
      <c r="N167" s="10">
        <v>253321475.4103388</v>
      </c>
      <c r="O167" s="10">
        <v>131114499.94721343</v>
      </c>
      <c r="P167" s="1"/>
    </row>
    <row r="168" spans="2:16" ht="11.25" customHeight="1">
      <c r="B168" s="25">
        <v>43617</v>
      </c>
      <c r="C168" s="26">
        <v>48458</v>
      </c>
      <c r="D168" s="10">
        <v>159</v>
      </c>
      <c r="E168" s="27">
        <v>4841</v>
      </c>
      <c r="F168" s="321"/>
      <c r="G168" s="217"/>
      <c r="H168" s="217"/>
      <c r="I168" s="218">
        <v>481447023.183963</v>
      </c>
      <c r="J168" s="217"/>
      <c r="K168" s="217"/>
      <c r="L168" s="217"/>
      <c r="M168" s="10">
        <v>369337267.14988863</v>
      </c>
      <c r="N168" s="10">
        <v>248155124.9270536</v>
      </c>
      <c r="O168" s="10">
        <v>127896477.22147848</v>
      </c>
      <c r="P168" s="1"/>
    </row>
    <row r="169" spans="2:16" ht="11.25" customHeight="1">
      <c r="B169" s="25">
        <v>43617</v>
      </c>
      <c r="C169" s="26">
        <v>48488</v>
      </c>
      <c r="D169" s="10">
        <v>160</v>
      </c>
      <c r="E169" s="27">
        <v>4871</v>
      </c>
      <c r="F169" s="321"/>
      <c r="G169" s="217"/>
      <c r="H169" s="217"/>
      <c r="I169" s="218">
        <v>473553312.211886</v>
      </c>
      <c r="J169" s="217"/>
      <c r="K169" s="217"/>
      <c r="L169" s="217"/>
      <c r="M169" s="10">
        <v>362685392.69827616</v>
      </c>
      <c r="N169" s="10">
        <v>243086001.04397348</v>
      </c>
      <c r="O169" s="10">
        <v>124770342.25059786</v>
      </c>
      <c r="P169" s="1"/>
    </row>
    <row r="170" spans="2:16" ht="11.25" customHeight="1">
      <c r="B170" s="25">
        <v>43617</v>
      </c>
      <c r="C170" s="26">
        <v>48519</v>
      </c>
      <c r="D170" s="10">
        <v>161</v>
      </c>
      <c r="E170" s="27">
        <v>4902</v>
      </c>
      <c r="F170" s="321"/>
      <c r="G170" s="217"/>
      <c r="H170" s="217"/>
      <c r="I170" s="218">
        <v>465722284.181237</v>
      </c>
      <c r="J170" s="217"/>
      <c r="K170" s="217"/>
      <c r="L170" s="217"/>
      <c r="M170" s="10">
        <v>356082789.799875</v>
      </c>
      <c r="N170" s="10">
        <v>238053713.92848045</v>
      </c>
      <c r="O170" s="10">
        <v>121669857.1436797</v>
      </c>
      <c r="P170" s="1"/>
    </row>
    <row r="171" spans="2:16" ht="11.25" customHeight="1">
      <c r="B171" s="25">
        <v>43617</v>
      </c>
      <c r="C171" s="26">
        <v>48549</v>
      </c>
      <c r="D171" s="10">
        <v>162</v>
      </c>
      <c r="E171" s="27">
        <v>4932</v>
      </c>
      <c r="F171" s="321"/>
      <c r="G171" s="217"/>
      <c r="H171" s="217"/>
      <c r="I171" s="218">
        <v>457809726.305883</v>
      </c>
      <c r="J171" s="217"/>
      <c r="K171" s="217"/>
      <c r="L171" s="217"/>
      <c r="M171" s="10">
        <v>349458445.37434894</v>
      </c>
      <c r="N171" s="10">
        <v>233050095.580814</v>
      </c>
      <c r="O171" s="10">
        <v>118624229.7780132</v>
      </c>
      <c r="P171" s="1"/>
    </row>
    <row r="172" spans="2:16" ht="11.25" customHeight="1">
      <c r="B172" s="25">
        <v>43617</v>
      </c>
      <c r="C172" s="26">
        <v>48580</v>
      </c>
      <c r="D172" s="10">
        <v>163</v>
      </c>
      <c r="E172" s="27">
        <v>4963</v>
      </c>
      <c r="F172" s="321"/>
      <c r="G172" s="217"/>
      <c r="H172" s="217"/>
      <c r="I172" s="218">
        <v>449954035.829911</v>
      </c>
      <c r="J172" s="217"/>
      <c r="K172" s="217"/>
      <c r="L172" s="217"/>
      <c r="M172" s="10">
        <v>342879449.1506267</v>
      </c>
      <c r="N172" s="10">
        <v>228081097.30363843</v>
      </c>
      <c r="O172" s="10">
        <v>115603247.26717176</v>
      </c>
      <c r="P172" s="1"/>
    </row>
    <row r="173" spans="2:16" ht="11.25" customHeight="1">
      <c r="B173" s="25">
        <v>43617</v>
      </c>
      <c r="C173" s="26">
        <v>48611</v>
      </c>
      <c r="D173" s="10">
        <v>164</v>
      </c>
      <c r="E173" s="27">
        <v>4994</v>
      </c>
      <c r="F173" s="321"/>
      <c r="G173" s="217"/>
      <c r="H173" s="217"/>
      <c r="I173" s="218">
        <v>442285805.351408</v>
      </c>
      <c r="J173" s="217"/>
      <c r="K173" s="217"/>
      <c r="L173" s="217"/>
      <c r="M173" s="10">
        <v>336464372.8432973</v>
      </c>
      <c r="N173" s="10">
        <v>223244627.1690695</v>
      </c>
      <c r="O173" s="10">
        <v>112672615.24906142</v>
      </c>
      <c r="P173" s="1"/>
    </row>
    <row r="174" spans="2:16" ht="11.25" customHeight="1">
      <c r="B174" s="25">
        <v>43617</v>
      </c>
      <c r="C174" s="26">
        <v>48639</v>
      </c>
      <c r="D174" s="10">
        <v>165</v>
      </c>
      <c r="E174" s="27">
        <v>5022</v>
      </c>
      <c r="F174" s="321"/>
      <c r="G174" s="217"/>
      <c r="H174" s="217"/>
      <c r="I174" s="218">
        <v>434679058.750246</v>
      </c>
      <c r="J174" s="217"/>
      <c r="K174" s="217"/>
      <c r="L174" s="217"/>
      <c r="M174" s="10">
        <v>330170999.5361045</v>
      </c>
      <c r="N174" s="10">
        <v>218565681.4159041</v>
      </c>
      <c r="O174" s="10">
        <v>109889030.49692188</v>
      </c>
      <c r="P174" s="1"/>
    </row>
    <row r="175" spans="2:16" ht="11.25" customHeight="1">
      <c r="B175" s="25">
        <v>43617</v>
      </c>
      <c r="C175" s="26">
        <v>48670</v>
      </c>
      <c r="D175" s="10">
        <v>166</v>
      </c>
      <c r="E175" s="27">
        <v>5053</v>
      </c>
      <c r="F175" s="321"/>
      <c r="G175" s="217"/>
      <c r="H175" s="217"/>
      <c r="I175" s="218">
        <v>427153902.368725</v>
      </c>
      <c r="J175" s="217"/>
      <c r="K175" s="217"/>
      <c r="L175" s="217"/>
      <c r="M175" s="10">
        <v>323904785.04220825</v>
      </c>
      <c r="N175" s="10">
        <v>213872282.08611876</v>
      </c>
      <c r="O175" s="10">
        <v>107073868.49121885</v>
      </c>
      <c r="P175" s="1"/>
    </row>
    <row r="176" spans="2:16" ht="11.25" customHeight="1">
      <c r="B176" s="25">
        <v>43617</v>
      </c>
      <c r="C176" s="26">
        <v>48700</v>
      </c>
      <c r="D176" s="10">
        <v>167</v>
      </c>
      <c r="E176" s="27">
        <v>5083</v>
      </c>
      <c r="F176" s="321"/>
      <c r="G176" s="217"/>
      <c r="H176" s="217"/>
      <c r="I176" s="218">
        <v>419709779.288591</v>
      </c>
      <c r="J176" s="217"/>
      <c r="K176" s="217"/>
      <c r="L176" s="217"/>
      <c r="M176" s="10">
        <v>317737617.2399063</v>
      </c>
      <c r="N176" s="10">
        <v>209283765.8090652</v>
      </c>
      <c r="O176" s="10">
        <v>104347155.55051588</v>
      </c>
      <c r="P176" s="1"/>
    </row>
    <row r="177" spans="2:16" ht="11.25" customHeight="1">
      <c r="B177" s="25">
        <v>43617</v>
      </c>
      <c r="C177" s="26">
        <v>48731</v>
      </c>
      <c r="D177" s="10">
        <v>168</v>
      </c>
      <c r="E177" s="27">
        <v>5114</v>
      </c>
      <c r="F177" s="321"/>
      <c r="G177" s="217"/>
      <c r="H177" s="217"/>
      <c r="I177" s="218">
        <v>412345125.920976</v>
      </c>
      <c r="J177" s="217"/>
      <c r="K177" s="217"/>
      <c r="L177" s="217"/>
      <c r="M177" s="10">
        <v>311632820.5141064</v>
      </c>
      <c r="N177" s="10">
        <v>204740703.02798206</v>
      </c>
      <c r="O177" s="10">
        <v>101649649.00950679</v>
      </c>
      <c r="P177" s="1"/>
    </row>
    <row r="178" spans="2:16" ht="11.25" customHeight="1">
      <c r="B178" s="25">
        <v>43617</v>
      </c>
      <c r="C178" s="26">
        <v>48761</v>
      </c>
      <c r="D178" s="10">
        <v>169</v>
      </c>
      <c r="E178" s="27">
        <v>5144</v>
      </c>
      <c r="F178" s="321"/>
      <c r="G178" s="217"/>
      <c r="H178" s="217"/>
      <c r="I178" s="218">
        <v>405067358.421743</v>
      </c>
      <c r="J178" s="217"/>
      <c r="K178" s="217"/>
      <c r="L178" s="217"/>
      <c r="M178" s="10">
        <v>305630106.78290784</v>
      </c>
      <c r="N178" s="10">
        <v>200302744.66559297</v>
      </c>
      <c r="O178" s="10">
        <v>99038642.03877734</v>
      </c>
      <c r="P178" s="1"/>
    </row>
    <row r="179" spans="2:16" ht="11.25" customHeight="1">
      <c r="B179" s="25">
        <v>43617</v>
      </c>
      <c r="C179" s="26">
        <v>48792</v>
      </c>
      <c r="D179" s="10">
        <v>170</v>
      </c>
      <c r="E179" s="27">
        <v>5175</v>
      </c>
      <c r="F179" s="321"/>
      <c r="G179" s="217"/>
      <c r="H179" s="217"/>
      <c r="I179" s="218">
        <v>397888049.373767</v>
      </c>
      <c r="J179" s="217"/>
      <c r="K179" s="217"/>
      <c r="L179" s="217"/>
      <c r="M179" s="10">
        <v>299704014.0533073</v>
      </c>
      <c r="N179" s="10">
        <v>195919389.87987378</v>
      </c>
      <c r="O179" s="10">
        <v>96461012.43252528</v>
      </c>
      <c r="P179" s="1"/>
    </row>
    <row r="180" spans="2:16" ht="11.25" customHeight="1">
      <c r="B180" s="25">
        <v>43617</v>
      </c>
      <c r="C180" s="26">
        <v>48823</v>
      </c>
      <c r="D180" s="10">
        <v>171</v>
      </c>
      <c r="E180" s="27">
        <v>5206</v>
      </c>
      <c r="F180" s="321"/>
      <c r="G180" s="217"/>
      <c r="H180" s="217"/>
      <c r="I180" s="218">
        <v>390795215.131095</v>
      </c>
      <c r="J180" s="217"/>
      <c r="K180" s="217"/>
      <c r="L180" s="217"/>
      <c r="M180" s="10">
        <v>293862169.86159796</v>
      </c>
      <c r="N180" s="10">
        <v>191611969.1164858</v>
      </c>
      <c r="O180" s="10">
        <v>93940669.22520381</v>
      </c>
      <c r="P180" s="1"/>
    </row>
    <row r="181" spans="2:16" ht="11.25" customHeight="1">
      <c r="B181" s="25">
        <v>43617</v>
      </c>
      <c r="C181" s="26">
        <v>48853</v>
      </c>
      <c r="D181" s="10">
        <v>172</v>
      </c>
      <c r="E181" s="27">
        <v>5236</v>
      </c>
      <c r="F181" s="321"/>
      <c r="G181" s="217"/>
      <c r="H181" s="217"/>
      <c r="I181" s="218">
        <v>383781960.872279</v>
      </c>
      <c r="J181" s="217"/>
      <c r="K181" s="217"/>
      <c r="L181" s="217"/>
      <c r="M181" s="10">
        <v>288114795.65702665</v>
      </c>
      <c r="N181" s="10">
        <v>187402025.90871334</v>
      </c>
      <c r="O181" s="10">
        <v>91500060.39872067</v>
      </c>
      <c r="P181" s="1"/>
    </row>
    <row r="182" spans="2:16" ht="11.25" customHeight="1">
      <c r="B182" s="25">
        <v>43617</v>
      </c>
      <c r="C182" s="26">
        <v>48884</v>
      </c>
      <c r="D182" s="10">
        <v>173</v>
      </c>
      <c r="E182" s="27">
        <v>5267</v>
      </c>
      <c r="F182" s="321"/>
      <c r="G182" s="217"/>
      <c r="H182" s="217"/>
      <c r="I182" s="218">
        <v>376807571.922337</v>
      </c>
      <c r="J182" s="217"/>
      <c r="K182" s="217"/>
      <c r="L182" s="217"/>
      <c r="M182" s="10">
        <v>282399162.37675947</v>
      </c>
      <c r="N182" s="10">
        <v>183217189.6654298</v>
      </c>
      <c r="O182" s="10">
        <v>89077893.03559467</v>
      </c>
      <c r="P182" s="1"/>
    </row>
    <row r="183" spans="2:16" ht="11.25" customHeight="1">
      <c r="B183" s="25">
        <v>43617</v>
      </c>
      <c r="C183" s="26">
        <v>48914</v>
      </c>
      <c r="D183" s="10">
        <v>174</v>
      </c>
      <c r="E183" s="27">
        <v>5297</v>
      </c>
      <c r="F183" s="321"/>
      <c r="G183" s="217"/>
      <c r="H183" s="217"/>
      <c r="I183" s="218">
        <v>369847613.426051</v>
      </c>
      <c r="J183" s="217"/>
      <c r="K183" s="217"/>
      <c r="L183" s="217"/>
      <c r="M183" s="10">
        <v>276728037.9501476</v>
      </c>
      <c r="N183" s="10">
        <v>179095941.4402554</v>
      </c>
      <c r="O183" s="10">
        <v>86717259.89441586</v>
      </c>
      <c r="P183" s="1"/>
    </row>
    <row r="184" spans="2:16" ht="11.25" customHeight="1">
      <c r="B184" s="25">
        <v>43617</v>
      </c>
      <c r="C184" s="26">
        <v>48945</v>
      </c>
      <c r="D184" s="10">
        <v>175</v>
      </c>
      <c r="E184" s="27">
        <v>5328</v>
      </c>
      <c r="F184" s="321"/>
      <c r="G184" s="217"/>
      <c r="H184" s="217"/>
      <c r="I184" s="218">
        <v>362911511.348043</v>
      </c>
      <c r="J184" s="217"/>
      <c r="K184" s="217"/>
      <c r="L184" s="217"/>
      <c r="M184" s="10">
        <v>271077746.2956408</v>
      </c>
      <c r="N184" s="10">
        <v>174992944.8033475</v>
      </c>
      <c r="O184" s="10">
        <v>84371731.40073065</v>
      </c>
      <c r="P184" s="1"/>
    </row>
    <row r="185" spans="2:16" ht="11.25" customHeight="1">
      <c r="B185" s="25">
        <v>43617</v>
      </c>
      <c r="C185" s="26">
        <v>48976</v>
      </c>
      <c r="D185" s="10">
        <v>176</v>
      </c>
      <c r="E185" s="27">
        <v>5359</v>
      </c>
      <c r="F185" s="321"/>
      <c r="G185" s="217"/>
      <c r="H185" s="217"/>
      <c r="I185" s="218">
        <v>355982832.822059</v>
      </c>
      <c r="J185" s="217"/>
      <c r="K185" s="217"/>
      <c r="L185" s="217"/>
      <c r="M185" s="10">
        <v>265451360.84996274</v>
      </c>
      <c r="N185" s="10">
        <v>170925052.61312634</v>
      </c>
      <c r="O185" s="10">
        <v>82061370.09266311</v>
      </c>
      <c r="P185" s="1"/>
    </row>
    <row r="186" spans="2:16" ht="11.25" customHeight="1">
      <c r="B186" s="25">
        <v>43617</v>
      </c>
      <c r="C186" s="26">
        <v>49004</v>
      </c>
      <c r="D186" s="10">
        <v>177</v>
      </c>
      <c r="E186" s="27">
        <v>5387</v>
      </c>
      <c r="F186" s="321"/>
      <c r="G186" s="217"/>
      <c r="H186" s="217"/>
      <c r="I186" s="218">
        <v>349057951.556733</v>
      </c>
      <c r="J186" s="217"/>
      <c r="K186" s="217"/>
      <c r="L186" s="217"/>
      <c r="M186" s="10">
        <v>259888797.76434252</v>
      </c>
      <c r="N186" s="10">
        <v>166958849.11682752</v>
      </c>
      <c r="O186" s="10">
        <v>79850473.35833173</v>
      </c>
      <c r="P186" s="1"/>
    </row>
    <row r="187" spans="2:16" ht="11.25" customHeight="1">
      <c r="B187" s="25">
        <v>43617</v>
      </c>
      <c r="C187" s="26">
        <v>49035</v>
      </c>
      <c r="D187" s="10">
        <v>178</v>
      </c>
      <c r="E187" s="27">
        <v>5418</v>
      </c>
      <c r="F187" s="321"/>
      <c r="G187" s="217"/>
      <c r="H187" s="217"/>
      <c r="I187" s="218">
        <v>342154464.466327</v>
      </c>
      <c r="J187" s="217"/>
      <c r="K187" s="217"/>
      <c r="L187" s="217"/>
      <c r="M187" s="10">
        <v>254316779.03592214</v>
      </c>
      <c r="N187" s="10">
        <v>162963742.47019282</v>
      </c>
      <c r="O187" s="10">
        <v>77609638.74402212</v>
      </c>
      <c r="P187" s="1"/>
    </row>
    <row r="188" spans="2:16" ht="11.25" customHeight="1">
      <c r="B188" s="25">
        <v>43617</v>
      </c>
      <c r="C188" s="26">
        <v>49065</v>
      </c>
      <c r="D188" s="10">
        <v>179</v>
      </c>
      <c r="E188" s="27">
        <v>5448</v>
      </c>
      <c r="F188" s="321"/>
      <c r="G188" s="217"/>
      <c r="H188" s="217"/>
      <c r="I188" s="218">
        <v>335287683.640322</v>
      </c>
      <c r="J188" s="217"/>
      <c r="K188" s="217"/>
      <c r="L188" s="217"/>
      <c r="M188" s="10">
        <v>248803774.338876</v>
      </c>
      <c r="N188" s="10">
        <v>159038659.59682798</v>
      </c>
      <c r="O188" s="10">
        <v>75429887.92182364</v>
      </c>
      <c r="P188" s="1"/>
    </row>
    <row r="189" spans="2:16" ht="11.25" customHeight="1">
      <c r="B189" s="25">
        <v>43617</v>
      </c>
      <c r="C189" s="26">
        <v>49096</v>
      </c>
      <c r="D189" s="10">
        <v>180</v>
      </c>
      <c r="E189" s="27">
        <v>5479</v>
      </c>
      <c r="F189" s="321"/>
      <c r="G189" s="217"/>
      <c r="H189" s="217"/>
      <c r="I189" s="218">
        <v>328189021.977021</v>
      </c>
      <c r="J189" s="217"/>
      <c r="K189" s="217"/>
      <c r="L189" s="217"/>
      <c r="M189" s="10">
        <v>243123082.0081691</v>
      </c>
      <c r="N189" s="10">
        <v>155012252.78880087</v>
      </c>
      <c r="O189" s="10">
        <v>73208819.37487084</v>
      </c>
      <c r="P189" s="1"/>
    </row>
    <row r="190" spans="2:16" ht="11.25" customHeight="1">
      <c r="B190" s="25">
        <v>43617</v>
      </c>
      <c r="C190" s="26">
        <v>49126</v>
      </c>
      <c r="D190" s="10">
        <v>181</v>
      </c>
      <c r="E190" s="27">
        <v>5509</v>
      </c>
      <c r="F190" s="321"/>
      <c r="G190" s="217"/>
      <c r="H190" s="217"/>
      <c r="I190" s="218">
        <v>321428987.046329</v>
      </c>
      <c r="J190" s="217"/>
      <c r="K190" s="217"/>
      <c r="L190" s="217"/>
      <c r="M190" s="10">
        <v>237724390.66881093</v>
      </c>
      <c r="N190" s="10">
        <v>151197059.68228313</v>
      </c>
      <c r="O190" s="10">
        <v>71114277.85041974</v>
      </c>
      <c r="P190" s="1"/>
    </row>
    <row r="191" spans="2:16" ht="11.25" customHeight="1">
      <c r="B191" s="25">
        <v>43617</v>
      </c>
      <c r="C191" s="26">
        <v>49157</v>
      </c>
      <c r="D191" s="10">
        <v>182</v>
      </c>
      <c r="E191" s="27">
        <v>5540</v>
      </c>
      <c r="F191" s="321"/>
      <c r="G191" s="217"/>
      <c r="H191" s="217"/>
      <c r="I191" s="218">
        <v>314733046.693889</v>
      </c>
      <c r="J191" s="217"/>
      <c r="K191" s="217"/>
      <c r="L191" s="217"/>
      <c r="M191" s="10">
        <v>232377367.8600705</v>
      </c>
      <c r="N191" s="10">
        <v>147420379.10140118</v>
      </c>
      <c r="O191" s="10">
        <v>69044263.59658244</v>
      </c>
      <c r="P191" s="1"/>
    </row>
    <row r="192" spans="2:16" ht="11.25" customHeight="1">
      <c r="B192" s="25">
        <v>43617</v>
      </c>
      <c r="C192" s="26">
        <v>49188</v>
      </c>
      <c r="D192" s="10">
        <v>183</v>
      </c>
      <c r="E192" s="27">
        <v>5571</v>
      </c>
      <c r="F192" s="321"/>
      <c r="G192" s="217"/>
      <c r="H192" s="217"/>
      <c r="I192" s="218">
        <v>308099432.901328</v>
      </c>
      <c r="J192" s="217"/>
      <c r="K192" s="217"/>
      <c r="L192" s="217"/>
      <c r="M192" s="10">
        <v>227093738.7122214</v>
      </c>
      <c r="N192" s="10">
        <v>143702045.052311</v>
      </c>
      <c r="O192" s="10">
        <v>67017719.66796605</v>
      </c>
      <c r="P192" s="1"/>
    </row>
    <row r="193" spans="2:16" ht="11.25" customHeight="1">
      <c r="B193" s="25">
        <v>43617</v>
      </c>
      <c r="C193" s="26">
        <v>49218</v>
      </c>
      <c r="D193" s="10">
        <v>184</v>
      </c>
      <c r="E193" s="27">
        <v>5601</v>
      </c>
      <c r="F193" s="321"/>
      <c r="G193" s="217"/>
      <c r="H193" s="217"/>
      <c r="I193" s="218">
        <v>301523231.195104</v>
      </c>
      <c r="J193" s="217"/>
      <c r="K193" s="217"/>
      <c r="L193" s="217"/>
      <c r="M193" s="10">
        <v>221881759.0188392</v>
      </c>
      <c r="N193" s="10">
        <v>140058398.44321457</v>
      </c>
      <c r="O193" s="10">
        <v>65050694.4428846</v>
      </c>
      <c r="P193" s="1"/>
    </row>
    <row r="194" spans="2:16" ht="11.25" customHeight="1">
      <c r="B194" s="25">
        <v>43617</v>
      </c>
      <c r="C194" s="26">
        <v>49249</v>
      </c>
      <c r="D194" s="10">
        <v>185</v>
      </c>
      <c r="E194" s="27">
        <v>5632</v>
      </c>
      <c r="F194" s="321"/>
      <c r="G194" s="217"/>
      <c r="H194" s="217"/>
      <c r="I194" s="218">
        <v>295021175.281982</v>
      </c>
      <c r="J194" s="217"/>
      <c r="K194" s="217"/>
      <c r="L194" s="217"/>
      <c r="M194" s="10">
        <v>216728881.43985543</v>
      </c>
      <c r="N194" s="10">
        <v>136457822.92076457</v>
      </c>
      <c r="O194" s="10">
        <v>63109950.423941545</v>
      </c>
      <c r="P194" s="1"/>
    </row>
    <row r="195" spans="2:16" ht="11.25" customHeight="1">
      <c r="B195" s="25">
        <v>43617</v>
      </c>
      <c r="C195" s="26">
        <v>49279</v>
      </c>
      <c r="D195" s="10">
        <v>186</v>
      </c>
      <c r="E195" s="27">
        <v>5662</v>
      </c>
      <c r="F195" s="321"/>
      <c r="G195" s="217"/>
      <c r="H195" s="217"/>
      <c r="I195" s="218">
        <v>288591809.368391</v>
      </c>
      <c r="J195" s="217"/>
      <c r="K195" s="217"/>
      <c r="L195" s="217"/>
      <c r="M195" s="10">
        <v>211657743.71333516</v>
      </c>
      <c r="N195" s="10">
        <v>132936909.49501483</v>
      </c>
      <c r="O195" s="10">
        <v>61229549.26343285</v>
      </c>
      <c r="P195" s="1"/>
    </row>
    <row r="196" spans="2:16" ht="11.25" customHeight="1">
      <c r="B196" s="25">
        <v>43617</v>
      </c>
      <c r="C196" s="26">
        <v>49310</v>
      </c>
      <c r="D196" s="10">
        <v>187</v>
      </c>
      <c r="E196" s="27">
        <v>5693</v>
      </c>
      <c r="F196" s="321"/>
      <c r="G196" s="217"/>
      <c r="H196" s="217"/>
      <c r="I196" s="218">
        <v>282006655.494187</v>
      </c>
      <c r="J196" s="217"/>
      <c r="K196" s="217"/>
      <c r="L196" s="217"/>
      <c r="M196" s="10">
        <v>206477293.19078615</v>
      </c>
      <c r="N196" s="10">
        <v>129353387.65190303</v>
      </c>
      <c r="O196" s="10">
        <v>59326661.63347526</v>
      </c>
      <c r="P196" s="1"/>
    </row>
    <row r="197" spans="2:16" ht="11.25" customHeight="1">
      <c r="B197" s="25">
        <v>43617</v>
      </c>
      <c r="C197" s="26">
        <v>49341</v>
      </c>
      <c r="D197" s="10">
        <v>188</v>
      </c>
      <c r="E197" s="27">
        <v>5724</v>
      </c>
      <c r="F197" s="321"/>
      <c r="G197" s="217"/>
      <c r="H197" s="217"/>
      <c r="I197" s="218">
        <v>275702451.024482</v>
      </c>
      <c r="J197" s="217"/>
      <c r="K197" s="217"/>
      <c r="L197" s="217"/>
      <c r="M197" s="10">
        <v>201519160.97035825</v>
      </c>
      <c r="N197" s="10">
        <v>125926156.46669906</v>
      </c>
      <c r="O197" s="10">
        <v>57510172.654773004</v>
      </c>
      <c r="P197" s="1"/>
    </row>
    <row r="198" spans="2:16" ht="11.25" customHeight="1">
      <c r="B198" s="25">
        <v>43617</v>
      </c>
      <c r="C198" s="26">
        <v>49369</v>
      </c>
      <c r="D198" s="10">
        <v>189</v>
      </c>
      <c r="E198" s="27">
        <v>5752</v>
      </c>
      <c r="F198" s="321"/>
      <c r="G198" s="217"/>
      <c r="H198" s="217"/>
      <c r="I198" s="218">
        <v>268447368.296561</v>
      </c>
      <c r="J198" s="217"/>
      <c r="K198" s="217"/>
      <c r="L198" s="217"/>
      <c r="M198" s="10">
        <v>195915588.47644892</v>
      </c>
      <c r="N198" s="10">
        <v>122143317.2946243</v>
      </c>
      <c r="O198" s="10">
        <v>55569110.55942253</v>
      </c>
      <c r="P198" s="1"/>
    </row>
    <row r="199" spans="2:16" ht="11.25" customHeight="1">
      <c r="B199" s="25">
        <v>43617</v>
      </c>
      <c r="C199" s="26">
        <v>49400</v>
      </c>
      <c r="D199" s="10">
        <v>190</v>
      </c>
      <c r="E199" s="27">
        <v>5783</v>
      </c>
      <c r="F199" s="321"/>
      <c r="G199" s="217"/>
      <c r="H199" s="217"/>
      <c r="I199" s="218">
        <v>262264189.250479</v>
      </c>
      <c r="J199" s="217"/>
      <c r="K199" s="217"/>
      <c r="L199" s="217"/>
      <c r="M199" s="10">
        <v>191078408.5162539</v>
      </c>
      <c r="N199" s="10">
        <v>118824617.8149825</v>
      </c>
      <c r="O199" s="10">
        <v>53830297.54366168</v>
      </c>
      <c r="P199" s="1"/>
    </row>
    <row r="200" spans="2:16" ht="11.25" customHeight="1">
      <c r="B200" s="25">
        <v>43617</v>
      </c>
      <c r="C200" s="26">
        <v>49430</v>
      </c>
      <c r="D200" s="10">
        <v>191</v>
      </c>
      <c r="E200" s="27">
        <v>5813</v>
      </c>
      <c r="F200" s="321"/>
      <c r="G200" s="217"/>
      <c r="H200" s="217"/>
      <c r="I200" s="218">
        <v>256152051.361365</v>
      </c>
      <c r="J200" s="217"/>
      <c r="K200" s="217"/>
      <c r="L200" s="217"/>
      <c r="M200" s="10">
        <v>186318946.50058737</v>
      </c>
      <c r="N200" s="10">
        <v>115579709.32799852</v>
      </c>
      <c r="O200" s="10">
        <v>52145644.02988398</v>
      </c>
      <c r="P200" s="1"/>
    </row>
    <row r="201" spans="2:16" ht="11.25" customHeight="1">
      <c r="B201" s="25">
        <v>43617</v>
      </c>
      <c r="C201" s="26">
        <v>49461</v>
      </c>
      <c r="D201" s="10">
        <v>192</v>
      </c>
      <c r="E201" s="27">
        <v>5844</v>
      </c>
      <c r="F201" s="321"/>
      <c r="G201" s="217"/>
      <c r="H201" s="217"/>
      <c r="I201" s="218">
        <v>250138067.206544</v>
      </c>
      <c r="J201" s="217"/>
      <c r="K201" s="217"/>
      <c r="L201" s="217"/>
      <c r="M201" s="10">
        <v>181635925.2378423</v>
      </c>
      <c r="N201" s="10">
        <v>112388123.85575555</v>
      </c>
      <c r="O201" s="10">
        <v>50490942.62298087</v>
      </c>
      <c r="P201" s="1"/>
    </row>
    <row r="202" spans="2:16" ht="11.25" customHeight="1">
      <c r="B202" s="25">
        <v>43617</v>
      </c>
      <c r="C202" s="26">
        <v>49491</v>
      </c>
      <c r="D202" s="10">
        <v>193</v>
      </c>
      <c r="E202" s="27">
        <v>5874</v>
      </c>
      <c r="F202" s="321"/>
      <c r="G202" s="217"/>
      <c r="H202" s="217"/>
      <c r="I202" s="218">
        <v>244329250.779446</v>
      </c>
      <c r="J202" s="217"/>
      <c r="K202" s="217"/>
      <c r="L202" s="217"/>
      <c r="M202" s="10">
        <v>177126680.7869621</v>
      </c>
      <c r="N202" s="10">
        <v>109328256.56859112</v>
      </c>
      <c r="O202" s="10">
        <v>48914944.29700056</v>
      </c>
      <c r="P202" s="1"/>
    </row>
    <row r="203" spans="2:16" ht="11.25" customHeight="1">
      <c r="B203" s="25">
        <v>43617</v>
      </c>
      <c r="C203" s="26">
        <v>49522</v>
      </c>
      <c r="D203" s="10">
        <v>194</v>
      </c>
      <c r="E203" s="27">
        <v>5905</v>
      </c>
      <c r="F203" s="321"/>
      <c r="G203" s="217"/>
      <c r="H203" s="217"/>
      <c r="I203" s="218">
        <v>238663863.586406</v>
      </c>
      <c r="J203" s="217"/>
      <c r="K203" s="217"/>
      <c r="L203" s="217"/>
      <c r="M203" s="10">
        <v>172726099.95843127</v>
      </c>
      <c r="N203" s="10">
        <v>106340940.78082272</v>
      </c>
      <c r="O203" s="10">
        <v>47376858.34811714</v>
      </c>
      <c r="P203" s="1"/>
    </row>
    <row r="204" spans="2:16" ht="11.25" customHeight="1">
      <c r="B204" s="25">
        <v>43617</v>
      </c>
      <c r="C204" s="26">
        <v>49553</v>
      </c>
      <c r="D204" s="10">
        <v>195</v>
      </c>
      <c r="E204" s="27">
        <v>5936</v>
      </c>
      <c r="F204" s="321"/>
      <c r="G204" s="217"/>
      <c r="H204" s="217"/>
      <c r="I204" s="218">
        <v>232978547.390944</v>
      </c>
      <c r="J204" s="217"/>
      <c r="K204" s="217"/>
      <c r="L204" s="217"/>
      <c r="M204" s="10">
        <v>168325538.4377069</v>
      </c>
      <c r="N204" s="10">
        <v>103368124.4438463</v>
      </c>
      <c r="O204" s="10">
        <v>45857356.55046589</v>
      </c>
      <c r="P204" s="1"/>
    </row>
    <row r="205" spans="2:16" ht="11.25" customHeight="1">
      <c r="B205" s="25">
        <v>43617</v>
      </c>
      <c r="C205" s="26">
        <v>49583</v>
      </c>
      <c r="D205" s="10">
        <v>196</v>
      </c>
      <c r="E205" s="27">
        <v>5966</v>
      </c>
      <c r="F205" s="321"/>
      <c r="G205" s="217"/>
      <c r="H205" s="217"/>
      <c r="I205" s="218">
        <v>227622078.383103</v>
      </c>
      <c r="J205" s="217"/>
      <c r="K205" s="217"/>
      <c r="L205" s="217"/>
      <c r="M205" s="10">
        <v>164185584.76924565</v>
      </c>
      <c r="N205" s="10">
        <v>100577634.08138703</v>
      </c>
      <c r="O205" s="10">
        <v>44436503.46650648</v>
      </c>
      <c r="P205" s="1"/>
    </row>
    <row r="206" spans="2:16" ht="11.25" customHeight="1">
      <c r="B206" s="25">
        <v>43617</v>
      </c>
      <c r="C206" s="26">
        <v>49614</v>
      </c>
      <c r="D206" s="10">
        <v>197</v>
      </c>
      <c r="E206" s="27">
        <v>5997</v>
      </c>
      <c r="F206" s="321"/>
      <c r="G206" s="217"/>
      <c r="H206" s="217"/>
      <c r="I206" s="218">
        <v>222349646.169833</v>
      </c>
      <c r="J206" s="217"/>
      <c r="K206" s="217"/>
      <c r="L206" s="217"/>
      <c r="M206" s="10">
        <v>160110517.53864813</v>
      </c>
      <c r="N206" s="10">
        <v>97831867.87847467</v>
      </c>
      <c r="O206" s="10">
        <v>43040313.73410229</v>
      </c>
      <c r="P206" s="1"/>
    </row>
    <row r="207" spans="2:16" ht="11.25" customHeight="1">
      <c r="B207" s="25">
        <v>43617</v>
      </c>
      <c r="C207" s="26">
        <v>49644</v>
      </c>
      <c r="D207" s="10">
        <v>198</v>
      </c>
      <c r="E207" s="27">
        <v>6027</v>
      </c>
      <c r="F207" s="321"/>
      <c r="G207" s="217"/>
      <c r="H207" s="217"/>
      <c r="I207" s="218">
        <v>217106581.620455</v>
      </c>
      <c r="J207" s="217"/>
      <c r="K207" s="217"/>
      <c r="L207" s="217"/>
      <c r="M207" s="10">
        <v>156078458.95281148</v>
      </c>
      <c r="N207" s="10">
        <v>95133444.1242859</v>
      </c>
      <c r="O207" s="10">
        <v>41681600.445608854</v>
      </c>
      <c r="P207" s="1"/>
    </row>
    <row r="208" spans="2:16" ht="11.25" customHeight="1">
      <c r="B208" s="25">
        <v>43617</v>
      </c>
      <c r="C208" s="26">
        <v>49675</v>
      </c>
      <c r="D208" s="10">
        <v>199</v>
      </c>
      <c r="E208" s="27">
        <v>6058</v>
      </c>
      <c r="F208" s="321"/>
      <c r="G208" s="217"/>
      <c r="H208" s="217"/>
      <c r="I208" s="218">
        <v>211899248.210421</v>
      </c>
      <c r="J208" s="217"/>
      <c r="K208" s="217"/>
      <c r="L208" s="217"/>
      <c r="M208" s="10">
        <v>152076522.82067537</v>
      </c>
      <c r="N208" s="10">
        <v>92458430.79189377</v>
      </c>
      <c r="O208" s="10">
        <v>40337994.66770042</v>
      </c>
      <c r="P208" s="1"/>
    </row>
    <row r="209" spans="2:16" ht="11.25" customHeight="1">
      <c r="B209" s="25">
        <v>43617</v>
      </c>
      <c r="C209" s="26">
        <v>49706</v>
      </c>
      <c r="D209" s="10">
        <v>200</v>
      </c>
      <c r="E209" s="27">
        <v>6089</v>
      </c>
      <c r="F209" s="321"/>
      <c r="G209" s="217"/>
      <c r="H209" s="217"/>
      <c r="I209" s="218">
        <v>206722364.402378</v>
      </c>
      <c r="J209" s="217"/>
      <c r="K209" s="217"/>
      <c r="L209" s="217"/>
      <c r="M209" s="10">
        <v>148109528.96454546</v>
      </c>
      <c r="N209" s="10">
        <v>89817598.30029398</v>
      </c>
      <c r="O209" s="10">
        <v>39019872.27373112</v>
      </c>
      <c r="P209" s="1"/>
    </row>
    <row r="210" spans="2:16" ht="11.25" customHeight="1">
      <c r="B210" s="25">
        <v>43617</v>
      </c>
      <c r="C210" s="26">
        <v>49735</v>
      </c>
      <c r="D210" s="10">
        <v>201</v>
      </c>
      <c r="E210" s="27">
        <v>6118</v>
      </c>
      <c r="F210" s="321"/>
      <c r="G210" s="217"/>
      <c r="H210" s="217"/>
      <c r="I210" s="218">
        <v>201578537.772784</v>
      </c>
      <c r="J210" s="217"/>
      <c r="K210" s="217"/>
      <c r="L210" s="217"/>
      <c r="M210" s="10">
        <v>144194989.37881938</v>
      </c>
      <c r="N210" s="10">
        <v>87235659.42806502</v>
      </c>
      <c r="O210" s="10">
        <v>37748004.76139685</v>
      </c>
      <c r="P210" s="1"/>
    </row>
    <row r="211" spans="2:16" ht="11.25" customHeight="1">
      <c r="B211" s="25">
        <v>43617</v>
      </c>
      <c r="C211" s="26">
        <v>49766</v>
      </c>
      <c r="D211" s="10">
        <v>202</v>
      </c>
      <c r="E211" s="27">
        <v>6149</v>
      </c>
      <c r="F211" s="321"/>
      <c r="G211" s="217"/>
      <c r="H211" s="217"/>
      <c r="I211" s="218">
        <v>196494304.062194</v>
      </c>
      <c r="J211" s="217"/>
      <c r="K211" s="217"/>
      <c r="L211" s="217"/>
      <c r="M211" s="10">
        <v>140319692.250296</v>
      </c>
      <c r="N211" s="10">
        <v>84675271.01654781</v>
      </c>
      <c r="O211" s="10">
        <v>36484900.630729005</v>
      </c>
      <c r="P211" s="1"/>
    </row>
    <row r="212" spans="2:16" ht="11.25" customHeight="1">
      <c r="B212" s="25">
        <v>43617</v>
      </c>
      <c r="C212" s="26">
        <v>49796</v>
      </c>
      <c r="D212" s="10">
        <v>203</v>
      </c>
      <c r="E212" s="27">
        <v>6179</v>
      </c>
      <c r="F212" s="321"/>
      <c r="G212" s="217"/>
      <c r="H212" s="217"/>
      <c r="I212" s="218">
        <v>191487404.685238</v>
      </c>
      <c r="J212" s="217"/>
      <c r="K212" s="217"/>
      <c r="L212" s="217"/>
      <c r="M212" s="10">
        <v>136519733.32012329</v>
      </c>
      <c r="N212" s="10">
        <v>82179438.65187258</v>
      </c>
      <c r="O212" s="10">
        <v>35264345.37125277</v>
      </c>
      <c r="P212" s="1"/>
    </row>
    <row r="213" spans="2:16" ht="11.25" customHeight="1">
      <c r="B213" s="25">
        <v>43617</v>
      </c>
      <c r="C213" s="26">
        <v>49827</v>
      </c>
      <c r="D213" s="10">
        <v>204</v>
      </c>
      <c r="E213" s="27">
        <v>6210</v>
      </c>
      <c r="F213" s="321"/>
      <c r="G213" s="217"/>
      <c r="H213" s="217"/>
      <c r="I213" s="218">
        <v>186586775.109258</v>
      </c>
      <c r="J213" s="217"/>
      <c r="K213" s="217"/>
      <c r="L213" s="217"/>
      <c r="M213" s="10">
        <v>132800238.77459052</v>
      </c>
      <c r="N213" s="10">
        <v>79737146.15137966</v>
      </c>
      <c r="O213" s="10">
        <v>34071398.75765365</v>
      </c>
      <c r="P213" s="1"/>
    </row>
    <row r="214" spans="2:16" ht="11.25" customHeight="1">
      <c r="B214" s="25">
        <v>43617</v>
      </c>
      <c r="C214" s="26">
        <v>49857</v>
      </c>
      <c r="D214" s="10">
        <v>205</v>
      </c>
      <c r="E214" s="27">
        <v>6240</v>
      </c>
      <c r="F214" s="321"/>
      <c r="G214" s="217"/>
      <c r="H214" s="217"/>
      <c r="I214" s="218">
        <v>181832968.336694</v>
      </c>
      <c r="J214" s="217"/>
      <c r="K214" s="217"/>
      <c r="L214" s="217"/>
      <c r="M214" s="10">
        <v>129204365.04051892</v>
      </c>
      <c r="N214" s="10">
        <v>77387137.98769532</v>
      </c>
      <c r="O214" s="10">
        <v>32931699.535936624</v>
      </c>
      <c r="P214" s="1"/>
    </row>
    <row r="215" spans="2:16" ht="11.25" customHeight="1">
      <c r="B215" s="25">
        <v>43617</v>
      </c>
      <c r="C215" s="26">
        <v>49888</v>
      </c>
      <c r="D215" s="10">
        <v>206</v>
      </c>
      <c r="E215" s="27">
        <v>6271</v>
      </c>
      <c r="F215" s="321"/>
      <c r="G215" s="217"/>
      <c r="H215" s="217"/>
      <c r="I215" s="218">
        <v>177234398.512399</v>
      </c>
      <c r="J215" s="217"/>
      <c r="K215" s="217"/>
      <c r="L215" s="217"/>
      <c r="M215" s="10">
        <v>125723178.56881233</v>
      </c>
      <c r="N215" s="10">
        <v>75110567.72731034</v>
      </c>
      <c r="O215" s="10">
        <v>31827536.37047407</v>
      </c>
      <c r="P215" s="1"/>
    </row>
    <row r="216" spans="2:16" ht="11.25" customHeight="1">
      <c r="B216" s="25">
        <v>43617</v>
      </c>
      <c r="C216" s="26">
        <v>49919</v>
      </c>
      <c r="D216" s="10">
        <v>207</v>
      </c>
      <c r="E216" s="27">
        <v>6302</v>
      </c>
      <c r="F216" s="321"/>
      <c r="G216" s="217"/>
      <c r="H216" s="217"/>
      <c r="I216" s="218">
        <v>172754363.653176</v>
      </c>
      <c r="J216" s="217"/>
      <c r="K216" s="217"/>
      <c r="L216" s="217"/>
      <c r="M216" s="10">
        <v>122337370.59305726</v>
      </c>
      <c r="N216" s="10">
        <v>72901913.39164938</v>
      </c>
      <c r="O216" s="10">
        <v>30760792.847549196</v>
      </c>
      <c r="P216" s="1"/>
    </row>
    <row r="217" spans="2:16" ht="11.25" customHeight="1">
      <c r="B217" s="25">
        <v>43617</v>
      </c>
      <c r="C217" s="26">
        <v>49949</v>
      </c>
      <c r="D217" s="10">
        <v>208</v>
      </c>
      <c r="E217" s="27">
        <v>6332</v>
      </c>
      <c r="F217" s="321"/>
      <c r="G217" s="217"/>
      <c r="H217" s="217"/>
      <c r="I217" s="218">
        <v>168389423.595154</v>
      </c>
      <c r="J217" s="217"/>
      <c r="K217" s="217"/>
      <c r="L217" s="217"/>
      <c r="M217" s="10">
        <v>119050572.02524173</v>
      </c>
      <c r="N217" s="10">
        <v>70768670.83884834</v>
      </c>
      <c r="O217" s="10">
        <v>29738271.380966466</v>
      </c>
      <c r="P217" s="1"/>
    </row>
    <row r="218" spans="2:16" ht="11.25" customHeight="1">
      <c r="B218" s="25">
        <v>43617</v>
      </c>
      <c r="C218" s="26">
        <v>49980</v>
      </c>
      <c r="D218" s="10">
        <v>209</v>
      </c>
      <c r="E218" s="27">
        <v>6363</v>
      </c>
      <c r="F218" s="321"/>
      <c r="G218" s="217"/>
      <c r="H218" s="217"/>
      <c r="I218" s="218">
        <v>164144606.834907</v>
      </c>
      <c r="J218" s="217"/>
      <c r="K218" s="217"/>
      <c r="L218" s="217"/>
      <c r="M218" s="10">
        <v>115852676.94430281</v>
      </c>
      <c r="N218" s="10">
        <v>68692562.6504265</v>
      </c>
      <c r="O218" s="10">
        <v>28743590.670269724</v>
      </c>
      <c r="P218" s="1"/>
    </row>
    <row r="219" spans="2:16" ht="11.25" customHeight="1">
      <c r="B219" s="25">
        <v>43617</v>
      </c>
      <c r="C219" s="26">
        <v>50010</v>
      </c>
      <c r="D219" s="10">
        <v>210</v>
      </c>
      <c r="E219" s="27">
        <v>6393</v>
      </c>
      <c r="F219" s="321"/>
      <c r="G219" s="217"/>
      <c r="H219" s="217"/>
      <c r="I219" s="218">
        <v>160015789.2203</v>
      </c>
      <c r="J219" s="217"/>
      <c r="K219" s="217"/>
      <c r="L219" s="217"/>
      <c r="M219" s="10">
        <v>112753194.07822385</v>
      </c>
      <c r="N219" s="10">
        <v>66690237.80009071</v>
      </c>
      <c r="O219" s="10">
        <v>27791350.437104277</v>
      </c>
      <c r="P219" s="1"/>
    </row>
    <row r="220" spans="2:16" ht="11.25" customHeight="1">
      <c r="B220" s="25">
        <v>43617</v>
      </c>
      <c r="C220" s="26">
        <v>50041</v>
      </c>
      <c r="D220" s="10">
        <v>211</v>
      </c>
      <c r="E220" s="27">
        <v>6424</v>
      </c>
      <c r="F220" s="321"/>
      <c r="G220" s="217"/>
      <c r="H220" s="217"/>
      <c r="I220" s="218">
        <v>156036046.170491</v>
      </c>
      <c r="J220" s="217"/>
      <c r="K220" s="217"/>
      <c r="L220" s="217"/>
      <c r="M220" s="10">
        <v>109762434.68547612</v>
      </c>
      <c r="N220" s="10">
        <v>64756182.324902035</v>
      </c>
      <c r="O220" s="10">
        <v>26871087.385254037</v>
      </c>
      <c r="P220" s="1"/>
    </row>
    <row r="221" spans="2:16" ht="11.25" customHeight="1">
      <c r="B221" s="25">
        <v>43617</v>
      </c>
      <c r="C221" s="26">
        <v>50072</v>
      </c>
      <c r="D221" s="10">
        <v>212</v>
      </c>
      <c r="E221" s="27">
        <v>6455</v>
      </c>
      <c r="F221" s="321"/>
      <c r="G221" s="217"/>
      <c r="H221" s="217"/>
      <c r="I221" s="218">
        <v>152148481.072496</v>
      </c>
      <c r="J221" s="217"/>
      <c r="K221" s="217"/>
      <c r="L221" s="217"/>
      <c r="M221" s="10">
        <v>106846227.97853588</v>
      </c>
      <c r="N221" s="10">
        <v>62875404.64974186</v>
      </c>
      <c r="O221" s="10">
        <v>25980135.794791598</v>
      </c>
      <c r="P221" s="1"/>
    </row>
    <row r="222" spans="2:16" ht="11.25" customHeight="1">
      <c r="B222" s="25">
        <v>43617</v>
      </c>
      <c r="C222" s="26">
        <v>50100</v>
      </c>
      <c r="D222" s="10">
        <v>213</v>
      </c>
      <c r="E222" s="27">
        <v>6483</v>
      </c>
      <c r="F222" s="321"/>
      <c r="G222" s="217"/>
      <c r="H222" s="217"/>
      <c r="I222" s="218">
        <v>148349990.172852</v>
      </c>
      <c r="J222" s="217"/>
      <c r="K222" s="217"/>
      <c r="L222" s="217"/>
      <c r="M222" s="10">
        <v>104019130.35954238</v>
      </c>
      <c r="N222" s="10">
        <v>61071126.7982178</v>
      </c>
      <c r="O222" s="10">
        <v>25138048.971515488</v>
      </c>
      <c r="P222" s="1"/>
    </row>
    <row r="223" spans="2:16" ht="11.25" customHeight="1">
      <c r="B223" s="25">
        <v>43617</v>
      </c>
      <c r="C223" s="26">
        <v>50131</v>
      </c>
      <c r="D223" s="10">
        <v>214</v>
      </c>
      <c r="E223" s="27">
        <v>6514</v>
      </c>
      <c r="F223" s="321"/>
      <c r="G223" s="217"/>
      <c r="H223" s="217"/>
      <c r="I223" s="218">
        <v>144610952.949626</v>
      </c>
      <c r="J223" s="217"/>
      <c r="K223" s="217"/>
      <c r="L223" s="217"/>
      <c r="M223" s="10">
        <v>101225437.8000828</v>
      </c>
      <c r="N223" s="10">
        <v>59279764.70022517</v>
      </c>
      <c r="O223" s="10">
        <v>24297339.700414583</v>
      </c>
      <c r="P223" s="1"/>
    </row>
    <row r="224" spans="2:16" ht="11.25" customHeight="1">
      <c r="B224" s="25">
        <v>43617</v>
      </c>
      <c r="C224" s="26">
        <v>50161</v>
      </c>
      <c r="D224" s="10">
        <v>215</v>
      </c>
      <c r="E224" s="27">
        <v>6544</v>
      </c>
      <c r="F224" s="321"/>
      <c r="G224" s="217"/>
      <c r="H224" s="217"/>
      <c r="I224" s="218">
        <v>140904284.593322</v>
      </c>
      <c r="J224" s="217"/>
      <c r="K224" s="217"/>
      <c r="L224" s="217"/>
      <c r="M224" s="10">
        <v>98468933.77452786</v>
      </c>
      <c r="N224" s="10">
        <v>57523567.200333215</v>
      </c>
      <c r="O224" s="10">
        <v>23480868.04589846</v>
      </c>
      <c r="P224" s="1"/>
    </row>
    <row r="225" spans="2:16" ht="11.25" customHeight="1">
      <c r="B225" s="25">
        <v>43617</v>
      </c>
      <c r="C225" s="26">
        <v>50192</v>
      </c>
      <c r="D225" s="10">
        <v>216</v>
      </c>
      <c r="E225" s="27">
        <v>6575</v>
      </c>
      <c r="F225" s="321"/>
      <c r="G225" s="217"/>
      <c r="H225" s="217"/>
      <c r="I225" s="218">
        <v>137220474.728883</v>
      </c>
      <c r="J225" s="217"/>
      <c r="K225" s="217"/>
      <c r="L225" s="217"/>
      <c r="M225" s="10">
        <v>95731911.94220234</v>
      </c>
      <c r="N225" s="10">
        <v>55782426.2850995</v>
      </c>
      <c r="O225" s="10">
        <v>22673697.99436635</v>
      </c>
      <c r="P225" s="1"/>
    </row>
    <row r="226" spans="2:16" ht="11.25" customHeight="1">
      <c r="B226" s="25">
        <v>43617</v>
      </c>
      <c r="C226" s="26">
        <v>50222</v>
      </c>
      <c r="D226" s="10">
        <v>217</v>
      </c>
      <c r="E226" s="27">
        <v>6605</v>
      </c>
      <c r="F226" s="321"/>
      <c r="G226" s="217"/>
      <c r="H226" s="217"/>
      <c r="I226" s="218">
        <v>133580147.647703</v>
      </c>
      <c r="J226" s="217"/>
      <c r="K226" s="217"/>
      <c r="L226" s="217"/>
      <c r="M226" s="10">
        <v>93039270.11061081</v>
      </c>
      <c r="N226" s="10">
        <v>54080005.80578029</v>
      </c>
      <c r="O226" s="10">
        <v>21891613.42462441</v>
      </c>
      <c r="P226" s="1"/>
    </row>
    <row r="227" spans="2:16" ht="11.25" customHeight="1">
      <c r="B227" s="25">
        <v>43617</v>
      </c>
      <c r="C227" s="26">
        <v>50253</v>
      </c>
      <c r="D227" s="10">
        <v>218</v>
      </c>
      <c r="E227" s="27">
        <v>6636</v>
      </c>
      <c r="F227" s="321"/>
      <c r="G227" s="217"/>
      <c r="H227" s="217"/>
      <c r="I227" s="218">
        <v>129975083.293704</v>
      </c>
      <c r="J227" s="217"/>
      <c r="K227" s="217"/>
      <c r="L227" s="217"/>
      <c r="M227" s="10">
        <v>90374781.23328012</v>
      </c>
      <c r="N227" s="10">
        <v>52397647.24340999</v>
      </c>
      <c r="O227" s="10">
        <v>21120755.41237923</v>
      </c>
      <c r="P227" s="1"/>
    </row>
    <row r="228" spans="2:16" ht="11.25" customHeight="1">
      <c r="B228" s="25">
        <v>43617</v>
      </c>
      <c r="C228" s="26">
        <v>50284</v>
      </c>
      <c r="D228" s="10">
        <v>219</v>
      </c>
      <c r="E228" s="27">
        <v>6667</v>
      </c>
      <c r="F228" s="321"/>
      <c r="G228" s="217"/>
      <c r="H228" s="217"/>
      <c r="I228" s="218">
        <v>126413105.222353</v>
      </c>
      <c r="J228" s="217"/>
      <c r="K228" s="217"/>
      <c r="L228" s="217"/>
      <c r="M228" s="10">
        <v>87748971.16292076</v>
      </c>
      <c r="N228" s="10">
        <v>50745864.29897498</v>
      </c>
      <c r="O228" s="10">
        <v>20368307.076206584</v>
      </c>
      <c r="P228" s="1"/>
    </row>
    <row r="229" spans="2:16" ht="11.25" customHeight="1">
      <c r="B229" s="25">
        <v>43617</v>
      </c>
      <c r="C229" s="26">
        <v>50314</v>
      </c>
      <c r="D229" s="10">
        <v>220</v>
      </c>
      <c r="E229" s="27">
        <v>6697</v>
      </c>
      <c r="F229" s="321"/>
      <c r="G229" s="217"/>
      <c r="H229" s="217"/>
      <c r="I229" s="218">
        <v>122896296.569228</v>
      </c>
      <c r="J229" s="217"/>
      <c r="K229" s="217"/>
      <c r="L229" s="217"/>
      <c r="M229" s="10">
        <v>85167772.71158807</v>
      </c>
      <c r="N229" s="10">
        <v>49131913.40539867</v>
      </c>
      <c r="O229" s="10">
        <v>19639663.447321158</v>
      </c>
      <c r="P229" s="1"/>
    </row>
    <row r="230" spans="2:16" ht="11.25" customHeight="1">
      <c r="B230" s="25">
        <v>43617</v>
      </c>
      <c r="C230" s="26">
        <v>50345</v>
      </c>
      <c r="D230" s="10">
        <v>221</v>
      </c>
      <c r="E230" s="27">
        <v>6728</v>
      </c>
      <c r="F230" s="321"/>
      <c r="G230" s="217"/>
      <c r="H230" s="217"/>
      <c r="I230" s="218">
        <v>119430813.259908</v>
      </c>
      <c r="J230" s="217"/>
      <c r="K230" s="217"/>
      <c r="L230" s="217"/>
      <c r="M230" s="10">
        <v>82625797.19685768</v>
      </c>
      <c r="N230" s="10">
        <v>47544265.61265385</v>
      </c>
      <c r="O230" s="10">
        <v>18924531.05584713</v>
      </c>
      <c r="P230" s="1"/>
    </row>
    <row r="231" spans="2:16" ht="11.25" customHeight="1">
      <c r="B231" s="25">
        <v>43617</v>
      </c>
      <c r="C231" s="26">
        <v>50375</v>
      </c>
      <c r="D231" s="10">
        <v>222</v>
      </c>
      <c r="E231" s="27">
        <v>6758</v>
      </c>
      <c r="F231" s="321"/>
      <c r="G231" s="217"/>
      <c r="H231" s="217"/>
      <c r="I231" s="218">
        <v>116014196.520901</v>
      </c>
      <c r="J231" s="217"/>
      <c r="K231" s="217"/>
      <c r="L231" s="217"/>
      <c r="M231" s="10">
        <v>80130337.14853607</v>
      </c>
      <c r="N231" s="10">
        <v>45994851.194494486</v>
      </c>
      <c r="O231" s="10">
        <v>18232754.515933387</v>
      </c>
      <c r="P231" s="1"/>
    </row>
    <row r="232" spans="2:16" ht="11.25" customHeight="1">
      <c r="B232" s="25">
        <v>43617</v>
      </c>
      <c r="C232" s="26">
        <v>50406</v>
      </c>
      <c r="D232" s="10">
        <v>223</v>
      </c>
      <c r="E232" s="27">
        <v>6789</v>
      </c>
      <c r="F232" s="321"/>
      <c r="G232" s="217"/>
      <c r="H232" s="217"/>
      <c r="I232" s="218">
        <v>112682734.748562</v>
      </c>
      <c r="J232" s="217"/>
      <c r="K232" s="217"/>
      <c r="L232" s="217"/>
      <c r="M232" s="10">
        <v>77697311.41687465</v>
      </c>
      <c r="N232" s="10">
        <v>44484870.6423497</v>
      </c>
      <c r="O232" s="10">
        <v>17559494.85645475</v>
      </c>
      <c r="P232" s="1"/>
    </row>
    <row r="233" spans="2:16" ht="11.25" customHeight="1">
      <c r="B233" s="25">
        <v>43617</v>
      </c>
      <c r="C233" s="26">
        <v>50437</v>
      </c>
      <c r="D233" s="10">
        <v>224</v>
      </c>
      <c r="E233" s="27">
        <v>6820</v>
      </c>
      <c r="F233" s="321"/>
      <c r="G233" s="217"/>
      <c r="H233" s="217"/>
      <c r="I233" s="218">
        <v>109426911.851607</v>
      </c>
      <c r="J233" s="217"/>
      <c r="K233" s="217"/>
      <c r="L233" s="217"/>
      <c r="M233" s="10">
        <v>75324374.6289068</v>
      </c>
      <c r="N233" s="10">
        <v>43016588.8520863</v>
      </c>
      <c r="O233" s="10">
        <v>16908001.36671107</v>
      </c>
      <c r="P233" s="1"/>
    </row>
    <row r="234" spans="2:16" ht="11.25" customHeight="1">
      <c r="B234" s="25">
        <v>43617</v>
      </c>
      <c r="C234" s="26">
        <v>50465</v>
      </c>
      <c r="D234" s="10">
        <v>225</v>
      </c>
      <c r="E234" s="27">
        <v>6848</v>
      </c>
      <c r="F234" s="321"/>
      <c r="G234" s="217"/>
      <c r="H234" s="217"/>
      <c r="I234" s="218">
        <v>106273605.207339</v>
      </c>
      <c r="J234" s="217"/>
      <c r="K234" s="217"/>
      <c r="L234" s="217"/>
      <c r="M234" s="10">
        <v>73041709.37766229</v>
      </c>
      <c r="N234" s="10">
        <v>41617163.65920537</v>
      </c>
      <c r="O234" s="10">
        <v>16295353.841603607</v>
      </c>
      <c r="P234" s="1"/>
    </row>
    <row r="235" spans="2:16" ht="11.25" customHeight="1">
      <c r="B235" s="25">
        <v>43617</v>
      </c>
      <c r="C235" s="26">
        <v>50496</v>
      </c>
      <c r="D235" s="10">
        <v>226</v>
      </c>
      <c r="E235" s="27">
        <v>6879</v>
      </c>
      <c r="F235" s="321"/>
      <c r="G235" s="217"/>
      <c r="H235" s="217"/>
      <c r="I235" s="218">
        <v>103226479.197716</v>
      </c>
      <c r="J235" s="217"/>
      <c r="K235" s="217"/>
      <c r="L235" s="217"/>
      <c r="M235" s="10">
        <v>70827091.58973141</v>
      </c>
      <c r="N235" s="10">
        <v>40252703.231919535</v>
      </c>
      <c r="O235" s="10">
        <v>15694337.507818623</v>
      </c>
      <c r="P235" s="1"/>
    </row>
    <row r="236" spans="2:16" ht="11.25" customHeight="1">
      <c r="B236" s="25">
        <v>43617</v>
      </c>
      <c r="C236" s="26">
        <v>50526</v>
      </c>
      <c r="D236" s="10">
        <v>227</v>
      </c>
      <c r="E236" s="27">
        <v>6909</v>
      </c>
      <c r="F236" s="321"/>
      <c r="G236" s="217"/>
      <c r="H236" s="217"/>
      <c r="I236" s="218">
        <v>100256506.252231</v>
      </c>
      <c r="J236" s="217"/>
      <c r="K236" s="217"/>
      <c r="L236" s="217"/>
      <c r="M236" s="10">
        <v>68676383.98642436</v>
      </c>
      <c r="N236" s="10">
        <v>38934341.19286726</v>
      </c>
      <c r="O236" s="10">
        <v>15118087.352636663</v>
      </c>
      <c r="P236" s="1"/>
    </row>
    <row r="237" spans="2:16" ht="11.25" customHeight="1">
      <c r="B237" s="25">
        <v>43617</v>
      </c>
      <c r="C237" s="26">
        <v>50557</v>
      </c>
      <c r="D237" s="10">
        <v>228</v>
      </c>
      <c r="E237" s="27">
        <v>6940</v>
      </c>
      <c r="F237" s="321"/>
      <c r="G237" s="217"/>
      <c r="H237" s="217"/>
      <c r="I237" s="218">
        <v>97365452.811659</v>
      </c>
      <c r="J237" s="217"/>
      <c r="K237" s="217"/>
      <c r="L237" s="217"/>
      <c r="M237" s="10">
        <v>66582871.51189702</v>
      </c>
      <c r="N237" s="10">
        <v>37651477.572752655</v>
      </c>
      <c r="O237" s="10">
        <v>14558031.797018247</v>
      </c>
      <c r="P237" s="1"/>
    </row>
    <row r="238" spans="2:16" ht="11.25" customHeight="1">
      <c r="B238" s="25">
        <v>43617</v>
      </c>
      <c r="C238" s="26">
        <v>50587</v>
      </c>
      <c r="D238" s="10">
        <v>229</v>
      </c>
      <c r="E238" s="27">
        <v>6970</v>
      </c>
      <c r="F238" s="321"/>
      <c r="G238" s="217"/>
      <c r="H238" s="217"/>
      <c r="I238" s="218">
        <v>94549294.351729</v>
      </c>
      <c r="J238" s="217"/>
      <c r="K238" s="217"/>
      <c r="L238" s="217"/>
      <c r="M238" s="10">
        <v>64550927.284506224</v>
      </c>
      <c r="N238" s="10">
        <v>36412605.483318284</v>
      </c>
      <c r="O238" s="10">
        <v>14021306.365265474</v>
      </c>
      <c r="P238" s="1"/>
    </row>
    <row r="239" spans="2:16" ht="11.25" customHeight="1">
      <c r="B239" s="25">
        <v>43617</v>
      </c>
      <c r="C239" s="26">
        <v>50618</v>
      </c>
      <c r="D239" s="10">
        <v>230</v>
      </c>
      <c r="E239" s="27">
        <v>7001</v>
      </c>
      <c r="F239" s="321"/>
      <c r="G239" s="217"/>
      <c r="H239" s="217"/>
      <c r="I239" s="218">
        <v>91282031.076807</v>
      </c>
      <c r="J239" s="217"/>
      <c r="K239" s="217"/>
      <c r="L239" s="217"/>
      <c r="M239" s="10">
        <v>62214593.4191447</v>
      </c>
      <c r="N239" s="10">
        <v>35005447.228828765</v>
      </c>
      <c r="O239" s="10">
        <v>13422362.791298794</v>
      </c>
      <c r="P239" s="1"/>
    </row>
    <row r="240" spans="2:16" ht="11.25" customHeight="1">
      <c r="B240" s="25">
        <v>43617</v>
      </c>
      <c r="C240" s="26">
        <v>50649</v>
      </c>
      <c r="D240" s="10">
        <v>231</v>
      </c>
      <c r="E240" s="27">
        <v>7032</v>
      </c>
      <c r="F240" s="321"/>
      <c r="G240" s="217"/>
      <c r="H240" s="217"/>
      <c r="I240" s="218">
        <v>88406574.643136</v>
      </c>
      <c r="J240" s="217"/>
      <c r="K240" s="217"/>
      <c r="L240" s="217"/>
      <c r="M240" s="10">
        <v>60152587.770637125</v>
      </c>
      <c r="N240" s="10">
        <v>33759170.859640226</v>
      </c>
      <c r="O240" s="10">
        <v>12889668.07152682</v>
      </c>
      <c r="P240" s="1"/>
    </row>
    <row r="241" spans="2:16" ht="11.25" customHeight="1">
      <c r="B241" s="25">
        <v>43617</v>
      </c>
      <c r="C241" s="26">
        <v>50679</v>
      </c>
      <c r="D241" s="10">
        <v>232</v>
      </c>
      <c r="E241" s="27">
        <v>7062</v>
      </c>
      <c r="F241" s="321"/>
      <c r="G241" s="217"/>
      <c r="H241" s="217"/>
      <c r="I241" s="218">
        <v>85709299.950448</v>
      </c>
      <c r="J241" s="217"/>
      <c r="K241" s="217"/>
      <c r="L241" s="217"/>
      <c r="M241" s="10">
        <v>58221616.57292318</v>
      </c>
      <c r="N241" s="10">
        <v>32595037.368890263</v>
      </c>
      <c r="O241" s="10">
        <v>12394172.288242742</v>
      </c>
      <c r="P241" s="1"/>
    </row>
    <row r="242" spans="2:16" ht="11.25" customHeight="1">
      <c r="B242" s="25">
        <v>43617</v>
      </c>
      <c r="C242" s="26">
        <v>50710</v>
      </c>
      <c r="D242" s="10">
        <v>233</v>
      </c>
      <c r="E242" s="27">
        <v>7093</v>
      </c>
      <c r="F242" s="321"/>
      <c r="G242" s="217"/>
      <c r="H242" s="217"/>
      <c r="I242" s="218">
        <v>83022428.714971</v>
      </c>
      <c r="J242" s="217"/>
      <c r="K242" s="217"/>
      <c r="L242" s="217"/>
      <c r="M242" s="10">
        <v>56300794.67995855</v>
      </c>
      <c r="N242" s="10">
        <v>31439515.249724075</v>
      </c>
      <c r="O242" s="10">
        <v>11904153.173754657</v>
      </c>
      <c r="P242" s="1"/>
    </row>
    <row r="243" spans="2:16" ht="11.25" customHeight="1">
      <c r="B243" s="25">
        <v>43617</v>
      </c>
      <c r="C243" s="26">
        <v>50740</v>
      </c>
      <c r="D243" s="10">
        <v>234</v>
      </c>
      <c r="E243" s="27">
        <v>7123</v>
      </c>
      <c r="F243" s="321"/>
      <c r="G243" s="217"/>
      <c r="H243" s="217"/>
      <c r="I243" s="218">
        <v>80346974.670755</v>
      </c>
      <c r="J243" s="217"/>
      <c r="K243" s="217"/>
      <c r="L243" s="217"/>
      <c r="M243" s="10">
        <v>54397028.95139421</v>
      </c>
      <c r="N243" s="10">
        <v>30301649.036727447</v>
      </c>
      <c r="O243" s="10">
        <v>11426283.951010315</v>
      </c>
      <c r="P243" s="1"/>
    </row>
    <row r="244" spans="2:16" ht="11.25" customHeight="1">
      <c r="B244" s="25">
        <v>43617</v>
      </c>
      <c r="C244" s="26">
        <v>50771</v>
      </c>
      <c r="D244" s="10">
        <v>235</v>
      </c>
      <c r="E244" s="27">
        <v>7154</v>
      </c>
      <c r="F244" s="321"/>
      <c r="G244" s="217"/>
      <c r="H244" s="217"/>
      <c r="I244" s="218">
        <v>77688283.597928</v>
      </c>
      <c r="J244" s="217"/>
      <c r="K244" s="217"/>
      <c r="L244" s="217"/>
      <c r="M244" s="10">
        <v>52507816.26293109</v>
      </c>
      <c r="N244" s="10">
        <v>29174883.693462264</v>
      </c>
      <c r="O244" s="10">
        <v>10954801.22242613</v>
      </c>
      <c r="P244" s="1"/>
    </row>
    <row r="245" spans="2:16" ht="11.25" customHeight="1">
      <c r="B245" s="25">
        <v>43617</v>
      </c>
      <c r="C245" s="26">
        <v>50802</v>
      </c>
      <c r="D245" s="10">
        <v>236</v>
      </c>
      <c r="E245" s="27">
        <v>7185</v>
      </c>
      <c r="F245" s="321"/>
      <c r="G245" s="217"/>
      <c r="H245" s="217"/>
      <c r="I245" s="218">
        <v>75042190.583359</v>
      </c>
      <c r="J245" s="217"/>
      <c r="K245" s="217"/>
      <c r="L245" s="217"/>
      <c r="M245" s="10">
        <v>50633355.892502084</v>
      </c>
      <c r="N245" s="10">
        <v>28061829.52925477</v>
      </c>
      <c r="O245" s="10">
        <v>10492234.049519116</v>
      </c>
      <c r="P245" s="1"/>
    </row>
    <row r="246" spans="2:16" ht="11.25" customHeight="1">
      <c r="B246" s="25">
        <v>43617</v>
      </c>
      <c r="C246" s="26">
        <v>50830</v>
      </c>
      <c r="D246" s="10">
        <v>237</v>
      </c>
      <c r="E246" s="27">
        <v>7213</v>
      </c>
      <c r="F246" s="321"/>
      <c r="G246" s="217"/>
      <c r="H246" s="217"/>
      <c r="I246" s="218">
        <v>72398260.208038</v>
      </c>
      <c r="J246" s="217"/>
      <c r="K246" s="217"/>
      <c r="L246" s="217"/>
      <c r="M246" s="10">
        <v>48774571.45944783</v>
      </c>
      <c r="N246" s="10">
        <v>26969559.175679997</v>
      </c>
      <c r="O246" s="10">
        <v>10045252.24768761</v>
      </c>
      <c r="P246" s="1"/>
    </row>
    <row r="247" spans="2:16" ht="11.25" customHeight="1">
      <c r="B247" s="25">
        <v>43617</v>
      </c>
      <c r="C247" s="26">
        <v>50861</v>
      </c>
      <c r="D247" s="10">
        <v>238</v>
      </c>
      <c r="E247" s="27">
        <v>7244</v>
      </c>
      <c r="F247" s="321"/>
      <c r="G247" s="217"/>
      <c r="H247" s="217"/>
      <c r="I247" s="218">
        <v>69762054.215134</v>
      </c>
      <c r="J247" s="217"/>
      <c r="K247" s="217"/>
      <c r="L247" s="217"/>
      <c r="M247" s="10">
        <v>46918851.40696515</v>
      </c>
      <c r="N247" s="10">
        <v>25877472.17590267</v>
      </c>
      <c r="O247" s="10">
        <v>9597662.386758868</v>
      </c>
      <c r="P247" s="1"/>
    </row>
    <row r="248" spans="2:16" ht="11.25" customHeight="1">
      <c r="B248" s="25">
        <v>43617</v>
      </c>
      <c r="C248" s="26">
        <v>50891</v>
      </c>
      <c r="D248" s="10">
        <v>239</v>
      </c>
      <c r="E248" s="27">
        <v>7274</v>
      </c>
      <c r="F248" s="321"/>
      <c r="G248" s="217"/>
      <c r="H248" s="217"/>
      <c r="I248" s="218">
        <v>67129798.457918</v>
      </c>
      <c r="J248" s="217"/>
      <c r="K248" s="217"/>
      <c r="L248" s="217"/>
      <c r="M248" s="10">
        <v>45074406.30991358</v>
      </c>
      <c r="N248" s="10">
        <v>24799005.27218629</v>
      </c>
      <c r="O248" s="10">
        <v>9159968.136434179</v>
      </c>
      <c r="P248" s="1"/>
    </row>
    <row r="249" spans="2:16" ht="11.25" customHeight="1">
      <c r="B249" s="25">
        <v>43617</v>
      </c>
      <c r="C249" s="26">
        <v>50922</v>
      </c>
      <c r="D249" s="10">
        <v>240</v>
      </c>
      <c r="E249" s="27">
        <v>7305</v>
      </c>
      <c r="F249" s="321"/>
      <c r="G249" s="217"/>
      <c r="H249" s="217"/>
      <c r="I249" s="218">
        <v>64506998.894843</v>
      </c>
      <c r="J249" s="217"/>
      <c r="K249" s="217"/>
      <c r="L249" s="217"/>
      <c r="M249" s="10">
        <v>43239860.911781795</v>
      </c>
      <c r="N249" s="10">
        <v>23729174.327788632</v>
      </c>
      <c r="O249" s="10">
        <v>8727682.693396827</v>
      </c>
      <c r="P249" s="1"/>
    </row>
    <row r="250" spans="2:16" ht="11.25" customHeight="1">
      <c r="B250" s="25">
        <v>43617</v>
      </c>
      <c r="C250" s="26">
        <v>50952</v>
      </c>
      <c r="D250" s="10">
        <v>241</v>
      </c>
      <c r="E250" s="27">
        <v>7335</v>
      </c>
      <c r="F250" s="321"/>
      <c r="G250" s="217"/>
      <c r="H250" s="217"/>
      <c r="I250" s="218">
        <v>61903371.69446</v>
      </c>
      <c r="J250" s="217"/>
      <c r="K250" s="217"/>
      <c r="L250" s="217"/>
      <c r="M250" s="10">
        <v>41426506.97223305</v>
      </c>
      <c r="N250" s="10">
        <v>22678087.23936508</v>
      </c>
      <c r="O250" s="10">
        <v>8306897.021847561</v>
      </c>
      <c r="P250" s="1"/>
    </row>
    <row r="251" spans="2:16" ht="11.25" customHeight="1">
      <c r="B251" s="25">
        <v>43617</v>
      </c>
      <c r="C251" s="26">
        <v>50983</v>
      </c>
      <c r="D251" s="10">
        <v>242</v>
      </c>
      <c r="E251" s="27">
        <v>7366</v>
      </c>
      <c r="F251" s="321"/>
      <c r="G251" s="217"/>
      <c r="H251" s="217"/>
      <c r="I251" s="218">
        <v>59318084.972256</v>
      </c>
      <c r="J251" s="217"/>
      <c r="K251" s="217"/>
      <c r="L251" s="217"/>
      <c r="M251" s="10">
        <v>39629072.87997291</v>
      </c>
      <c r="N251" s="10">
        <v>21638946.39008553</v>
      </c>
      <c r="O251" s="10">
        <v>7892691.638446804</v>
      </c>
      <c r="P251" s="1"/>
    </row>
    <row r="252" spans="2:16" ht="11.25" customHeight="1">
      <c r="B252" s="25">
        <v>43617</v>
      </c>
      <c r="C252" s="26">
        <v>51014</v>
      </c>
      <c r="D252" s="10">
        <v>243</v>
      </c>
      <c r="E252" s="27">
        <v>7397</v>
      </c>
      <c r="F252" s="321"/>
      <c r="G252" s="217"/>
      <c r="H252" s="217"/>
      <c r="I252" s="218">
        <v>56746505.169176</v>
      </c>
      <c r="J252" s="217"/>
      <c r="K252" s="217"/>
      <c r="L252" s="217"/>
      <c r="M252" s="10">
        <v>37846758.531582765</v>
      </c>
      <c r="N252" s="10">
        <v>20613179.304816857</v>
      </c>
      <c r="O252" s="10">
        <v>7486703.350586385</v>
      </c>
      <c r="P252" s="1"/>
    </row>
    <row r="253" spans="2:16" ht="11.25" customHeight="1">
      <c r="B253" s="25">
        <v>43617</v>
      </c>
      <c r="C253" s="26">
        <v>51044</v>
      </c>
      <c r="D253" s="10">
        <v>244</v>
      </c>
      <c r="E253" s="27">
        <v>7427</v>
      </c>
      <c r="F253" s="321"/>
      <c r="G253" s="217"/>
      <c r="H253" s="217"/>
      <c r="I253" s="218">
        <v>54197070.01308</v>
      </c>
      <c r="J253" s="217"/>
      <c r="K253" s="217"/>
      <c r="L253" s="217"/>
      <c r="M253" s="10">
        <v>36087096.27579263</v>
      </c>
      <c r="N253" s="10">
        <v>19606406.25640254</v>
      </c>
      <c r="O253" s="10">
        <v>7091852.998686951</v>
      </c>
      <c r="P253" s="1"/>
    </row>
    <row r="254" spans="2:16" ht="11.25" customHeight="1">
      <c r="B254" s="25">
        <v>43617</v>
      </c>
      <c r="C254" s="26">
        <v>51075</v>
      </c>
      <c r="D254" s="10">
        <v>245</v>
      </c>
      <c r="E254" s="27">
        <v>7458</v>
      </c>
      <c r="F254" s="321"/>
      <c r="G254" s="217"/>
      <c r="H254" s="217"/>
      <c r="I254" s="218">
        <v>51663630.46779</v>
      </c>
      <c r="J254" s="217"/>
      <c r="K254" s="217"/>
      <c r="L254" s="217"/>
      <c r="M254" s="10">
        <v>34341861.323883</v>
      </c>
      <c r="N254" s="10">
        <v>18610754.576076154</v>
      </c>
      <c r="O254" s="10">
        <v>6703202.34349965</v>
      </c>
      <c r="P254" s="1"/>
    </row>
    <row r="255" spans="2:16" ht="11.25" customHeight="1">
      <c r="B255" s="25">
        <v>43617</v>
      </c>
      <c r="C255" s="26">
        <v>51105</v>
      </c>
      <c r="D255" s="10">
        <v>246</v>
      </c>
      <c r="E255" s="27">
        <v>7488</v>
      </c>
      <c r="F255" s="321"/>
      <c r="G255" s="217"/>
      <c r="H255" s="217"/>
      <c r="I255" s="218">
        <v>49157362.74815</v>
      </c>
      <c r="J255" s="217"/>
      <c r="K255" s="217"/>
      <c r="L255" s="217"/>
      <c r="M255" s="10">
        <v>32622259.98307868</v>
      </c>
      <c r="N255" s="10">
        <v>17635345.142025284</v>
      </c>
      <c r="O255" s="10">
        <v>6325842.786183742</v>
      </c>
      <c r="P255" s="1"/>
    </row>
    <row r="256" spans="2:16" ht="11.25" customHeight="1">
      <c r="B256" s="25">
        <v>43617</v>
      </c>
      <c r="C256" s="26">
        <v>51136</v>
      </c>
      <c r="D256" s="10">
        <v>247</v>
      </c>
      <c r="E256" s="27">
        <v>7519</v>
      </c>
      <c r="F256" s="321"/>
      <c r="G256" s="217"/>
      <c r="H256" s="217"/>
      <c r="I256" s="218">
        <v>46716705.040267</v>
      </c>
      <c r="J256" s="217"/>
      <c r="K256" s="217"/>
      <c r="L256" s="217"/>
      <c r="M256" s="10">
        <v>30949985.676903397</v>
      </c>
      <c r="N256" s="10">
        <v>16688775.189617904</v>
      </c>
      <c r="O256" s="10">
        <v>5960950.489396991</v>
      </c>
      <c r="P256" s="1"/>
    </row>
    <row r="257" spans="2:16" ht="11.25" customHeight="1">
      <c r="B257" s="25">
        <v>43617</v>
      </c>
      <c r="C257" s="26">
        <v>51167</v>
      </c>
      <c r="D257" s="10">
        <v>248</v>
      </c>
      <c r="E257" s="27">
        <v>7550</v>
      </c>
      <c r="F257" s="321"/>
      <c r="G257" s="217"/>
      <c r="H257" s="217"/>
      <c r="I257" s="218">
        <v>44295554.910424</v>
      </c>
      <c r="J257" s="217"/>
      <c r="K257" s="217"/>
      <c r="L257" s="217"/>
      <c r="M257" s="10">
        <v>29296192.05035677</v>
      </c>
      <c r="N257" s="10">
        <v>15756845.581350831</v>
      </c>
      <c r="O257" s="10">
        <v>5604242.879871639</v>
      </c>
      <c r="P257" s="1"/>
    </row>
    <row r="258" spans="2:16" ht="11.25" customHeight="1">
      <c r="B258" s="25">
        <v>43617</v>
      </c>
      <c r="C258" s="26">
        <v>51196</v>
      </c>
      <c r="D258" s="10">
        <v>249</v>
      </c>
      <c r="E258" s="27">
        <v>7579</v>
      </c>
      <c r="F258" s="321"/>
      <c r="G258" s="217"/>
      <c r="H258" s="217"/>
      <c r="I258" s="218">
        <v>41895698.506517</v>
      </c>
      <c r="J258" s="217"/>
      <c r="K258" s="217"/>
      <c r="L258" s="217"/>
      <c r="M258" s="10">
        <v>27665008.284643535</v>
      </c>
      <c r="N258" s="10">
        <v>14844116.402089816</v>
      </c>
      <c r="O258" s="10">
        <v>5258689.982264514</v>
      </c>
      <c r="P258" s="1"/>
    </row>
    <row r="259" spans="2:16" ht="11.25" customHeight="1">
      <c r="B259" s="25">
        <v>43617</v>
      </c>
      <c r="C259" s="26">
        <v>51227</v>
      </c>
      <c r="D259" s="10">
        <v>250</v>
      </c>
      <c r="E259" s="27">
        <v>7610</v>
      </c>
      <c r="F259" s="321"/>
      <c r="G259" s="217"/>
      <c r="H259" s="217"/>
      <c r="I259" s="218">
        <v>39543277.680391</v>
      </c>
      <c r="J259" s="217"/>
      <c r="K259" s="217"/>
      <c r="L259" s="217"/>
      <c r="M259" s="10">
        <v>26067345.760737903</v>
      </c>
      <c r="N259" s="10">
        <v>13951292.75450461</v>
      </c>
      <c r="O259" s="10">
        <v>4921463.729828944</v>
      </c>
      <c r="P259" s="1"/>
    </row>
    <row r="260" spans="2:16" ht="11.25" customHeight="1">
      <c r="B260" s="25">
        <v>43617</v>
      </c>
      <c r="C260" s="26">
        <v>51257</v>
      </c>
      <c r="D260" s="10">
        <v>251</v>
      </c>
      <c r="E260" s="27">
        <v>7640</v>
      </c>
      <c r="F260" s="321"/>
      <c r="G260" s="217"/>
      <c r="H260" s="217"/>
      <c r="I260" s="218">
        <v>37228456.772388</v>
      </c>
      <c r="J260" s="217"/>
      <c r="K260" s="217"/>
      <c r="L260" s="217"/>
      <c r="M260" s="10">
        <v>24501108.992473133</v>
      </c>
      <c r="N260" s="10">
        <v>13080765.168981895</v>
      </c>
      <c r="O260" s="10">
        <v>4595460.836360662</v>
      </c>
      <c r="P260" s="1"/>
    </row>
    <row r="261" spans="2:16" ht="11.25" customHeight="1">
      <c r="B261" s="25">
        <v>43617</v>
      </c>
      <c r="C261" s="26">
        <v>51288</v>
      </c>
      <c r="D261" s="10">
        <v>252</v>
      </c>
      <c r="E261" s="27">
        <v>7671</v>
      </c>
      <c r="F261" s="321"/>
      <c r="G261" s="217"/>
      <c r="H261" s="217"/>
      <c r="I261" s="218">
        <v>34987320.923041</v>
      </c>
      <c r="J261" s="217"/>
      <c r="K261" s="217"/>
      <c r="L261" s="217"/>
      <c r="M261" s="10">
        <v>22987099.52230186</v>
      </c>
      <c r="N261" s="10">
        <v>12241247.415728772</v>
      </c>
      <c r="O261" s="10">
        <v>4282311.109779896</v>
      </c>
      <c r="P261" s="1"/>
    </row>
    <row r="262" spans="2:16" ht="11.25" customHeight="1">
      <c r="B262" s="25">
        <v>43617</v>
      </c>
      <c r="C262" s="26">
        <v>51318</v>
      </c>
      <c r="D262" s="10">
        <v>253</v>
      </c>
      <c r="E262" s="27">
        <v>7701</v>
      </c>
      <c r="F262" s="321"/>
      <c r="G262" s="217"/>
      <c r="H262" s="217"/>
      <c r="I262" s="218">
        <v>32855384.793704</v>
      </c>
      <c r="J262" s="217"/>
      <c r="K262" s="217"/>
      <c r="L262" s="217"/>
      <c r="M262" s="10">
        <v>21550959.25235894</v>
      </c>
      <c r="N262" s="10">
        <v>11448217.525846096</v>
      </c>
      <c r="O262" s="10">
        <v>3988471.5266395444</v>
      </c>
      <c r="P262" s="1"/>
    </row>
    <row r="263" spans="2:16" ht="11.25" customHeight="1">
      <c r="B263" s="25">
        <v>43617</v>
      </c>
      <c r="C263" s="26">
        <v>51349</v>
      </c>
      <c r="D263" s="10">
        <v>254</v>
      </c>
      <c r="E263" s="27">
        <v>7732</v>
      </c>
      <c r="F263" s="321"/>
      <c r="G263" s="217"/>
      <c r="H263" s="217"/>
      <c r="I263" s="218">
        <v>30839347.467444</v>
      </c>
      <c r="J263" s="217"/>
      <c r="K263" s="217"/>
      <c r="L263" s="217"/>
      <c r="M263" s="10">
        <v>20194262.95897137</v>
      </c>
      <c r="N263" s="10">
        <v>10700236.261558156</v>
      </c>
      <c r="O263" s="10">
        <v>3712090.9626357486</v>
      </c>
      <c r="P263" s="1"/>
    </row>
    <row r="264" spans="2:16" ht="11.25" customHeight="1">
      <c r="B264" s="25">
        <v>43617</v>
      </c>
      <c r="C264" s="26">
        <v>51380</v>
      </c>
      <c r="D264" s="10">
        <v>255</v>
      </c>
      <c r="E264" s="27">
        <v>7763</v>
      </c>
      <c r="F264" s="321"/>
      <c r="G264" s="217"/>
      <c r="H264" s="217"/>
      <c r="I264" s="218">
        <v>28938179.096308</v>
      </c>
      <c r="J264" s="217"/>
      <c r="K264" s="217"/>
      <c r="L264" s="217"/>
      <c r="M264" s="10">
        <v>18917197.85247423</v>
      </c>
      <c r="N264" s="10">
        <v>9998071.975624083</v>
      </c>
      <c r="O264" s="10">
        <v>3453807.444343327</v>
      </c>
      <c r="P264" s="1"/>
    </row>
    <row r="265" spans="2:16" ht="11.25" customHeight="1">
      <c r="B265" s="25">
        <v>43617</v>
      </c>
      <c r="C265" s="26">
        <v>51410</v>
      </c>
      <c r="D265" s="10">
        <v>256</v>
      </c>
      <c r="E265" s="27">
        <v>7793</v>
      </c>
      <c r="F265" s="321"/>
      <c r="G265" s="217"/>
      <c r="H265" s="217"/>
      <c r="I265" s="218">
        <v>27182077.122548</v>
      </c>
      <c r="J265" s="217"/>
      <c r="K265" s="217"/>
      <c r="L265" s="217"/>
      <c r="M265" s="10">
        <v>17740048.6574859</v>
      </c>
      <c r="N265" s="10">
        <v>9352851.239359634</v>
      </c>
      <c r="O265" s="10">
        <v>3217673.491235786</v>
      </c>
      <c r="P265" s="1"/>
    </row>
    <row r="266" spans="2:16" ht="11.25" customHeight="1">
      <c r="B266" s="25">
        <v>43617</v>
      </c>
      <c r="C266" s="26">
        <v>51441</v>
      </c>
      <c r="D266" s="10">
        <v>257</v>
      </c>
      <c r="E266" s="27">
        <v>7824</v>
      </c>
      <c r="F266" s="321"/>
      <c r="G266" s="217"/>
      <c r="H266" s="217"/>
      <c r="I266" s="218">
        <v>25514958.138459</v>
      </c>
      <c r="J266" s="217"/>
      <c r="K266" s="217"/>
      <c r="L266" s="217"/>
      <c r="M266" s="10">
        <v>16623780.870943299</v>
      </c>
      <c r="N266" s="10">
        <v>8742046.626502559</v>
      </c>
      <c r="O266" s="10">
        <v>2994799.0307054934</v>
      </c>
      <c r="P266" s="1"/>
    </row>
    <row r="267" spans="2:16" ht="11.25" customHeight="1">
      <c r="B267" s="25">
        <v>43617</v>
      </c>
      <c r="C267" s="26">
        <v>51471</v>
      </c>
      <c r="D267" s="10">
        <v>258</v>
      </c>
      <c r="E267" s="27">
        <v>7854</v>
      </c>
      <c r="F267" s="321"/>
      <c r="G267" s="217"/>
      <c r="H267" s="217"/>
      <c r="I267" s="218">
        <v>23893222.656181</v>
      </c>
      <c r="J267" s="217"/>
      <c r="K267" s="217"/>
      <c r="L267" s="217"/>
      <c r="M267" s="10">
        <v>15541618.208434148</v>
      </c>
      <c r="N267" s="10">
        <v>8152847.4511968875</v>
      </c>
      <c r="O267" s="10">
        <v>2781505.7695133802</v>
      </c>
      <c r="P267" s="1"/>
    </row>
    <row r="268" spans="2:16" ht="11.25" customHeight="1">
      <c r="B268" s="25">
        <v>43617</v>
      </c>
      <c r="C268" s="26">
        <v>51502</v>
      </c>
      <c r="D268" s="10">
        <v>259</v>
      </c>
      <c r="E268" s="27">
        <v>7885</v>
      </c>
      <c r="F268" s="321"/>
      <c r="G268" s="217"/>
      <c r="H268" s="217"/>
      <c r="I268" s="218">
        <v>22288210.972821</v>
      </c>
      <c r="J268" s="217"/>
      <c r="K268" s="217"/>
      <c r="L268" s="217"/>
      <c r="M268" s="10">
        <v>14473031.08245241</v>
      </c>
      <c r="N268" s="10">
        <v>7572977.525682284</v>
      </c>
      <c r="O268" s="10">
        <v>2572728.3746743696</v>
      </c>
      <c r="P268" s="1"/>
    </row>
    <row r="269" spans="2:16" ht="11.25" customHeight="1">
      <c r="B269" s="25">
        <v>43617</v>
      </c>
      <c r="C269" s="26">
        <v>51533</v>
      </c>
      <c r="D269" s="10">
        <v>260</v>
      </c>
      <c r="E269" s="27">
        <v>7916</v>
      </c>
      <c r="F269" s="321"/>
      <c r="G269" s="217"/>
      <c r="H269" s="217"/>
      <c r="I269" s="218">
        <v>20693452.329896</v>
      </c>
      <c r="J269" s="217"/>
      <c r="K269" s="217"/>
      <c r="L269" s="217"/>
      <c r="M269" s="10">
        <v>13414670.657015868</v>
      </c>
      <c r="N269" s="10">
        <v>7001341.812214524</v>
      </c>
      <c r="O269" s="10">
        <v>2368455.1699297726</v>
      </c>
      <c r="P269" s="1"/>
    </row>
    <row r="270" spans="2:16" ht="11.25" customHeight="1">
      <c r="B270" s="25">
        <v>43617</v>
      </c>
      <c r="C270" s="26">
        <v>51561</v>
      </c>
      <c r="D270" s="10">
        <v>261</v>
      </c>
      <c r="E270" s="27">
        <v>7944</v>
      </c>
      <c r="F270" s="321"/>
      <c r="G270" s="217"/>
      <c r="H270" s="217"/>
      <c r="I270" s="218">
        <v>19108914.269131</v>
      </c>
      <c r="J270" s="217"/>
      <c r="K270" s="217"/>
      <c r="L270" s="217"/>
      <c r="M270" s="10">
        <v>12368504.712841809</v>
      </c>
      <c r="N270" s="10">
        <v>6440499.9483370995</v>
      </c>
      <c r="O270" s="10">
        <v>2170393.500910039</v>
      </c>
      <c r="P270" s="1"/>
    </row>
    <row r="271" spans="2:16" ht="11.25" customHeight="1">
      <c r="B271" s="25">
        <v>43617</v>
      </c>
      <c r="C271" s="26">
        <v>51592</v>
      </c>
      <c r="D271" s="10">
        <v>262</v>
      </c>
      <c r="E271" s="27">
        <v>7975</v>
      </c>
      <c r="F271" s="321"/>
      <c r="G271" s="217"/>
      <c r="H271" s="217"/>
      <c r="I271" s="218">
        <v>17545869.420603</v>
      </c>
      <c r="J271" s="217"/>
      <c r="K271" s="217"/>
      <c r="L271" s="217"/>
      <c r="M271" s="10">
        <v>11337540.693665797</v>
      </c>
      <c r="N271" s="10">
        <v>5888644.464624685</v>
      </c>
      <c r="O271" s="10">
        <v>1976017.8015311526</v>
      </c>
      <c r="P271" s="1"/>
    </row>
    <row r="272" spans="2:16" ht="11.25" customHeight="1">
      <c r="B272" s="25">
        <v>43617</v>
      </c>
      <c r="C272" s="26">
        <v>51622</v>
      </c>
      <c r="D272" s="10">
        <v>263</v>
      </c>
      <c r="E272" s="27">
        <v>8005</v>
      </c>
      <c r="F272" s="321"/>
      <c r="G272" s="217"/>
      <c r="H272" s="217"/>
      <c r="I272" s="218">
        <v>16020106.221768</v>
      </c>
      <c r="J272" s="217"/>
      <c r="K272" s="217"/>
      <c r="L272" s="217"/>
      <c r="M272" s="10">
        <v>10334653.439980742</v>
      </c>
      <c r="N272" s="10">
        <v>5354539.911619514</v>
      </c>
      <c r="O272" s="10">
        <v>1789426.0783952603</v>
      </c>
      <c r="P272" s="1"/>
    </row>
    <row r="273" spans="2:16" ht="11.25" customHeight="1">
      <c r="B273" s="25">
        <v>43617</v>
      </c>
      <c r="C273" s="26">
        <v>51653</v>
      </c>
      <c r="D273" s="10">
        <v>264</v>
      </c>
      <c r="E273" s="27">
        <v>8036</v>
      </c>
      <c r="F273" s="321"/>
      <c r="G273" s="217"/>
      <c r="H273" s="217"/>
      <c r="I273" s="218">
        <v>14549305.535704</v>
      </c>
      <c r="J273" s="217"/>
      <c r="K273" s="217"/>
      <c r="L273" s="217"/>
      <c r="M273" s="10">
        <v>9369913.238722274</v>
      </c>
      <c r="N273" s="10">
        <v>4842346.969497537</v>
      </c>
      <c r="O273" s="10">
        <v>1611402.8469641001</v>
      </c>
      <c r="P273" s="1"/>
    </row>
    <row r="274" spans="2:16" ht="11.25" customHeight="1">
      <c r="B274" s="25">
        <v>43617</v>
      </c>
      <c r="C274" s="26">
        <v>51683</v>
      </c>
      <c r="D274" s="10">
        <v>265</v>
      </c>
      <c r="E274" s="27">
        <v>8066</v>
      </c>
      <c r="F274" s="321"/>
      <c r="G274" s="217"/>
      <c r="H274" s="217"/>
      <c r="I274" s="218">
        <v>13249320.197505</v>
      </c>
      <c r="J274" s="217"/>
      <c r="K274" s="217"/>
      <c r="L274" s="217"/>
      <c r="M274" s="10">
        <v>8518702.696492454</v>
      </c>
      <c r="N274" s="10">
        <v>4391607.965780734</v>
      </c>
      <c r="O274" s="10">
        <v>1455418.4277307694</v>
      </c>
      <c r="P274" s="1"/>
    </row>
    <row r="275" spans="2:16" ht="11.25" customHeight="1">
      <c r="B275" s="25">
        <v>43617</v>
      </c>
      <c r="C275" s="26">
        <v>51714</v>
      </c>
      <c r="D275" s="10">
        <v>266</v>
      </c>
      <c r="E275" s="27">
        <v>8097</v>
      </c>
      <c r="F275" s="321"/>
      <c r="G275" s="217"/>
      <c r="H275" s="217"/>
      <c r="I275" s="218">
        <v>12062606.178933</v>
      </c>
      <c r="J275" s="217"/>
      <c r="K275" s="217"/>
      <c r="L275" s="217"/>
      <c r="M275" s="10">
        <v>7742545.994506307</v>
      </c>
      <c r="N275" s="10">
        <v>3981328.2858949</v>
      </c>
      <c r="O275" s="10">
        <v>1313859.4655797316</v>
      </c>
      <c r="P275" s="1"/>
    </row>
    <row r="276" spans="2:16" ht="11.25" customHeight="1">
      <c r="B276" s="25">
        <v>43617</v>
      </c>
      <c r="C276" s="26">
        <v>51745</v>
      </c>
      <c r="D276" s="10">
        <v>267</v>
      </c>
      <c r="E276" s="27">
        <v>8128</v>
      </c>
      <c r="F276" s="321"/>
      <c r="G276" s="217"/>
      <c r="H276" s="217"/>
      <c r="I276" s="218">
        <v>10987781.93723</v>
      </c>
      <c r="J276" s="217"/>
      <c r="K276" s="217"/>
      <c r="L276" s="217"/>
      <c r="M276" s="10">
        <v>7040693.77486789</v>
      </c>
      <c r="N276" s="10">
        <v>3611218.312349099</v>
      </c>
      <c r="O276" s="10">
        <v>1186673.6211484147</v>
      </c>
      <c r="P276" s="1"/>
    </row>
    <row r="277" spans="2:16" ht="11.25" customHeight="1">
      <c r="B277" s="25">
        <v>43617</v>
      </c>
      <c r="C277" s="26">
        <v>51775</v>
      </c>
      <c r="D277" s="10">
        <v>268</v>
      </c>
      <c r="E277" s="27">
        <v>8158</v>
      </c>
      <c r="F277" s="321"/>
      <c r="G277" s="217"/>
      <c r="H277" s="217"/>
      <c r="I277" s="218">
        <v>9985983.564977</v>
      </c>
      <c r="J277" s="217"/>
      <c r="K277" s="217"/>
      <c r="L277" s="217"/>
      <c r="M277" s="10">
        <v>6388263.643640785</v>
      </c>
      <c r="N277" s="10">
        <v>3268518.043664792</v>
      </c>
      <c r="O277" s="10">
        <v>1069656.9435147308</v>
      </c>
      <c r="P277" s="1"/>
    </row>
    <row r="278" spans="2:16" ht="11.25" customHeight="1">
      <c r="B278" s="25">
        <v>43617</v>
      </c>
      <c r="C278" s="26">
        <v>51806</v>
      </c>
      <c r="D278" s="10">
        <v>269</v>
      </c>
      <c r="E278" s="27">
        <v>8189</v>
      </c>
      <c r="F278" s="321"/>
      <c r="G278" s="217"/>
      <c r="H278" s="217"/>
      <c r="I278" s="218">
        <v>9056787.656392</v>
      </c>
      <c r="J278" s="217"/>
      <c r="K278" s="217"/>
      <c r="L278" s="217"/>
      <c r="M278" s="10">
        <v>5784008.849433064</v>
      </c>
      <c r="N278" s="10">
        <v>2951828.3349138224</v>
      </c>
      <c r="O278" s="10">
        <v>961925.2939225681</v>
      </c>
      <c r="P278" s="1"/>
    </row>
    <row r="279" spans="2:16" ht="11.25" customHeight="1">
      <c r="B279" s="25">
        <v>43617</v>
      </c>
      <c r="C279" s="26">
        <v>51836</v>
      </c>
      <c r="D279" s="10">
        <v>270</v>
      </c>
      <c r="E279" s="27">
        <v>8219</v>
      </c>
      <c r="F279" s="321"/>
      <c r="G279" s="217"/>
      <c r="H279" s="217"/>
      <c r="I279" s="218">
        <v>8191995.587222</v>
      </c>
      <c r="J279" s="217"/>
      <c r="K279" s="217"/>
      <c r="L279" s="217"/>
      <c r="M279" s="10">
        <v>5223132.382241187</v>
      </c>
      <c r="N279" s="10">
        <v>2659028.236375697</v>
      </c>
      <c r="O279" s="10">
        <v>862957.2466051427</v>
      </c>
      <c r="P279" s="1"/>
    </row>
    <row r="280" spans="2:16" ht="11.25" customHeight="1">
      <c r="B280" s="25">
        <v>43617</v>
      </c>
      <c r="C280" s="26">
        <v>51867</v>
      </c>
      <c r="D280" s="10">
        <v>271</v>
      </c>
      <c r="E280" s="27">
        <v>8250</v>
      </c>
      <c r="F280" s="321"/>
      <c r="G280" s="217"/>
      <c r="H280" s="217"/>
      <c r="I280" s="218">
        <v>7449374.803057</v>
      </c>
      <c r="J280" s="217"/>
      <c r="K280" s="217"/>
      <c r="L280" s="217"/>
      <c r="M280" s="10">
        <v>4741589.236025665</v>
      </c>
      <c r="N280" s="10">
        <v>2407741.9362090854</v>
      </c>
      <c r="O280" s="10">
        <v>778095.4710689923</v>
      </c>
      <c r="P280" s="1"/>
    </row>
    <row r="281" spans="2:16" ht="11.25" customHeight="1">
      <c r="B281" s="25">
        <v>43617</v>
      </c>
      <c r="C281" s="26">
        <v>51898</v>
      </c>
      <c r="D281" s="10">
        <v>272</v>
      </c>
      <c r="E281" s="27">
        <v>8281</v>
      </c>
      <c r="F281" s="321"/>
      <c r="G281" s="217"/>
      <c r="H281" s="217"/>
      <c r="I281" s="218">
        <v>6799529.481978</v>
      </c>
      <c r="J281" s="217"/>
      <c r="K281" s="217"/>
      <c r="L281" s="217"/>
      <c r="M281" s="10">
        <v>4320616.7296285955</v>
      </c>
      <c r="N281" s="10">
        <v>2188395.6583975623</v>
      </c>
      <c r="O281" s="10">
        <v>704215.232027375</v>
      </c>
      <c r="P281" s="1"/>
    </row>
    <row r="282" spans="2:16" ht="11.25" customHeight="1">
      <c r="B282" s="25">
        <v>43617</v>
      </c>
      <c r="C282" s="26">
        <v>51926</v>
      </c>
      <c r="D282" s="10">
        <v>273</v>
      </c>
      <c r="E282" s="27">
        <v>8309</v>
      </c>
      <c r="F282" s="321"/>
      <c r="G282" s="217"/>
      <c r="H282" s="217"/>
      <c r="I282" s="218">
        <v>6229767.525734</v>
      </c>
      <c r="J282" s="217"/>
      <c r="K282" s="217"/>
      <c r="L282" s="217"/>
      <c r="M282" s="10">
        <v>3952508.797818531</v>
      </c>
      <c r="N282" s="10">
        <v>1997349.4900535631</v>
      </c>
      <c r="O282" s="10">
        <v>640278.0952371308</v>
      </c>
      <c r="P282" s="1"/>
    </row>
    <row r="283" spans="2:16" ht="11.25" customHeight="1">
      <c r="B283" s="25">
        <v>43617</v>
      </c>
      <c r="C283" s="26">
        <v>51957</v>
      </c>
      <c r="D283" s="10">
        <v>274</v>
      </c>
      <c r="E283" s="27">
        <v>8340</v>
      </c>
      <c r="F283" s="321"/>
      <c r="G283" s="217"/>
      <c r="H283" s="217"/>
      <c r="I283" s="218">
        <v>5718686.202605</v>
      </c>
      <c r="J283" s="217"/>
      <c r="K283" s="217"/>
      <c r="L283" s="217"/>
      <c r="M283" s="10">
        <v>3622096.7807714487</v>
      </c>
      <c r="N283" s="10">
        <v>1825724.9933682682</v>
      </c>
      <c r="O283" s="10">
        <v>582782.579958267</v>
      </c>
      <c r="P283" s="1"/>
    </row>
    <row r="284" spans="2:16" ht="11.25" customHeight="1">
      <c r="B284" s="25">
        <v>43617</v>
      </c>
      <c r="C284" s="26">
        <v>51987</v>
      </c>
      <c r="D284" s="10">
        <v>275</v>
      </c>
      <c r="E284" s="27">
        <v>8370</v>
      </c>
      <c r="F284" s="321"/>
      <c r="G284" s="217"/>
      <c r="H284" s="217"/>
      <c r="I284" s="218">
        <v>5230820.091367</v>
      </c>
      <c r="J284" s="217"/>
      <c r="K284" s="217"/>
      <c r="L284" s="217"/>
      <c r="M284" s="10">
        <v>3307654.4101787233</v>
      </c>
      <c r="N284" s="10">
        <v>1663126.2001204689</v>
      </c>
      <c r="O284" s="10">
        <v>528703.8702574827</v>
      </c>
      <c r="P284" s="1"/>
    </row>
    <row r="285" spans="2:16" ht="11.25" customHeight="1">
      <c r="B285" s="25">
        <v>43617</v>
      </c>
      <c r="C285" s="26">
        <v>52018</v>
      </c>
      <c r="D285" s="10">
        <v>276</v>
      </c>
      <c r="E285" s="27">
        <v>8401</v>
      </c>
      <c r="F285" s="321"/>
      <c r="G285" s="217"/>
      <c r="H285" s="217"/>
      <c r="I285" s="218">
        <v>4763965.037593</v>
      </c>
      <c r="J285" s="217"/>
      <c r="K285" s="217"/>
      <c r="L285" s="217"/>
      <c r="M285" s="10">
        <v>3007334.1695811525</v>
      </c>
      <c r="N285" s="10">
        <v>1508276.1357548935</v>
      </c>
      <c r="O285" s="10">
        <v>477446.5543579692</v>
      </c>
      <c r="P285" s="1"/>
    </row>
    <row r="286" spans="2:16" ht="11.25" customHeight="1">
      <c r="B286" s="25">
        <v>43617</v>
      </c>
      <c r="C286" s="26">
        <v>52048</v>
      </c>
      <c r="D286" s="10">
        <v>277</v>
      </c>
      <c r="E286" s="27">
        <v>8431</v>
      </c>
      <c r="F286" s="321"/>
      <c r="G286" s="217"/>
      <c r="H286" s="217"/>
      <c r="I286" s="218">
        <v>4338198.039239</v>
      </c>
      <c r="J286" s="217"/>
      <c r="K286" s="217"/>
      <c r="L286" s="217"/>
      <c r="M286" s="10">
        <v>2734066.3976606973</v>
      </c>
      <c r="N286" s="10">
        <v>1367848.4903384405</v>
      </c>
      <c r="O286" s="10">
        <v>431219.09397882235</v>
      </c>
      <c r="P286" s="1"/>
    </row>
    <row r="287" spans="2:16" ht="11.25" customHeight="1">
      <c r="B287" s="25">
        <v>43617</v>
      </c>
      <c r="C287" s="26">
        <v>52079</v>
      </c>
      <c r="D287" s="10">
        <v>278</v>
      </c>
      <c r="E287" s="27">
        <v>8462</v>
      </c>
      <c r="F287" s="321"/>
      <c r="G287" s="217"/>
      <c r="H287" s="217"/>
      <c r="I287" s="218">
        <v>3929621.682</v>
      </c>
      <c r="J287" s="217"/>
      <c r="K287" s="217"/>
      <c r="L287" s="217"/>
      <c r="M287" s="10">
        <v>2472368.513463266</v>
      </c>
      <c r="N287" s="10">
        <v>1233775.7646438554</v>
      </c>
      <c r="O287" s="10">
        <v>387304.766599765</v>
      </c>
      <c r="P287" s="1"/>
    </row>
    <row r="288" spans="2:16" ht="11.25" customHeight="1">
      <c r="B288" s="25">
        <v>43617</v>
      </c>
      <c r="C288" s="26">
        <v>52110</v>
      </c>
      <c r="D288" s="10">
        <v>279</v>
      </c>
      <c r="E288" s="27">
        <v>8493</v>
      </c>
      <c r="F288" s="321"/>
      <c r="G288" s="217"/>
      <c r="H288" s="217"/>
      <c r="I288" s="218">
        <v>3544475.855117</v>
      </c>
      <c r="J288" s="217"/>
      <c r="K288" s="217"/>
      <c r="L288" s="217"/>
      <c r="M288" s="10">
        <v>2226267.0779856397</v>
      </c>
      <c r="N288" s="10">
        <v>1108139.3779299962</v>
      </c>
      <c r="O288" s="10">
        <v>346391.8093792053</v>
      </c>
      <c r="P288" s="1"/>
    </row>
    <row r="289" spans="2:16" ht="11.25" customHeight="1">
      <c r="B289" s="25">
        <v>43617</v>
      </c>
      <c r="C289" s="26">
        <v>52140</v>
      </c>
      <c r="D289" s="10">
        <v>280</v>
      </c>
      <c r="E289" s="27">
        <v>8523</v>
      </c>
      <c r="F289" s="321"/>
      <c r="G289" s="217"/>
      <c r="H289" s="217"/>
      <c r="I289" s="218">
        <v>3186051.548292</v>
      </c>
      <c r="J289" s="217"/>
      <c r="K289" s="217"/>
      <c r="L289" s="217"/>
      <c r="M289" s="10">
        <v>1997857.9227365416</v>
      </c>
      <c r="N289" s="10">
        <v>991999.5871201925</v>
      </c>
      <c r="O289" s="10">
        <v>308816.7167110462</v>
      </c>
      <c r="P289" s="1"/>
    </row>
    <row r="290" spans="2:16" ht="11.25" customHeight="1">
      <c r="B290" s="25">
        <v>43617</v>
      </c>
      <c r="C290" s="26">
        <v>52171</v>
      </c>
      <c r="D290" s="10">
        <v>281</v>
      </c>
      <c r="E290" s="27">
        <v>8554</v>
      </c>
      <c r="F290" s="321"/>
      <c r="G290" s="217"/>
      <c r="H290" s="217"/>
      <c r="I290" s="218">
        <v>2858631.98201</v>
      </c>
      <c r="J290" s="217"/>
      <c r="K290" s="217"/>
      <c r="L290" s="217"/>
      <c r="M290" s="10">
        <v>1789504.6423493114</v>
      </c>
      <c r="N290" s="10">
        <v>886285.8455164154</v>
      </c>
      <c r="O290" s="10">
        <v>274738.63925838924</v>
      </c>
      <c r="P290" s="1"/>
    </row>
    <row r="291" spans="2:16" ht="11.25" customHeight="1">
      <c r="B291" s="25">
        <v>43617</v>
      </c>
      <c r="C291" s="26">
        <v>52201</v>
      </c>
      <c r="D291" s="10">
        <v>282</v>
      </c>
      <c r="E291" s="27">
        <v>8584</v>
      </c>
      <c r="F291" s="321"/>
      <c r="G291" s="217"/>
      <c r="H291" s="217"/>
      <c r="I291" s="218">
        <v>2555102.322488</v>
      </c>
      <c r="J291" s="217"/>
      <c r="K291" s="217"/>
      <c r="L291" s="217"/>
      <c r="M291" s="10">
        <v>1596869.5449949014</v>
      </c>
      <c r="N291" s="10">
        <v>788933.1220896342</v>
      </c>
      <c r="O291" s="10">
        <v>243557.8897410243</v>
      </c>
      <c r="P291" s="1"/>
    </row>
    <row r="292" spans="2:16" ht="11.25" customHeight="1">
      <c r="B292" s="25">
        <v>43617</v>
      </c>
      <c r="C292" s="26">
        <v>52232</v>
      </c>
      <c r="D292" s="10">
        <v>283</v>
      </c>
      <c r="E292" s="27">
        <v>8615</v>
      </c>
      <c r="F292" s="321"/>
      <c r="G292" s="217"/>
      <c r="H292" s="217"/>
      <c r="I292" s="218">
        <v>2282969.70665</v>
      </c>
      <c r="J292" s="217"/>
      <c r="K292" s="217"/>
      <c r="L292" s="217"/>
      <c r="M292" s="10">
        <v>1424374.1039828674</v>
      </c>
      <c r="N292" s="10">
        <v>701922.0954559093</v>
      </c>
      <c r="O292" s="10">
        <v>215778.19013461593</v>
      </c>
      <c r="P292" s="1"/>
    </row>
    <row r="293" spans="2:16" ht="11.25" customHeight="1">
      <c r="B293" s="25">
        <v>43617</v>
      </c>
      <c r="C293" s="26">
        <v>52263</v>
      </c>
      <c r="D293" s="10">
        <v>284</v>
      </c>
      <c r="E293" s="27">
        <v>8646</v>
      </c>
      <c r="F293" s="321"/>
      <c r="G293" s="217"/>
      <c r="H293" s="217"/>
      <c r="I293" s="218">
        <v>2031805.662275</v>
      </c>
      <c r="J293" s="217"/>
      <c r="K293" s="217"/>
      <c r="L293" s="217"/>
      <c r="M293" s="10">
        <v>1265519.5712699357</v>
      </c>
      <c r="N293" s="10">
        <v>622053.5931575786</v>
      </c>
      <c r="O293" s="10">
        <v>190415.83219210655</v>
      </c>
      <c r="P293" s="1"/>
    </row>
    <row r="294" spans="2:16" ht="11.25" customHeight="1">
      <c r="B294" s="25">
        <v>43617</v>
      </c>
      <c r="C294" s="26">
        <v>52291</v>
      </c>
      <c r="D294" s="10">
        <v>285</v>
      </c>
      <c r="E294" s="27">
        <v>8674</v>
      </c>
      <c r="F294" s="321"/>
      <c r="G294" s="217"/>
      <c r="H294" s="217"/>
      <c r="I294" s="218">
        <v>1813129.175489</v>
      </c>
      <c r="J294" s="217"/>
      <c r="K294" s="217"/>
      <c r="L294" s="217"/>
      <c r="M294" s="10">
        <v>1127585.7244150483</v>
      </c>
      <c r="N294" s="10">
        <v>552980.2521554591</v>
      </c>
      <c r="O294" s="10">
        <v>168624.1934933402</v>
      </c>
      <c r="P294" s="1"/>
    </row>
    <row r="295" spans="2:16" ht="11.25" customHeight="1">
      <c r="B295" s="25">
        <v>43617</v>
      </c>
      <c r="C295" s="26">
        <v>52322</v>
      </c>
      <c r="D295" s="10">
        <v>286</v>
      </c>
      <c r="E295" s="27">
        <v>8705</v>
      </c>
      <c r="F295" s="321"/>
      <c r="G295" s="217"/>
      <c r="H295" s="217"/>
      <c r="I295" s="218">
        <v>1634614.962094</v>
      </c>
      <c r="J295" s="217"/>
      <c r="K295" s="217"/>
      <c r="L295" s="217"/>
      <c r="M295" s="10">
        <v>1014843.4931607507</v>
      </c>
      <c r="N295" s="10">
        <v>496424.51212573337</v>
      </c>
      <c r="O295" s="10">
        <v>150737.0808523768</v>
      </c>
      <c r="P295" s="1"/>
    </row>
    <row r="296" spans="2:16" ht="11.25" customHeight="1">
      <c r="B296" s="25">
        <v>43617</v>
      </c>
      <c r="C296" s="26">
        <v>52352</v>
      </c>
      <c r="D296" s="10">
        <v>287</v>
      </c>
      <c r="E296" s="27">
        <v>8735</v>
      </c>
      <c r="F296" s="321"/>
      <c r="G296" s="217"/>
      <c r="H296" s="217"/>
      <c r="I296" s="218">
        <v>1485880.346636</v>
      </c>
      <c r="J296" s="217"/>
      <c r="K296" s="217"/>
      <c r="L296" s="217"/>
      <c r="M296" s="10">
        <v>920988.0612900958</v>
      </c>
      <c r="N296" s="10">
        <v>449405.0144516931</v>
      </c>
      <c r="O296" s="10">
        <v>135900.44546423136</v>
      </c>
      <c r="P296" s="1"/>
    </row>
    <row r="297" spans="2:16" ht="11.25" customHeight="1">
      <c r="B297" s="25">
        <v>43617</v>
      </c>
      <c r="C297" s="26">
        <v>52383</v>
      </c>
      <c r="D297" s="10">
        <v>288</v>
      </c>
      <c r="E297" s="27">
        <v>8766</v>
      </c>
      <c r="F297" s="321"/>
      <c r="G297" s="217"/>
      <c r="H297" s="217"/>
      <c r="I297" s="218">
        <v>1370338.643242</v>
      </c>
      <c r="J297" s="217"/>
      <c r="K297" s="217"/>
      <c r="L297" s="217"/>
      <c r="M297" s="10">
        <v>847931.6498586503</v>
      </c>
      <c r="N297" s="10">
        <v>412704.165545272</v>
      </c>
      <c r="O297" s="10">
        <v>124273.47379690962</v>
      </c>
      <c r="P297" s="1"/>
    </row>
    <row r="298" spans="2:16" ht="11.25" customHeight="1">
      <c r="B298" s="25">
        <v>43617</v>
      </c>
      <c r="C298" s="26">
        <v>52413</v>
      </c>
      <c r="D298" s="10">
        <v>289</v>
      </c>
      <c r="E298" s="27">
        <v>8796</v>
      </c>
      <c r="F298" s="321"/>
      <c r="G298" s="217"/>
      <c r="H298" s="217"/>
      <c r="I298" s="218">
        <v>1281516.783613</v>
      </c>
      <c r="J298" s="217"/>
      <c r="K298" s="217"/>
      <c r="L298" s="217"/>
      <c r="M298" s="10">
        <v>791669.292752119</v>
      </c>
      <c r="N298" s="10">
        <v>384371.8495553696</v>
      </c>
      <c r="O298" s="10">
        <v>115267.59790669447</v>
      </c>
      <c r="P298" s="1"/>
    </row>
    <row r="299" spans="2:16" ht="11.25" customHeight="1">
      <c r="B299" s="25">
        <v>43617</v>
      </c>
      <c r="C299" s="26">
        <v>52444</v>
      </c>
      <c r="D299" s="10">
        <v>290</v>
      </c>
      <c r="E299" s="27">
        <v>8827</v>
      </c>
      <c r="F299" s="321"/>
      <c r="G299" s="217"/>
      <c r="H299" s="217"/>
      <c r="I299" s="218">
        <v>1213744.704678</v>
      </c>
      <c r="J299" s="217"/>
      <c r="K299" s="217"/>
      <c r="L299" s="217"/>
      <c r="M299" s="10">
        <v>748530.7201047272</v>
      </c>
      <c r="N299" s="10">
        <v>362502.9083468448</v>
      </c>
      <c r="O299" s="10">
        <v>108248.97286561191</v>
      </c>
      <c r="P299" s="1"/>
    </row>
    <row r="300" spans="2:16" ht="11.25" customHeight="1">
      <c r="B300" s="25">
        <v>43617</v>
      </c>
      <c r="C300" s="26">
        <v>52475</v>
      </c>
      <c r="D300" s="10">
        <v>291</v>
      </c>
      <c r="E300" s="27">
        <v>8858</v>
      </c>
      <c r="F300" s="321"/>
      <c r="G300" s="217"/>
      <c r="H300" s="217"/>
      <c r="I300" s="218">
        <v>1163464.059583</v>
      </c>
      <c r="J300" s="217"/>
      <c r="K300" s="217"/>
      <c r="L300" s="217"/>
      <c r="M300" s="10">
        <v>716305.0808692491</v>
      </c>
      <c r="N300" s="10">
        <v>346014.254992758</v>
      </c>
      <c r="O300" s="10">
        <v>102887.56749686284</v>
      </c>
      <c r="P300" s="1"/>
    </row>
    <row r="301" spans="2:16" ht="11.25" customHeight="1">
      <c r="B301" s="25">
        <v>43617</v>
      </c>
      <c r="C301" s="26">
        <v>52505</v>
      </c>
      <c r="D301" s="10">
        <v>292</v>
      </c>
      <c r="E301" s="27">
        <v>8888</v>
      </c>
      <c r="F301" s="321"/>
      <c r="G301" s="217"/>
      <c r="H301" s="217"/>
      <c r="I301" s="218">
        <v>1123096.127476</v>
      </c>
      <c r="J301" s="217"/>
      <c r="K301" s="217"/>
      <c r="L301" s="217"/>
      <c r="M301" s="10">
        <v>690316.9699899167</v>
      </c>
      <c r="N301" s="10">
        <v>332639.8502279218</v>
      </c>
      <c r="O301" s="10">
        <v>98505.22524369125</v>
      </c>
      <c r="P301" s="1"/>
    </row>
    <row r="302" spans="2:16" ht="11.25" customHeight="1">
      <c r="B302" s="25">
        <v>43617</v>
      </c>
      <c r="C302" s="26">
        <v>52536</v>
      </c>
      <c r="D302" s="10">
        <v>293</v>
      </c>
      <c r="E302" s="27">
        <v>8919</v>
      </c>
      <c r="F302" s="321"/>
      <c r="G302" s="217"/>
      <c r="H302" s="217"/>
      <c r="I302" s="218">
        <v>1086615.02</v>
      </c>
      <c r="J302" s="217"/>
      <c r="K302" s="217"/>
      <c r="L302" s="217"/>
      <c r="M302" s="10">
        <v>666760.8674073545</v>
      </c>
      <c r="N302" s="10">
        <v>320471.8758674162</v>
      </c>
      <c r="O302" s="10">
        <v>94499.94027459869</v>
      </c>
      <c r="P302" s="1"/>
    </row>
    <row r="303" spans="2:16" ht="11.25" customHeight="1">
      <c r="B303" s="25">
        <v>43617</v>
      </c>
      <c r="C303" s="26">
        <v>52566</v>
      </c>
      <c r="D303" s="10">
        <v>294</v>
      </c>
      <c r="E303" s="27">
        <v>8949</v>
      </c>
      <c r="F303" s="321"/>
      <c r="G303" s="217"/>
      <c r="H303" s="217"/>
      <c r="I303" s="218">
        <v>1055754.13</v>
      </c>
      <c r="J303" s="217"/>
      <c r="K303" s="217"/>
      <c r="L303" s="217"/>
      <c r="M303" s="10">
        <v>646760.8876424918</v>
      </c>
      <c r="N303" s="10">
        <v>310093.98010635655</v>
      </c>
      <c r="O303" s="10">
        <v>91064.9032029663</v>
      </c>
      <c r="P303" s="1"/>
    </row>
    <row r="304" spans="2:16" ht="11.25" customHeight="1">
      <c r="B304" s="25">
        <v>43617</v>
      </c>
      <c r="C304" s="26">
        <v>52597</v>
      </c>
      <c r="D304" s="10">
        <v>295</v>
      </c>
      <c r="E304" s="27">
        <v>8980</v>
      </c>
      <c r="F304" s="321"/>
      <c r="G304" s="217"/>
      <c r="H304" s="217"/>
      <c r="I304" s="218">
        <v>1025326.89</v>
      </c>
      <c r="J304" s="217"/>
      <c r="K304" s="217"/>
      <c r="L304" s="217"/>
      <c r="M304" s="10">
        <v>627055.6504775916</v>
      </c>
      <c r="N304" s="10">
        <v>299881.56280132884</v>
      </c>
      <c r="O304" s="10">
        <v>87692.8288455751</v>
      </c>
      <c r="P304" s="1"/>
    </row>
    <row r="305" spans="2:16" ht="11.25" customHeight="1">
      <c r="B305" s="25">
        <v>43617</v>
      </c>
      <c r="C305" s="26">
        <v>52628</v>
      </c>
      <c r="D305" s="10">
        <v>296</v>
      </c>
      <c r="E305" s="27">
        <v>9011</v>
      </c>
      <c r="F305" s="321"/>
      <c r="G305" s="217"/>
      <c r="H305" s="217"/>
      <c r="I305" s="218">
        <v>994833.24</v>
      </c>
      <c r="J305" s="217"/>
      <c r="K305" s="217"/>
      <c r="L305" s="217"/>
      <c r="M305" s="10">
        <v>607374.8506264765</v>
      </c>
      <c r="N305" s="10">
        <v>289730.7415179166</v>
      </c>
      <c r="O305" s="10">
        <v>84365.62186089126</v>
      </c>
      <c r="P305" s="1"/>
    </row>
    <row r="306" spans="2:16" ht="11.25" customHeight="1">
      <c r="B306" s="25">
        <v>43617</v>
      </c>
      <c r="C306" s="26">
        <v>52657</v>
      </c>
      <c r="D306" s="10">
        <v>297</v>
      </c>
      <c r="E306" s="27">
        <v>9040</v>
      </c>
      <c r="F306" s="321"/>
      <c r="G306" s="217"/>
      <c r="H306" s="217"/>
      <c r="I306" s="218">
        <v>964273.16</v>
      </c>
      <c r="J306" s="217"/>
      <c r="K306" s="217"/>
      <c r="L306" s="217"/>
      <c r="M306" s="10">
        <v>587782.8871686826</v>
      </c>
      <c r="N306" s="10">
        <v>279717.83113590186</v>
      </c>
      <c r="O306" s="10">
        <v>81127.22736972493</v>
      </c>
      <c r="P306" s="1"/>
    </row>
    <row r="307" spans="2:16" ht="11.25" customHeight="1">
      <c r="B307" s="25">
        <v>43617</v>
      </c>
      <c r="C307" s="26">
        <v>52688</v>
      </c>
      <c r="D307" s="10">
        <v>298</v>
      </c>
      <c r="E307" s="27">
        <v>9071</v>
      </c>
      <c r="F307" s="321"/>
      <c r="G307" s="217"/>
      <c r="H307" s="217"/>
      <c r="I307" s="218">
        <v>934084.41</v>
      </c>
      <c r="J307" s="217"/>
      <c r="K307" s="217"/>
      <c r="L307" s="217"/>
      <c r="M307" s="10">
        <v>568415.303482187</v>
      </c>
      <c r="N307" s="10">
        <v>269813.1232658471</v>
      </c>
      <c r="O307" s="10">
        <v>77923.09077674474</v>
      </c>
      <c r="P307" s="1"/>
    </row>
    <row r="308" spans="2:16" ht="11.25" customHeight="1">
      <c r="B308" s="25">
        <v>43617</v>
      </c>
      <c r="C308" s="26">
        <v>52718</v>
      </c>
      <c r="D308" s="10">
        <v>299</v>
      </c>
      <c r="E308" s="27">
        <v>9101</v>
      </c>
      <c r="F308" s="321"/>
      <c r="G308" s="217"/>
      <c r="H308" s="217"/>
      <c r="I308" s="218">
        <v>903829.72</v>
      </c>
      <c r="J308" s="217"/>
      <c r="K308" s="217"/>
      <c r="L308" s="217"/>
      <c r="M308" s="10">
        <v>549101.7356292646</v>
      </c>
      <c r="N308" s="10">
        <v>260003.91717235136</v>
      </c>
      <c r="O308" s="10">
        <v>74782.34431676821</v>
      </c>
      <c r="P308" s="1"/>
    </row>
    <row r="309" spans="2:16" ht="11.25" customHeight="1">
      <c r="B309" s="25">
        <v>43617</v>
      </c>
      <c r="C309" s="26">
        <v>52749</v>
      </c>
      <c r="D309" s="10">
        <v>300</v>
      </c>
      <c r="E309" s="27">
        <v>9132</v>
      </c>
      <c r="F309" s="321"/>
      <c r="G309" s="217"/>
      <c r="H309" s="217"/>
      <c r="I309" s="218">
        <v>875285.68</v>
      </c>
      <c r="J309" s="217"/>
      <c r="K309" s="217"/>
      <c r="L309" s="217"/>
      <c r="M309" s="10">
        <v>530858.5310403571</v>
      </c>
      <c r="N309" s="10">
        <v>250726.34425241698</v>
      </c>
      <c r="O309" s="10">
        <v>71808.48637799418</v>
      </c>
      <c r="P309" s="1"/>
    </row>
    <row r="310" spans="2:16" ht="11.25" customHeight="1">
      <c r="B310" s="25">
        <v>43617</v>
      </c>
      <c r="C310" s="26">
        <v>52779</v>
      </c>
      <c r="D310" s="10">
        <v>301</v>
      </c>
      <c r="E310" s="27">
        <v>9162</v>
      </c>
      <c r="F310" s="321"/>
      <c r="G310" s="217"/>
      <c r="H310" s="217"/>
      <c r="I310" s="218">
        <v>846679.05</v>
      </c>
      <c r="J310" s="217"/>
      <c r="K310" s="217"/>
      <c r="L310" s="217"/>
      <c r="M310" s="10">
        <v>512665.80627710576</v>
      </c>
      <c r="N310" s="10">
        <v>241537.90030107205</v>
      </c>
      <c r="O310" s="10">
        <v>68893.32952904723</v>
      </c>
      <c r="P310" s="1"/>
    </row>
    <row r="311" spans="2:16" ht="11.25" customHeight="1">
      <c r="B311" s="25">
        <v>43617</v>
      </c>
      <c r="C311" s="26">
        <v>52810</v>
      </c>
      <c r="D311" s="10">
        <v>302</v>
      </c>
      <c r="E311" s="27">
        <v>9193</v>
      </c>
      <c r="F311" s="321"/>
      <c r="G311" s="217"/>
      <c r="H311" s="217"/>
      <c r="I311" s="218">
        <v>818009.48</v>
      </c>
      <c r="J311" s="217"/>
      <c r="K311" s="217"/>
      <c r="L311" s="217"/>
      <c r="M311" s="10">
        <v>494466.2498762584</v>
      </c>
      <c r="N311" s="10">
        <v>232370.8686760357</v>
      </c>
      <c r="O311" s="10">
        <v>65997.91090569292</v>
      </c>
      <c r="P311" s="1"/>
    </row>
    <row r="312" spans="2:16" ht="11.25" customHeight="1">
      <c r="B312" s="25">
        <v>43617</v>
      </c>
      <c r="C312" s="26">
        <v>52841</v>
      </c>
      <c r="D312" s="10">
        <v>303</v>
      </c>
      <c r="E312" s="27">
        <v>9224</v>
      </c>
      <c r="F312" s="321"/>
      <c r="G312" s="217"/>
      <c r="H312" s="217"/>
      <c r="I312" s="218">
        <v>790347.78</v>
      </c>
      <c r="J312" s="217"/>
      <c r="K312" s="217"/>
      <c r="L312" s="217"/>
      <c r="M312" s="10">
        <v>476935.1531732604</v>
      </c>
      <c r="N312" s="10">
        <v>223562.24102990524</v>
      </c>
      <c r="O312" s="10">
        <v>63227.14634686527</v>
      </c>
      <c r="P312" s="1"/>
    </row>
    <row r="313" spans="2:16" ht="11.25" customHeight="1">
      <c r="B313" s="25">
        <v>43617</v>
      </c>
      <c r="C313" s="26">
        <v>52871</v>
      </c>
      <c r="D313" s="10">
        <v>304</v>
      </c>
      <c r="E313" s="27">
        <v>9254</v>
      </c>
      <c r="F313" s="321"/>
      <c r="G313" s="217"/>
      <c r="H313" s="217"/>
      <c r="I313" s="218">
        <v>762626.02</v>
      </c>
      <c r="J313" s="217"/>
      <c r="K313" s="217"/>
      <c r="L313" s="217"/>
      <c r="M313" s="10">
        <v>459451.07858058414</v>
      </c>
      <c r="N313" s="10">
        <v>214836.5468661798</v>
      </c>
      <c r="O313" s="10">
        <v>60510.309369071016</v>
      </c>
      <c r="P313" s="1"/>
    </row>
    <row r="314" spans="2:16" ht="11.25" customHeight="1">
      <c r="B314" s="25">
        <v>43617</v>
      </c>
      <c r="C314" s="26">
        <v>52902</v>
      </c>
      <c r="D314" s="10">
        <v>305</v>
      </c>
      <c r="E314" s="27">
        <v>9285</v>
      </c>
      <c r="F314" s="321"/>
      <c r="G314" s="217"/>
      <c r="H314" s="217"/>
      <c r="I314" s="218">
        <v>735584.01</v>
      </c>
      <c r="J314" s="217"/>
      <c r="K314" s="217"/>
      <c r="L314" s="217"/>
      <c r="M314" s="10">
        <v>442407.7391917762</v>
      </c>
      <c r="N314" s="10">
        <v>206341.07857439228</v>
      </c>
      <c r="O314" s="10">
        <v>57871.338340427275</v>
      </c>
      <c r="P314" s="1"/>
    </row>
    <row r="315" spans="2:16" ht="11.25" customHeight="1">
      <c r="B315" s="25">
        <v>43617</v>
      </c>
      <c r="C315" s="26">
        <v>52932</v>
      </c>
      <c r="D315" s="10">
        <v>306</v>
      </c>
      <c r="E315" s="27">
        <v>9315</v>
      </c>
      <c r="F315" s="321"/>
      <c r="G315" s="217"/>
      <c r="H315" s="217"/>
      <c r="I315" s="218">
        <v>710534.68</v>
      </c>
      <c r="J315" s="217"/>
      <c r="K315" s="217"/>
      <c r="L315" s="217"/>
      <c r="M315" s="10">
        <v>426640.69280938857</v>
      </c>
      <c r="N315" s="10">
        <v>198497.4920295036</v>
      </c>
      <c r="O315" s="10">
        <v>55443.282814493476</v>
      </c>
      <c r="P315" s="1"/>
    </row>
    <row r="316" spans="2:16" ht="11.25" customHeight="1">
      <c r="B316" s="25">
        <v>43617</v>
      </c>
      <c r="C316" s="26">
        <v>52963</v>
      </c>
      <c r="D316" s="10">
        <v>307</v>
      </c>
      <c r="E316" s="27">
        <v>9346</v>
      </c>
      <c r="F316" s="321"/>
      <c r="G316" s="217"/>
      <c r="H316" s="217"/>
      <c r="I316" s="218">
        <v>685428.66</v>
      </c>
      <c r="J316" s="217"/>
      <c r="K316" s="217"/>
      <c r="L316" s="217"/>
      <c r="M316" s="10">
        <v>410867.7319889552</v>
      </c>
      <c r="N316" s="10">
        <v>190672.85772070702</v>
      </c>
      <c r="O316" s="10">
        <v>53032.17124229707</v>
      </c>
      <c r="P316" s="1"/>
    </row>
    <row r="317" spans="2:16" ht="11.25" customHeight="1">
      <c r="B317" s="25">
        <v>43617</v>
      </c>
      <c r="C317" s="26">
        <v>52994</v>
      </c>
      <c r="D317" s="10">
        <v>308</v>
      </c>
      <c r="E317" s="27">
        <v>9377</v>
      </c>
      <c r="F317" s="321"/>
      <c r="G317" s="217"/>
      <c r="H317" s="217"/>
      <c r="I317" s="218">
        <v>660265.76</v>
      </c>
      <c r="J317" s="217"/>
      <c r="K317" s="217"/>
      <c r="L317" s="217"/>
      <c r="M317" s="10">
        <v>395113.0102311723</v>
      </c>
      <c r="N317" s="10">
        <v>182895.1816022656</v>
      </c>
      <c r="O317" s="10">
        <v>50653.49501336545</v>
      </c>
      <c r="P317" s="1"/>
    </row>
    <row r="318" spans="2:16" ht="11.25" customHeight="1">
      <c r="B318" s="25">
        <v>43617</v>
      </c>
      <c r="C318" s="26">
        <v>53022</v>
      </c>
      <c r="D318" s="10">
        <v>309</v>
      </c>
      <c r="E318" s="27">
        <v>9405</v>
      </c>
      <c r="F318" s="321"/>
      <c r="G318" s="217"/>
      <c r="H318" s="217"/>
      <c r="I318" s="218">
        <v>635045.94</v>
      </c>
      <c r="J318" s="217"/>
      <c r="K318" s="217"/>
      <c r="L318" s="217"/>
      <c r="M318" s="10">
        <v>379438.87228262663</v>
      </c>
      <c r="N318" s="10">
        <v>175236.21770971327</v>
      </c>
      <c r="O318" s="10">
        <v>48346.610780054565</v>
      </c>
      <c r="P318" s="1"/>
    </row>
    <row r="319" spans="2:16" ht="11.25" customHeight="1">
      <c r="B319" s="25">
        <v>43617</v>
      </c>
      <c r="C319" s="26">
        <v>53053</v>
      </c>
      <c r="D319" s="10">
        <v>310</v>
      </c>
      <c r="E319" s="27">
        <v>9436</v>
      </c>
      <c r="F319" s="321"/>
      <c r="G319" s="217"/>
      <c r="H319" s="217"/>
      <c r="I319" s="218">
        <v>610791.61</v>
      </c>
      <c r="J319" s="217"/>
      <c r="K319" s="217"/>
      <c r="L319" s="217"/>
      <c r="M319" s="10">
        <v>364327.9742003857</v>
      </c>
      <c r="N319" s="10">
        <v>167829.6395232794</v>
      </c>
      <c r="O319" s="10">
        <v>46107.06152785443</v>
      </c>
      <c r="P319" s="1"/>
    </row>
    <row r="320" spans="2:16" ht="11.25" customHeight="1">
      <c r="B320" s="25">
        <v>43617</v>
      </c>
      <c r="C320" s="26">
        <v>53083</v>
      </c>
      <c r="D320" s="10">
        <v>311</v>
      </c>
      <c r="E320" s="27">
        <v>9466</v>
      </c>
      <c r="F320" s="321"/>
      <c r="G320" s="217"/>
      <c r="H320" s="217"/>
      <c r="I320" s="218">
        <v>587620.35</v>
      </c>
      <c r="J320" s="217"/>
      <c r="K320" s="217"/>
      <c r="L320" s="217"/>
      <c r="M320" s="10">
        <v>349931.3433785089</v>
      </c>
      <c r="N320" s="10">
        <v>160801.00328925383</v>
      </c>
      <c r="O320" s="10">
        <v>43995.03025312252</v>
      </c>
      <c r="P320" s="1"/>
    </row>
    <row r="321" spans="2:16" ht="11.25" customHeight="1">
      <c r="B321" s="25">
        <v>43617</v>
      </c>
      <c r="C321" s="26">
        <v>53114</v>
      </c>
      <c r="D321" s="10">
        <v>312</v>
      </c>
      <c r="E321" s="27">
        <v>9497</v>
      </c>
      <c r="F321" s="321"/>
      <c r="G321" s="217"/>
      <c r="H321" s="217"/>
      <c r="I321" s="218">
        <v>567402.21</v>
      </c>
      <c r="J321" s="217"/>
      <c r="K321" s="217"/>
      <c r="L321" s="217"/>
      <c r="M321" s="10">
        <v>337318.2344780977</v>
      </c>
      <c r="N321" s="10">
        <v>154610.7979420538</v>
      </c>
      <c r="O321" s="10">
        <v>42122.22539312142</v>
      </c>
      <c r="P321" s="1"/>
    </row>
    <row r="322" spans="2:16" ht="11.25" customHeight="1">
      <c r="B322" s="25">
        <v>43617</v>
      </c>
      <c r="C322" s="26">
        <v>53144</v>
      </c>
      <c r="D322" s="10">
        <v>313</v>
      </c>
      <c r="E322" s="27">
        <v>9527</v>
      </c>
      <c r="F322" s="321"/>
      <c r="G322" s="217"/>
      <c r="H322" s="217"/>
      <c r="I322" s="218">
        <v>549157.97</v>
      </c>
      <c r="J322" s="217"/>
      <c r="K322" s="217"/>
      <c r="L322" s="217"/>
      <c r="M322" s="10">
        <v>325936.2367412247</v>
      </c>
      <c r="N322" s="10">
        <v>149026.12780095678</v>
      </c>
      <c r="O322" s="10">
        <v>40434.305377845165</v>
      </c>
      <c r="P322" s="1"/>
    </row>
    <row r="323" spans="2:16" ht="11.25" customHeight="1">
      <c r="B323" s="25">
        <v>43617</v>
      </c>
      <c r="C323" s="26">
        <v>53175</v>
      </c>
      <c r="D323" s="10">
        <v>314</v>
      </c>
      <c r="E323" s="27">
        <v>9558</v>
      </c>
      <c r="F323" s="321"/>
      <c r="G323" s="217"/>
      <c r="H323" s="217"/>
      <c r="I323" s="218">
        <v>534225.09</v>
      </c>
      <c r="J323" s="217"/>
      <c r="K323" s="217"/>
      <c r="L323" s="217"/>
      <c r="M323" s="10">
        <v>316535.4941110151</v>
      </c>
      <c r="N323" s="10">
        <v>144359.80244204483</v>
      </c>
      <c r="O323" s="10">
        <v>39002.32242410695</v>
      </c>
      <c r="P323" s="1"/>
    </row>
    <row r="324" spans="2:16" ht="11.25" customHeight="1">
      <c r="B324" s="25">
        <v>43617</v>
      </c>
      <c r="C324" s="26">
        <v>53206</v>
      </c>
      <c r="D324" s="10">
        <v>315</v>
      </c>
      <c r="E324" s="27">
        <v>9589</v>
      </c>
      <c r="F324" s="321"/>
      <c r="G324" s="217"/>
      <c r="H324" s="217"/>
      <c r="I324" s="218">
        <v>520667.17</v>
      </c>
      <c r="J324" s="217"/>
      <c r="K324" s="217"/>
      <c r="L324" s="217"/>
      <c r="M324" s="10">
        <v>307979.0029663238</v>
      </c>
      <c r="N324" s="10">
        <v>140100.29983553296</v>
      </c>
      <c r="O324" s="10">
        <v>37691.192091281904</v>
      </c>
      <c r="P324" s="1"/>
    </row>
    <row r="325" spans="2:16" ht="11.25" customHeight="1">
      <c r="B325" s="25">
        <v>43617</v>
      </c>
      <c r="C325" s="26">
        <v>53236</v>
      </c>
      <c r="D325" s="10">
        <v>316</v>
      </c>
      <c r="E325" s="27">
        <v>9619</v>
      </c>
      <c r="F325" s="321"/>
      <c r="G325" s="217"/>
      <c r="H325" s="217"/>
      <c r="I325" s="218">
        <v>507571.26</v>
      </c>
      <c r="J325" s="217"/>
      <c r="K325" s="217"/>
      <c r="L325" s="217"/>
      <c r="M325" s="10">
        <v>299739.8582854502</v>
      </c>
      <c r="N325" s="10">
        <v>136016.69595907148</v>
      </c>
      <c r="O325" s="10">
        <v>36442.57977751929</v>
      </c>
      <c r="P325" s="1"/>
    </row>
    <row r="326" spans="2:16" ht="11.25" customHeight="1">
      <c r="B326" s="25">
        <v>43617</v>
      </c>
      <c r="C326" s="26">
        <v>53267</v>
      </c>
      <c r="D326" s="10">
        <v>317</v>
      </c>
      <c r="E326" s="27">
        <v>9650</v>
      </c>
      <c r="F326" s="321"/>
      <c r="G326" s="217"/>
      <c r="H326" s="217"/>
      <c r="I326" s="218">
        <v>495747.3</v>
      </c>
      <c r="J326" s="217"/>
      <c r="K326" s="217"/>
      <c r="L326" s="217"/>
      <c r="M326" s="10">
        <v>292260.82845727744</v>
      </c>
      <c r="N326" s="10">
        <v>132285.5560780422</v>
      </c>
      <c r="O326" s="10">
        <v>35292.78569591131</v>
      </c>
      <c r="P326" s="1"/>
    </row>
    <row r="327" spans="2:16" ht="11.25" customHeight="1">
      <c r="B327" s="25">
        <v>43617</v>
      </c>
      <c r="C327" s="26">
        <v>53297</v>
      </c>
      <c r="D327" s="10">
        <v>318</v>
      </c>
      <c r="E327" s="27">
        <v>9680</v>
      </c>
      <c r="F327" s="321"/>
      <c r="G327" s="217"/>
      <c r="H327" s="217"/>
      <c r="I327" s="218">
        <v>484589.96</v>
      </c>
      <c r="J327" s="217"/>
      <c r="K327" s="217"/>
      <c r="L327" s="217"/>
      <c r="M327" s="10">
        <v>285214.25370248535</v>
      </c>
      <c r="N327" s="10">
        <v>128778.33606807987</v>
      </c>
      <c r="O327" s="10">
        <v>34216.24953562627</v>
      </c>
      <c r="P327" s="1"/>
    </row>
    <row r="328" spans="2:16" ht="11.25" customHeight="1">
      <c r="B328" s="25">
        <v>43617</v>
      </c>
      <c r="C328" s="26">
        <v>53328</v>
      </c>
      <c r="D328" s="10">
        <v>319</v>
      </c>
      <c r="E328" s="27">
        <v>9711</v>
      </c>
      <c r="F328" s="321"/>
      <c r="G328" s="217"/>
      <c r="H328" s="217"/>
      <c r="I328" s="218">
        <v>473406.71</v>
      </c>
      <c r="J328" s="217"/>
      <c r="K328" s="217"/>
      <c r="L328" s="217"/>
      <c r="M328" s="10">
        <v>278159.5673325941</v>
      </c>
      <c r="N328" s="10">
        <v>125273.6347890719</v>
      </c>
      <c r="O328" s="10">
        <v>33144.07426115781</v>
      </c>
      <c r="P328" s="1"/>
    </row>
    <row r="329" spans="2:16" ht="11.25" customHeight="1">
      <c r="B329" s="25">
        <v>43617</v>
      </c>
      <c r="C329" s="26">
        <v>53359</v>
      </c>
      <c r="D329" s="10">
        <v>320</v>
      </c>
      <c r="E329" s="27">
        <v>9742</v>
      </c>
      <c r="F329" s="321"/>
      <c r="G329" s="217"/>
      <c r="H329" s="217"/>
      <c r="I329" s="218">
        <v>462999.67</v>
      </c>
      <c r="J329" s="217"/>
      <c r="K329" s="217"/>
      <c r="L329" s="217"/>
      <c r="M329" s="10">
        <v>271583.29518299847</v>
      </c>
      <c r="N329" s="10">
        <v>122000.84051389352</v>
      </c>
      <c r="O329" s="10">
        <v>32141.46419748713</v>
      </c>
      <c r="P329" s="1"/>
    </row>
    <row r="330" spans="2:16" ht="11.25" customHeight="1">
      <c r="B330" s="25">
        <v>43617</v>
      </c>
      <c r="C330" s="26">
        <v>53387</v>
      </c>
      <c r="D330" s="10">
        <v>321</v>
      </c>
      <c r="E330" s="27">
        <v>9770</v>
      </c>
      <c r="F330" s="321"/>
      <c r="G330" s="217"/>
      <c r="H330" s="217"/>
      <c r="I330" s="218">
        <v>453031.24</v>
      </c>
      <c r="J330" s="217"/>
      <c r="K330" s="217"/>
      <c r="L330" s="217"/>
      <c r="M330" s="10">
        <v>265328.9546305606</v>
      </c>
      <c r="N330" s="10">
        <v>118917.43454184131</v>
      </c>
      <c r="O330" s="10">
        <v>31209.253224559743</v>
      </c>
      <c r="P330" s="1"/>
    </row>
    <row r="331" spans="2:16" ht="11.25" customHeight="1">
      <c r="B331" s="25">
        <v>43617</v>
      </c>
      <c r="C331" s="26">
        <v>53418</v>
      </c>
      <c r="D331" s="10">
        <v>322</v>
      </c>
      <c r="E331" s="27">
        <v>9801</v>
      </c>
      <c r="F331" s="321"/>
      <c r="G331" s="217"/>
      <c r="H331" s="217"/>
      <c r="I331" s="218">
        <v>443491.14</v>
      </c>
      <c r="J331" s="217"/>
      <c r="K331" s="217"/>
      <c r="L331" s="217"/>
      <c r="M331" s="10">
        <v>259301.01811838904</v>
      </c>
      <c r="N331" s="10">
        <v>115920.22096929199</v>
      </c>
      <c r="O331" s="10">
        <v>30293.79383383456</v>
      </c>
      <c r="P331" s="1"/>
    </row>
    <row r="332" spans="2:16" ht="11.25" customHeight="1">
      <c r="B332" s="25">
        <v>43617</v>
      </c>
      <c r="C332" s="26">
        <v>53448</v>
      </c>
      <c r="D332" s="10">
        <v>323</v>
      </c>
      <c r="E332" s="27">
        <v>9831</v>
      </c>
      <c r="F332" s="321"/>
      <c r="G332" s="217"/>
      <c r="H332" s="217"/>
      <c r="I332" s="218">
        <v>433929.2</v>
      </c>
      <c r="J332" s="217"/>
      <c r="K332" s="217"/>
      <c r="L332" s="217"/>
      <c r="M332" s="10">
        <v>253293.88782963998</v>
      </c>
      <c r="N332" s="10">
        <v>112956.03926736483</v>
      </c>
      <c r="O332" s="10">
        <v>29398.150190761364</v>
      </c>
      <c r="P332" s="1"/>
    </row>
    <row r="333" spans="2:16" ht="11.25" customHeight="1">
      <c r="B333" s="25">
        <v>43617</v>
      </c>
      <c r="C333" s="26">
        <v>53479</v>
      </c>
      <c r="D333" s="10">
        <v>324</v>
      </c>
      <c r="E333" s="27">
        <v>9862</v>
      </c>
      <c r="F333" s="321"/>
      <c r="G333" s="217"/>
      <c r="H333" s="217"/>
      <c r="I333" s="218">
        <v>425295.48</v>
      </c>
      <c r="J333" s="217"/>
      <c r="K333" s="217"/>
      <c r="L333" s="217"/>
      <c r="M333" s="10">
        <v>247833.14067176887</v>
      </c>
      <c r="N333" s="10">
        <v>110239.74984046079</v>
      </c>
      <c r="O333" s="10">
        <v>28569.68073758685</v>
      </c>
      <c r="P333" s="1"/>
    </row>
    <row r="334" spans="2:16" ht="11.25" customHeight="1">
      <c r="B334" s="25">
        <v>43617</v>
      </c>
      <c r="C334" s="26">
        <v>53509</v>
      </c>
      <c r="D334" s="10">
        <v>325</v>
      </c>
      <c r="E334" s="27">
        <v>9892</v>
      </c>
      <c r="F334" s="321"/>
      <c r="G334" s="217"/>
      <c r="H334" s="217"/>
      <c r="I334" s="218">
        <v>416641.99</v>
      </c>
      <c r="J334" s="217"/>
      <c r="K334" s="217"/>
      <c r="L334" s="217"/>
      <c r="M334" s="10">
        <v>242391.96012956987</v>
      </c>
      <c r="N334" s="10">
        <v>107554.06186227468</v>
      </c>
      <c r="O334" s="10">
        <v>27759.399566610125</v>
      </c>
      <c r="P334" s="1"/>
    </row>
    <row r="335" spans="2:16" ht="11.25" customHeight="1">
      <c r="B335" s="25">
        <v>43617</v>
      </c>
      <c r="C335" s="26">
        <v>53540</v>
      </c>
      <c r="D335" s="10">
        <v>326</v>
      </c>
      <c r="E335" s="27">
        <v>9923</v>
      </c>
      <c r="F335" s="321"/>
      <c r="G335" s="217"/>
      <c r="H335" s="217"/>
      <c r="I335" s="218">
        <v>407968.57</v>
      </c>
      <c r="J335" s="217"/>
      <c r="K335" s="217"/>
      <c r="L335" s="217"/>
      <c r="M335" s="10">
        <v>236943.42348100367</v>
      </c>
      <c r="N335" s="10">
        <v>104869.05579591384</v>
      </c>
      <c r="O335" s="10">
        <v>26951.766100747755</v>
      </c>
      <c r="P335" s="1"/>
    </row>
    <row r="336" spans="2:16" ht="11.25" customHeight="1">
      <c r="B336" s="25">
        <v>43617</v>
      </c>
      <c r="C336" s="26">
        <v>53571</v>
      </c>
      <c r="D336" s="10">
        <v>327</v>
      </c>
      <c r="E336" s="27">
        <v>9954</v>
      </c>
      <c r="F336" s="321"/>
      <c r="G336" s="217"/>
      <c r="H336" s="217"/>
      <c r="I336" s="218">
        <v>399275.19</v>
      </c>
      <c r="J336" s="217"/>
      <c r="K336" s="217"/>
      <c r="L336" s="217"/>
      <c r="M336" s="10">
        <v>231501.09891902097</v>
      </c>
      <c r="N336" s="10">
        <v>102199.75354916662</v>
      </c>
      <c r="O336" s="10">
        <v>26154.495021312894</v>
      </c>
      <c r="P336" s="1"/>
    </row>
    <row r="337" spans="2:16" ht="11.25" customHeight="1">
      <c r="B337" s="25">
        <v>43617</v>
      </c>
      <c r="C337" s="26">
        <v>53601</v>
      </c>
      <c r="D337" s="10">
        <v>328</v>
      </c>
      <c r="E337" s="27">
        <v>9984</v>
      </c>
      <c r="F337" s="321"/>
      <c r="G337" s="217"/>
      <c r="H337" s="217"/>
      <c r="I337" s="218">
        <v>390561.79</v>
      </c>
      <c r="J337" s="217"/>
      <c r="K337" s="217"/>
      <c r="L337" s="217"/>
      <c r="M337" s="10">
        <v>226077.3452649381</v>
      </c>
      <c r="N337" s="10">
        <v>99559.70559187514</v>
      </c>
      <c r="O337" s="10">
        <v>25374.423145738245</v>
      </c>
      <c r="P337" s="1"/>
    </row>
    <row r="338" spans="2:16" ht="11.25" customHeight="1">
      <c r="B338" s="25">
        <v>43617</v>
      </c>
      <c r="C338" s="26">
        <v>53632</v>
      </c>
      <c r="D338" s="10">
        <v>329</v>
      </c>
      <c r="E338" s="27">
        <v>10015</v>
      </c>
      <c r="F338" s="321"/>
      <c r="G338" s="217"/>
      <c r="H338" s="217"/>
      <c r="I338" s="218">
        <v>382776.72</v>
      </c>
      <c r="J338" s="217"/>
      <c r="K338" s="217"/>
      <c r="L338" s="217"/>
      <c r="M338" s="10">
        <v>221195.1437582183</v>
      </c>
      <c r="N338" s="10">
        <v>97161.9539018458</v>
      </c>
      <c r="O338" s="10">
        <v>24658.43067705035</v>
      </c>
      <c r="P338" s="1"/>
    </row>
    <row r="339" spans="2:16" ht="11.25" customHeight="1">
      <c r="B339" s="25">
        <v>43617</v>
      </c>
      <c r="C339" s="26">
        <v>53662</v>
      </c>
      <c r="D339" s="10">
        <v>330</v>
      </c>
      <c r="E339" s="27">
        <v>10045</v>
      </c>
      <c r="F339" s="321"/>
      <c r="G339" s="217"/>
      <c r="H339" s="217"/>
      <c r="I339" s="218">
        <v>376845.88</v>
      </c>
      <c r="J339" s="217"/>
      <c r="K339" s="217"/>
      <c r="L339" s="217"/>
      <c r="M339" s="10">
        <v>217410.4441490004</v>
      </c>
      <c r="N339" s="10">
        <v>95264.44076473688</v>
      </c>
      <c r="O339" s="10">
        <v>24077.761019158013</v>
      </c>
      <c r="P339" s="1"/>
    </row>
    <row r="340" spans="2:16" ht="11.25" customHeight="1">
      <c r="B340" s="25">
        <v>43617</v>
      </c>
      <c r="C340" s="26">
        <v>53693</v>
      </c>
      <c r="D340" s="10">
        <v>331</v>
      </c>
      <c r="E340" s="27">
        <v>10076</v>
      </c>
      <c r="F340" s="321"/>
      <c r="G340" s="217"/>
      <c r="H340" s="217"/>
      <c r="I340" s="218">
        <v>121467.55</v>
      </c>
      <c r="J340" s="217"/>
      <c r="K340" s="217"/>
      <c r="L340" s="217"/>
      <c r="M340" s="10">
        <v>0</v>
      </c>
      <c r="N340" s="10">
        <v>0</v>
      </c>
      <c r="O340" s="10">
        <v>0</v>
      </c>
      <c r="P340" s="1"/>
    </row>
    <row r="341" spans="2:16" ht="11.25" customHeight="1">
      <c r="B341" s="25">
        <v>43617</v>
      </c>
      <c r="C341" s="26">
        <v>53724</v>
      </c>
      <c r="D341" s="10">
        <v>332</v>
      </c>
      <c r="E341" s="27">
        <v>10107</v>
      </c>
      <c r="F341" s="321"/>
      <c r="G341" s="217"/>
      <c r="H341" s="217"/>
      <c r="I341" s="218">
        <v>66075.66</v>
      </c>
      <c r="J341" s="217"/>
      <c r="K341" s="217"/>
      <c r="L341" s="217"/>
      <c r="M341" s="10">
        <v>37991.2601933289</v>
      </c>
      <c r="N341" s="10">
        <v>16562.36321120249</v>
      </c>
      <c r="O341" s="10">
        <v>4150.69499031278</v>
      </c>
      <c r="P341" s="1"/>
    </row>
    <row r="342" spans="2:16" ht="11.25" customHeight="1">
      <c r="B342" s="25">
        <v>43617</v>
      </c>
      <c r="C342" s="26">
        <v>53752</v>
      </c>
      <c r="D342" s="10">
        <v>333</v>
      </c>
      <c r="E342" s="27">
        <v>10135</v>
      </c>
      <c r="F342" s="321"/>
      <c r="G342" s="217"/>
      <c r="H342" s="217"/>
      <c r="I342" s="218">
        <v>60670.19</v>
      </c>
      <c r="J342" s="217"/>
      <c r="K342" s="217"/>
      <c r="L342" s="217"/>
      <c r="M342" s="10">
        <v>34829.85511167642</v>
      </c>
      <c r="N342" s="10">
        <v>15149.258939004865</v>
      </c>
      <c r="O342" s="10">
        <v>3782.029538574557</v>
      </c>
      <c r="P342" s="1"/>
    </row>
    <row r="343" spans="2:16" ht="11.25" customHeight="1">
      <c r="B343" s="25">
        <v>43617</v>
      </c>
      <c r="C343" s="26">
        <v>53783</v>
      </c>
      <c r="D343" s="10">
        <v>334</v>
      </c>
      <c r="E343" s="27">
        <v>10166</v>
      </c>
      <c r="F343" s="321"/>
      <c r="G343" s="217"/>
      <c r="H343" s="217"/>
      <c r="I343" s="218">
        <v>56000.29</v>
      </c>
      <c r="J343" s="217"/>
      <c r="K343" s="217"/>
      <c r="L343" s="217"/>
      <c r="M343" s="10">
        <v>32094.407898222387</v>
      </c>
      <c r="N343" s="10">
        <v>13923.973298396726</v>
      </c>
      <c r="O343" s="10">
        <v>3461.4122711855907</v>
      </c>
      <c r="P343" s="1"/>
    </row>
    <row r="344" spans="2:16" ht="11.25" customHeight="1">
      <c r="B344" s="25">
        <v>43617</v>
      </c>
      <c r="C344" s="26">
        <v>53813</v>
      </c>
      <c r="D344" s="10">
        <v>335</v>
      </c>
      <c r="E344" s="27">
        <v>10196</v>
      </c>
      <c r="F344" s="321"/>
      <c r="G344" s="217"/>
      <c r="H344" s="217"/>
      <c r="I344" s="218">
        <v>52347.44</v>
      </c>
      <c r="J344" s="217"/>
      <c r="K344" s="217"/>
      <c r="L344" s="217"/>
      <c r="M344" s="10">
        <v>29951.673993472647</v>
      </c>
      <c r="N344" s="10">
        <v>12962.377979742878</v>
      </c>
      <c r="O344" s="10">
        <v>3209.1566119714134</v>
      </c>
      <c r="P344" s="1"/>
    </row>
    <row r="345" spans="2:16" ht="11.25" customHeight="1">
      <c r="B345" s="25">
        <v>43617</v>
      </c>
      <c r="C345" s="26">
        <v>53844</v>
      </c>
      <c r="D345" s="10">
        <v>336</v>
      </c>
      <c r="E345" s="27">
        <v>10227</v>
      </c>
      <c r="F345" s="321"/>
      <c r="G345" s="217"/>
      <c r="H345" s="217"/>
      <c r="I345" s="218">
        <v>49776.23</v>
      </c>
      <c r="J345" s="217"/>
      <c r="K345" s="217"/>
      <c r="L345" s="217"/>
      <c r="M345" s="10">
        <v>28432.197799521648</v>
      </c>
      <c r="N345" s="10">
        <v>12273.490926220757</v>
      </c>
      <c r="O345" s="10">
        <v>3025.7354677296867</v>
      </c>
      <c r="P345" s="1"/>
    </row>
    <row r="346" spans="2:16" ht="11.25" customHeight="1">
      <c r="B346" s="25">
        <v>43617</v>
      </c>
      <c r="C346" s="26">
        <v>53874</v>
      </c>
      <c r="D346" s="10">
        <v>337</v>
      </c>
      <c r="E346" s="27">
        <v>10257</v>
      </c>
      <c r="F346" s="321"/>
      <c r="G346" s="217"/>
      <c r="H346" s="217"/>
      <c r="I346" s="218">
        <v>47197.92</v>
      </c>
      <c r="J346" s="217"/>
      <c r="K346" s="217"/>
      <c r="L346" s="217"/>
      <c r="M346" s="10">
        <v>26915.214885855537</v>
      </c>
      <c r="N346" s="10">
        <v>11590.049554880807</v>
      </c>
      <c r="O346" s="10">
        <v>2845.536931233884</v>
      </c>
      <c r="P346" s="1"/>
    </row>
    <row r="347" spans="2:16" ht="11.25" customHeight="1">
      <c r="B347" s="25">
        <v>43617</v>
      </c>
      <c r="C347" s="26">
        <v>53905</v>
      </c>
      <c r="D347" s="10">
        <v>338</v>
      </c>
      <c r="E347" s="27">
        <v>10288</v>
      </c>
      <c r="F347" s="321"/>
      <c r="G347" s="217"/>
      <c r="H347" s="217"/>
      <c r="I347" s="218">
        <v>44612.52</v>
      </c>
      <c r="J347" s="217"/>
      <c r="K347" s="217"/>
      <c r="L347" s="217"/>
      <c r="M347" s="10">
        <v>25397.708036868666</v>
      </c>
      <c r="N347" s="10">
        <v>10908.776918386315</v>
      </c>
      <c r="O347" s="10">
        <v>2666.9299825392113</v>
      </c>
      <c r="P347" s="1"/>
    </row>
    <row r="348" spans="2:16" ht="11.25" customHeight="1">
      <c r="B348" s="25">
        <v>43617</v>
      </c>
      <c r="C348" s="26">
        <v>53936</v>
      </c>
      <c r="D348" s="10">
        <v>339</v>
      </c>
      <c r="E348" s="27">
        <v>10319</v>
      </c>
      <c r="F348" s="321"/>
      <c r="G348" s="217"/>
      <c r="H348" s="217"/>
      <c r="I348" s="218">
        <v>42018.58</v>
      </c>
      <c r="J348" s="217"/>
      <c r="K348" s="217"/>
      <c r="L348" s="217"/>
      <c r="M348" s="10">
        <v>23880.417831752973</v>
      </c>
      <c r="N348" s="10">
        <v>10230.9873675328</v>
      </c>
      <c r="O348" s="10">
        <v>2490.6329037130977</v>
      </c>
      <c r="P348" s="1"/>
    </row>
    <row r="349" spans="2:16" ht="11.25" customHeight="1">
      <c r="B349" s="25">
        <v>43617</v>
      </c>
      <c r="C349" s="26">
        <v>53966</v>
      </c>
      <c r="D349" s="10">
        <v>340</v>
      </c>
      <c r="E349" s="27">
        <v>10349</v>
      </c>
      <c r="F349" s="321"/>
      <c r="G349" s="217"/>
      <c r="H349" s="217"/>
      <c r="I349" s="218">
        <v>40727.6</v>
      </c>
      <c r="J349" s="217"/>
      <c r="K349" s="217"/>
      <c r="L349" s="217"/>
      <c r="M349" s="10">
        <v>23108.72204454124</v>
      </c>
      <c r="N349" s="10">
        <v>9876.005503630993</v>
      </c>
      <c r="O349" s="10">
        <v>2394.3607220200984</v>
      </c>
      <c r="P349" s="1"/>
    </row>
    <row r="350" spans="2:16" ht="11.25" customHeight="1">
      <c r="B350" s="25">
        <v>43617</v>
      </c>
      <c r="C350" s="26">
        <v>53997</v>
      </c>
      <c r="D350" s="10">
        <v>341</v>
      </c>
      <c r="E350" s="27">
        <v>10380</v>
      </c>
      <c r="F350" s="321"/>
      <c r="G350" s="217"/>
      <c r="H350" s="217"/>
      <c r="I350" s="218">
        <v>39431.41</v>
      </c>
      <c r="J350" s="217"/>
      <c r="K350" s="217"/>
      <c r="L350" s="217"/>
      <c r="M350" s="10">
        <v>22335.320882696105</v>
      </c>
      <c r="N350" s="10">
        <v>9521.199902807062</v>
      </c>
      <c r="O350" s="10">
        <v>2298.5637821374194</v>
      </c>
      <c r="P350" s="1"/>
    </row>
    <row r="351" spans="2:16" ht="11.25" customHeight="1">
      <c r="B351" s="25">
        <v>43617</v>
      </c>
      <c r="C351" s="26">
        <v>54027</v>
      </c>
      <c r="D351" s="10">
        <v>342</v>
      </c>
      <c r="E351" s="27">
        <v>10410</v>
      </c>
      <c r="F351" s="321"/>
      <c r="G351" s="217"/>
      <c r="H351" s="217"/>
      <c r="I351" s="218">
        <v>38128.99</v>
      </c>
      <c r="J351" s="217"/>
      <c r="K351" s="217"/>
      <c r="L351" s="217"/>
      <c r="M351" s="10">
        <v>21562.134510859385</v>
      </c>
      <c r="N351" s="10">
        <v>9168.979581294401</v>
      </c>
      <c r="O351" s="10">
        <v>2204.458690149771</v>
      </c>
      <c r="P351" s="1"/>
    </row>
    <row r="352" spans="2:16" ht="11.25" customHeight="1">
      <c r="B352" s="25">
        <v>43617</v>
      </c>
      <c r="C352" s="26">
        <v>54058</v>
      </c>
      <c r="D352" s="10">
        <v>343</v>
      </c>
      <c r="E352" s="27">
        <v>10441</v>
      </c>
      <c r="F352" s="321"/>
      <c r="G352" s="217"/>
      <c r="H352" s="217"/>
      <c r="I352" s="218">
        <v>37099.14</v>
      </c>
      <c r="J352" s="217"/>
      <c r="K352" s="217"/>
      <c r="L352" s="217"/>
      <c r="M352" s="10">
        <v>20944.16597888343</v>
      </c>
      <c r="N352" s="10">
        <v>8883.547286958807</v>
      </c>
      <c r="O352" s="10">
        <v>2126.78700140857</v>
      </c>
      <c r="P352" s="1"/>
    </row>
    <row r="353" spans="2:16" ht="11.25" customHeight="1">
      <c r="B353" s="25">
        <v>43617</v>
      </c>
      <c r="C353" s="26">
        <v>54089</v>
      </c>
      <c r="D353" s="10">
        <v>344</v>
      </c>
      <c r="E353" s="27">
        <v>10472</v>
      </c>
      <c r="F353" s="321"/>
      <c r="G353" s="217"/>
      <c r="H353" s="217"/>
      <c r="I353" s="218">
        <v>36065.25</v>
      </c>
      <c r="J353" s="217"/>
      <c r="K353" s="217"/>
      <c r="L353" s="217"/>
      <c r="M353" s="10">
        <v>20325.954763611764</v>
      </c>
      <c r="N353" s="10">
        <v>8599.404841500953</v>
      </c>
      <c r="O353" s="10">
        <v>2050.041220327888</v>
      </c>
      <c r="P353" s="1"/>
    </row>
    <row r="354" spans="2:16" ht="11.25" customHeight="1">
      <c r="B354" s="25">
        <v>43617</v>
      </c>
      <c r="C354" s="26">
        <v>54118</v>
      </c>
      <c r="D354" s="10">
        <v>345</v>
      </c>
      <c r="E354" s="27">
        <v>10501</v>
      </c>
      <c r="F354" s="321"/>
      <c r="G354" s="217"/>
      <c r="H354" s="217"/>
      <c r="I354" s="218">
        <v>35027.29</v>
      </c>
      <c r="J354" s="217"/>
      <c r="K354" s="217"/>
      <c r="L354" s="217"/>
      <c r="M354" s="10">
        <v>19709.648872774713</v>
      </c>
      <c r="N354" s="10">
        <v>8318.820808941726</v>
      </c>
      <c r="O354" s="10">
        <v>1975.2929572643866</v>
      </c>
      <c r="P354" s="1"/>
    </row>
    <row r="355" spans="2:16" ht="11.25" customHeight="1">
      <c r="B355" s="25">
        <v>43617</v>
      </c>
      <c r="C355" s="26">
        <v>54149</v>
      </c>
      <c r="D355" s="10">
        <v>346</v>
      </c>
      <c r="E355" s="27">
        <v>10532</v>
      </c>
      <c r="F355" s="321"/>
      <c r="G355" s="217"/>
      <c r="H355" s="217"/>
      <c r="I355" s="218">
        <v>33985.26</v>
      </c>
      <c r="J355" s="217"/>
      <c r="K355" s="217"/>
      <c r="L355" s="217"/>
      <c r="M355" s="10">
        <v>19090.870216062794</v>
      </c>
      <c r="N355" s="10">
        <v>8037.16159275131</v>
      </c>
      <c r="O355" s="10">
        <v>1900.3301797436534</v>
      </c>
      <c r="P355" s="1"/>
    </row>
    <row r="356" spans="2:16" ht="11.25" customHeight="1">
      <c r="B356" s="25">
        <v>43617</v>
      </c>
      <c r="C356" s="26">
        <v>54179</v>
      </c>
      <c r="D356" s="10">
        <v>347</v>
      </c>
      <c r="E356" s="27">
        <v>10562</v>
      </c>
      <c r="F356" s="321"/>
      <c r="G356" s="217"/>
      <c r="H356" s="217"/>
      <c r="I356" s="218">
        <v>32939.14</v>
      </c>
      <c r="J356" s="217"/>
      <c r="K356" s="217"/>
      <c r="L356" s="217"/>
      <c r="M356" s="10">
        <v>18472.85174960115</v>
      </c>
      <c r="N356" s="10">
        <v>7757.837657356441</v>
      </c>
      <c r="O356" s="10">
        <v>1826.7669091835648</v>
      </c>
      <c r="P356" s="1"/>
    </row>
    <row r="357" spans="2:16" ht="11.25" customHeight="1">
      <c r="B357" s="25">
        <v>43617</v>
      </c>
      <c r="C357" s="26">
        <v>54210</v>
      </c>
      <c r="D357" s="10">
        <v>348</v>
      </c>
      <c r="E357" s="27">
        <v>10593</v>
      </c>
      <c r="F357" s="321"/>
      <c r="G357" s="217"/>
      <c r="H357" s="217"/>
      <c r="I357" s="218">
        <v>31888.9</v>
      </c>
      <c r="J357" s="217"/>
      <c r="K357" s="217"/>
      <c r="L357" s="217"/>
      <c r="M357" s="10">
        <v>17853.526252139753</v>
      </c>
      <c r="N357" s="10">
        <v>7478.678118727686</v>
      </c>
      <c r="O357" s="10">
        <v>1753.5732425854253</v>
      </c>
      <c r="P357" s="1"/>
    </row>
    <row r="358" spans="2:16" ht="11.25" customHeight="1">
      <c r="B358" s="25">
        <v>43617</v>
      </c>
      <c r="C358" s="26">
        <v>54240</v>
      </c>
      <c r="D358" s="10">
        <v>349</v>
      </c>
      <c r="E358" s="27">
        <v>10623</v>
      </c>
      <c r="F358" s="321"/>
      <c r="G358" s="217"/>
      <c r="H358" s="217"/>
      <c r="I358" s="218">
        <v>30834.54</v>
      </c>
      <c r="J358" s="217"/>
      <c r="K358" s="217"/>
      <c r="L358" s="217"/>
      <c r="M358" s="10">
        <v>17234.889451641764</v>
      </c>
      <c r="N358" s="10">
        <v>7201.767632022932</v>
      </c>
      <c r="O358" s="10">
        <v>1681.7221968543045</v>
      </c>
      <c r="P358" s="1"/>
    </row>
    <row r="359" spans="2:16" ht="11.25" customHeight="1">
      <c r="B359" s="25">
        <v>43617</v>
      </c>
      <c r="C359" s="26">
        <v>54271</v>
      </c>
      <c r="D359" s="10">
        <v>350</v>
      </c>
      <c r="E359" s="27">
        <v>10654</v>
      </c>
      <c r="F359" s="321"/>
      <c r="G359" s="217"/>
      <c r="H359" s="217"/>
      <c r="I359" s="218">
        <v>29776.04</v>
      </c>
      <c r="J359" s="217"/>
      <c r="K359" s="217"/>
      <c r="L359" s="217"/>
      <c r="M359" s="10">
        <v>16615.015336365876</v>
      </c>
      <c r="N359" s="10">
        <v>6925.090317119159</v>
      </c>
      <c r="O359" s="10">
        <v>1610.2644804144293</v>
      </c>
      <c r="P359" s="1"/>
    </row>
    <row r="360" spans="2:16" ht="11.25" customHeight="1">
      <c r="B360" s="25">
        <v>43617</v>
      </c>
      <c r="C360" s="26">
        <v>54302</v>
      </c>
      <c r="D360" s="10">
        <v>351</v>
      </c>
      <c r="E360" s="27">
        <v>10685</v>
      </c>
      <c r="F360" s="321"/>
      <c r="G360" s="217"/>
      <c r="H360" s="217"/>
      <c r="I360" s="218">
        <v>28713.38</v>
      </c>
      <c r="J360" s="217"/>
      <c r="K360" s="217"/>
      <c r="L360" s="217"/>
      <c r="M360" s="10">
        <v>15994.877005947139</v>
      </c>
      <c r="N360" s="10">
        <v>6649.663872600772</v>
      </c>
      <c r="O360" s="10">
        <v>1539.6715469920068</v>
      </c>
      <c r="P360" s="1"/>
    </row>
    <row r="361" spans="2:16" ht="11.25" customHeight="1">
      <c r="B361" s="25">
        <v>43617</v>
      </c>
      <c r="C361" s="26">
        <v>54332</v>
      </c>
      <c r="D361" s="10">
        <v>352</v>
      </c>
      <c r="E361" s="27">
        <v>10715</v>
      </c>
      <c r="F361" s="321"/>
      <c r="G361" s="217"/>
      <c r="H361" s="217"/>
      <c r="I361" s="218">
        <v>27646.54</v>
      </c>
      <c r="J361" s="217"/>
      <c r="K361" s="217"/>
      <c r="L361" s="217"/>
      <c r="M361" s="10">
        <v>15375.311854222955</v>
      </c>
      <c r="N361" s="10">
        <v>6376.35500914837</v>
      </c>
      <c r="O361" s="10">
        <v>1470.3372611945122</v>
      </c>
      <c r="P361" s="1"/>
    </row>
    <row r="362" spans="2:16" ht="11.25" customHeight="1">
      <c r="B362" s="25">
        <v>43617</v>
      </c>
      <c r="C362" s="26">
        <v>54363</v>
      </c>
      <c r="D362" s="10">
        <v>353</v>
      </c>
      <c r="E362" s="27">
        <v>10746</v>
      </c>
      <c r="F362" s="321"/>
      <c r="G362" s="217"/>
      <c r="H362" s="217"/>
      <c r="I362" s="218">
        <v>26575.52</v>
      </c>
      <c r="J362" s="217"/>
      <c r="K362" s="217"/>
      <c r="L362" s="217"/>
      <c r="M362" s="10">
        <v>14754.608719029782</v>
      </c>
      <c r="N362" s="10">
        <v>6103.379086960076</v>
      </c>
      <c r="O362" s="10">
        <v>1401.4300942456487</v>
      </c>
      <c r="P362" s="1"/>
    </row>
    <row r="363" spans="2:16" ht="11.25" customHeight="1">
      <c r="B363" s="25">
        <v>43617</v>
      </c>
      <c r="C363" s="26">
        <v>54393</v>
      </c>
      <c r="D363" s="10">
        <v>354</v>
      </c>
      <c r="E363" s="27">
        <v>10776</v>
      </c>
      <c r="F363" s="321"/>
      <c r="G363" s="217"/>
      <c r="H363" s="217"/>
      <c r="I363" s="218">
        <v>25500.3</v>
      </c>
      <c r="J363" s="217"/>
      <c r="K363" s="217"/>
      <c r="L363" s="217"/>
      <c r="M363" s="10">
        <v>14134.412963261719</v>
      </c>
      <c r="N363" s="10">
        <v>5832.438816095391</v>
      </c>
      <c r="O363" s="10">
        <v>1333.7283081551561</v>
      </c>
      <c r="P363" s="1"/>
    </row>
    <row r="364" spans="2:16" ht="11.25" customHeight="1">
      <c r="B364" s="25">
        <v>43617</v>
      </c>
      <c r="C364" s="26">
        <v>54424</v>
      </c>
      <c r="D364" s="10">
        <v>355</v>
      </c>
      <c r="E364" s="27">
        <v>10807</v>
      </c>
      <c r="F364" s="321"/>
      <c r="G364" s="217"/>
      <c r="H364" s="217"/>
      <c r="I364" s="218">
        <v>24420.83</v>
      </c>
      <c r="J364" s="217"/>
      <c r="K364" s="217"/>
      <c r="L364" s="217"/>
      <c r="M364" s="10">
        <v>13513.121622688233</v>
      </c>
      <c r="N364" s="10">
        <v>5561.887423515731</v>
      </c>
      <c r="O364" s="10">
        <v>1266.4731626089063</v>
      </c>
      <c r="P364" s="1"/>
    </row>
    <row r="365" spans="2:16" ht="11.25" customHeight="1">
      <c r="B365" s="25">
        <v>43617</v>
      </c>
      <c r="C365" s="26">
        <v>54455</v>
      </c>
      <c r="D365" s="10">
        <v>356</v>
      </c>
      <c r="E365" s="27">
        <v>10838</v>
      </c>
      <c r="F365" s="321"/>
      <c r="G365" s="217"/>
      <c r="H365" s="217"/>
      <c r="I365" s="218">
        <v>23337.13</v>
      </c>
      <c r="J365" s="217"/>
      <c r="K365" s="217"/>
      <c r="L365" s="217"/>
      <c r="M365" s="10">
        <v>12891.560458760321</v>
      </c>
      <c r="N365" s="10">
        <v>5292.563668487088</v>
      </c>
      <c r="O365" s="10">
        <v>1200.0421705709684</v>
      </c>
      <c r="P365" s="1"/>
    </row>
    <row r="366" spans="2:16" ht="11.25" customHeight="1">
      <c r="B366" s="25">
        <v>43617</v>
      </c>
      <c r="C366" s="26">
        <v>54483</v>
      </c>
      <c r="D366" s="10">
        <v>357</v>
      </c>
      <c r="E366" s="27">
        <v>10866</v>
      </c>
      <c r="F366" s="321"/>
      <c r="G366" s="217"/>
      <c r="H366" s="217"/>
      <c r="I366" s="218">
        <v>22249.18</v>
      </c>
      <c r="J366" s="217"/>
      <c r="K366" s="217"/>
      <c r="L366" s="217"/>
      <c r="M366" s="10">
        <v>12271.74088915378</v>
      </c>
      <c r="N366" s="10">
        <v>5026.525550402937</v>
      </c>
      <c r="O366" s="10">
        <v>1135.359301548063</v>
      </c>
      <c r="P366" s="1"/>
    </row>
    <row r="367" spans="2:16" ht="11.25" customHeight="1">
      <c r="B367" s="25">
        <v>43617</v>
      </c>
      <c r="C367" s="26">
        <v>54514</v>
      </c>
      <c r="D367" s="10">
        <v>358</v>
      </c>
      <c r="E367" s="27">
        <v>10897</v>
      </c>
      <c r="F367" s="321"/>
      <c r="G367" s="217"/>
      <c r="H367" s="217"/>
      <c r="I367" s="218">
        <v>21156.96</v>
      </c>
      <c r="J367" s="217"/>
      <c r="K367" s="217"/>
      <c r="L367" s="217"/>
      <c r="M367" s="10">
        <v>11649.524827291963</v>
      </c>
      <c r="N367" s="10">
        <v>4759.529487301917</v>
      </c>
      <c r="O367" s="10">
        <v>1070.4985151066132</v>
      </c>
      <c r="P367" s="1"/>
    </row>
    <row r="368" spans="2:16" ht="11.25" customHeight="1">
      <c r="B368" s="25">
        <v>43617</v>
      </c>
      <c r="C368" s="26">
        <v>54544</v>
      </c>
      <c r="D368" s="10">
        <v>359</v>
      </c>
      <c r="E368" s="27">
        <v>10927</v>
      </c>
      <c r="F368" s="321"/>
      <c r="G368" s="217"/>
      <c r="H368" s="217"/>
      <c r="I368" s="218">
        <v>20060.45</v>
      </c>
      <c r="J368" s="217"/>
      <c r="K368" s="217"/>
      <c r="L368" s="217"/>
      <c r="M368" s="10">
        <v>11027.629783290193</v>
      </c>
      <c r="N368" s="10">
        <v>4494.358953265203</v>
      </c>
      <c r="O368" s="10">
        <v>1006.7134857045424</v>
      </c>
      <c r="P368" s="1"/>
    </row>
    <row r="369" spans="2:16" ht="11.25" customHeight="1">
      <c r="B369" s="25">
        <v>43617</v>
      </c>
      <c r="C369" s="26">
        <v>54575</v>
      </c>
      <c r="D369" s="10">
        <v>360</v>
      </c>
      <c r="E369" s="27">
        <v>10958</v>
      </c>
      <c r="F369" s="321"/>
      <c r="G369" s="217"/>
      <c r="H369" s="217"/>
      <c r="I369" s="218">
        <v>18959.62</v>
      </c>
      <c r="J369" s="217"/>
      <c r="K369" s="217"/>
      <c r="L369" s="217"/>
      <c r="M369" s="10">
        <v>10404.804259073077</v>
      </c>
      <c r="N369" s="10">
        <v>4229.7391508972405</v>
      </c>
      <c r="O369" s="10">
        <v>943.427074732295</v>
      </c>
      <c r="P369" s="1"/>
    </row>
    <row r="370" spans="2:16" ht="11.25" customHeight="1">
      <c r="B370" s="25">
        <v>43617</v>
      </c>
      <c r="C370" s="26">
        <v>54605</v>
      </c>
      <c r="D370" s="10">
        <v>361</v>
      </c>
      <c r="E370" s="27">
        <v>10988</v>
      </c>
      <c r="F370" s="321"/>
      <c r="G370" s="217"/>
      <c r="H370" s="217"/>
      <c r="I370" s="218">
        <v>17854.47</v>
      </c>
      <c r="J370" s="217"/>
      <c r="K370" s="217"/>
      <c r="L370" s="217"/>
      <c r="M370" s="10">
        <v>9782.228632621738</v>
      </c>
      <c r="N370" s="10">
        <v>3966.863412519593</v>
      </c>
      <c r="O370" s="10">
        <v>881.1667091420477</v>
      </c>
      <c r="P370" s="1"/>
    </row>
    <row r="371" spans="2:16" ht="11.25" customHeight="1">
      <c r="B371" s="25">
        <v>43617</v>
      </c>
      <c r="C371" s="26">
        <v>54636</v>
      </c>
      <c r="D371" s="10">
        <v>362</v>
      </c>
      <c r="E371" s="27">
        <v>11019</v>
      </c>
      <c r="F371" s="321"/>
      <c r="G371" s="217"/>
      <c r="H371" s="217"/>
      <c r="I371" s="218">
        <v>16744.99</v>
      </c>
      <c r="J371" s="217"/>
      <c r="K371" s="217"/>
      <c r="L371" s="217"/>
      <c r="M371" s="10">
        <v>9158.798781336818</v>
      </c>
      <c r="N371" s="10">
        <v>3704.606194492163</v>
      </c>
      <c r="O371" s="10">
        <v>819.4255514222771</v>
      </c>
      <c r="P371" s="1"/>
    </row>
    <row r="372" spans="2:16" ht="11.25" customHeight="1">
      <c r="B372" s="25">
        <v>43617</v>
      </c>
      <c r="C372" s="26">
        <v>54667</v>
      </c>
      <c r="D372" s="10">
        <v>363</v>
      </c>
      <c r="E372" s="27">
        <v>11050</v>
      </c>
      <c r="F372" s="321"/>
      <c r="G372" s="217"/>
      <c r="H372" s="217"/>
      <c r="I372" s="218">
        <v>15631.15</v>
      </c>
      <c r="J372" s="217"/>
      <c r="K372" s="217"/>
      <c r="L372" s="217"/>
      <c r="M372" s="10">
        <v>8535.074865912076</v>
      </c>
      <c r="N372" s="10">
        <v>3443.5386250275997</v>
      </c>
      <c r="O372" s="10">
        <v>758.453625627947</v>
      </c>
      <c r="P372" s="1"/>
    </row>
    <row r="373" spans="2:16" ht="11.25" customHeight="1">
      <c r="B373" s="25">
        <v>43617</v>
      </c>
      <c r="C373" s="26">
        <v>54697</v>
      </c>
      <c r="D373" s="10">
        <v>364</v>
      </c>
      <c r="E373" s="27">
        <v>11080</v>
      </c>
      <c r="F373" s="321"/>
      <c r="G373" s="217"/>
      <c r="H373" s="217"/>
      <c r="I373" s="218">
        <v>14512.92</v>
      </c>
      <c r="J373" s="217"/>
      <c r="K373" s="217"/>
      <c r="L373" s="217"/>
      <c r="M373" s="10">
        <v>7911.480571036692</v>
      </c>
      <c r="N373" s="10">
        <v>3184.088696147918</v>
      </c>
      <c r="O373" s="10">
        <v>698.4339045559427</v>
      </c>
      <c r="P373" s="1"/>
    </row>
    <row r="374" spans="2:16" ht="11.25" customHeight="1">
      <c r="B374" s="25">
        <v>43617</v>
      </c>
      <c r="C374" s="26">
        <v>54728</v>
      </c>
      <c r="D374" s="10">
        <v>365</v>
      </c>
      <c r="E374" s="27">
        <v>11111</v>
      </c>
      <c r="F374" s="321"/>
      <c r="G374" s="217"/>
      <c r="H374" s="217"/>
      <c r="I374" s="218">
        <v>13390.32</v>
      </c>
      <c r="J374" s="217"/>
      <c r="K374" s="217"/>
      <c r="L374" s="217"/>
      <c r="M374" s="10">
        <v>7287.133057533982</v>
      </c>
      <c r="N374" s="10">
        <v>2925.352352699387</v>
      </c>
      <c r="O374" s="10">
        <v>638.9618951264226</v>
      </c>
      <c r="P374" s="1"/>
    </row>
    <row r="375" spans="2:16" ht="11.25" customHeight="1">
      <c r="B375" s="25">
        <v>43617</v>
      </c>
      <c r="C375" s="26">
        <v>54758</v>
      </c>
      <c r="D375" s="10">
        <v>366</v>
      </c>
      <c r="E375" s="27">
        <v>11141</v>
      </c>
      <c r="F375" s="321"/>
      <c r="G375" s="217"/>
      <c r="H375" s="217"/>
      <c r="I375" s="218">
        <v>12263.28</v>
      </c>
      <c r="J375" s="217"/>
      <c r="K375" s="217"/>
      <c r="L375" s="217"/>
      <c r="M375" s="10">
        <v>6662.8333114867555</v>
      </c>
      <c r="N375" s="10">
        <v>2668.1497433513987</v>
      </c>
      <c r="O375" s="10">
        <v>580.3941938181596</v>
      </c>
      <c r="P375" s="1"/>
    </row>
    <row r="376" spans="2:16" ht="11.25" customHeight="1">
      <c r="B376" s="25">
        <v>43617</v>
      </c>
      <c r="C376" s="26">
        <v>54789</v>
      </c>
      <c r="D376" s="10">
        <v>367</v>
      </c>
      <c r="E376" s="27">
        <v>11172</v>
      </c>
      <c r="F376" s="321"/>
      <c r="G376" s="217"/>
      <c r="H376" s="217"/>
      <c r="I376" s="218">
        <v>11131.84</v>
      </c>
      <c r="J376" s="217"/>
      <c r="K376" s="217"/>
      <c r="L376" s="217"/>
      <c r="M376" s="10">
        <v>6037.846094144207</v>
      </c>
      <c r="N376" s="10">
        <v>2411.7227643677593</v>
      </c>
      <c r="O376" s="10">
        <v>522.392414223816</v>
      </c>
      <c r="P376" s="1"/>
    </row>
    <row r="377" spans="2:16" ht="11.25" customHeight="1">
      <c r="B377" s="25">
        <v>43617</v>
      </c>
      <c r="C377" s="26">
        <v>54820</v>
      </c>
      <c r="D377" s="10">
        <v>368</v>
      </c>
      <c r="E377" s="27">
        <v>11203</v>
      </c>
      <c r="F377" s="321"/>
      <c r="G377" s="217"/>
      <c r="H377" s="217"/>
      <c r="I377" s="218">
        <v>9995.94</v>
      </c>
      <c r="J377" s="217"/>
      <c r="K377" s="217"/>
      <c r="L377" s="217"/>
      <c r="M377" s="10">
        <v>5412.544783736963</v>
      </c>
      <c r="N377" s="10">
        <v>2156.4576807618196</v>
      </c>
      <c r="O377" s="10">
        <v>465.1221676977127</v>
      </c>
      <c r="P377" s="1"/>
    </row>
    <row r="378" spans="2:16" ht="11.25" customHeight="1">
      <c r="B378" s="25">
        <v>43617</v>
      </c>
      <c r="C378" s="26">
        <v>54848</v>
      </c>
      <c r="D378" s="10">
        <v>369</v>
      </c>
      <c r="E378" s="27">
        <v>11231</v>
      </c>
      <c r="F378" s="321"/>
      <c r="G378" s="217"/>
      <c r="H378" s="217"/>
      <c r="I378" s="218">
        <v>8855.58</v>
      </c>
      <c r="J378" s="217"/>
      <c r="K378" s="217"/>
      <c r="L378" s="217"/>
      <c r="M378" s="10">
        <v>4787.722780742668</v>
      </c>
      <c r="N378" s="10">
        <v>1903.1347929979856</v>
      </c>
      <c r="O378" s="10">
        <v>408.91275640052027</v>
      </c>
      <c r="P378" s="1"/>
    </row>
    <row r="379" spans="2:16" ht="11.25" customHeight="1">
      <c r="B379" s="25">
        <v>43617</v>
      </c>
      <c r="C379" s="26">
        <v>54879</v>
      </c>
      <c r="D379" s="10">
        <v>370</v>
      </c>
      <c r="E379" s="27">
        <v>11262</v>
      </c>
      <c r="F379" s="321"/>
      <c r="G379" s="217"/>
      <c r="H379" s="217"/>
      <c r="I379" s="218">
        <v>7710.75</v>
      </c>
      <c r="J379" s="217"/>
      <c r="K379" s="217"/>
      <c r="L379" s="217"/>
      <c r="M379" s="10">
        <v>4161.705905269633</v>
      </c>
      <c r="N379" s="10">
        <v>1650.0839225002821</v>
      </c>
      <c r="O379" s="10">
        <v>353.0398762911215</v>
      </c>
      <c r="P379" s="1"/>
    </row>
    <row r="380" spans="2:16" ht="11.25" customHeight="1">
      <c r="B380" s="25">
        <v>43617</v>
      </c>
      <c r="C380" s="26">
        <v>54909</v>
      </c>
      <c r="D380" s="10">
        <v>371</v>
      </c>
      <c r="E380" s="27">
        <v>11292</v>
      </c>
      <c r="F380" s="321"/>
      <c r="G380" s="217"/>
      <c r="H380" s="217"/>
      <c r="I380" s="218">
        <v>6561.43</v>
      </c>
      <c r="J380" s="217"/>
      <c r="K380" s="217"/>
      <c r="L380" s="217"/>
      <c r="M380" s="10">
        <v>3535.5731289793584</v>
      </c>
      <c r="N380" s="10">
        <v>1398.376889418181</v>
      </c>
      <c r="O380" s="10">
        <v>297.96005845924026</v>
      </c>
      <c r="P380" s="1"/>
    </row>
    <row r="381" spans="2:16" ht="11.25" customHeight="1">
      <c r="B381" s="25">
        <v>43617</v>
      </c>
      <c r="C381" s="26">
        <v>54940</v>
      </c>
      <c r="D381" s="10">
        <v>372</v>
      </c>
      <c r="E381" s="27">
        <v>11323</v>
      </c>
      <c r="F381" s="321"/>
      <c r="G381" s="217"/>
      <c r="H381" s="217"/>
      <c r="I381" s="218">
        <v>5478.52</v>
      </c>
      <c r="J381" s="217"/>
      <c r="K381" s="217"/>
      <c r="L381" s="217"/>
      <c r="M381" s="10">
        <v>2947.0489878342487</v>
      </c>
      <c r="N381" s="10">
        <v>1162.6416082543822</v>
      </c>
      <c r="O381" s="10">
        <v>246.68133709891953</v>
      </c>
      <c r="P381" s="1"/>
    </row>
    <row r="382" spans="2:16" ht="11.25" customHeight="1">
      <c r="B382" s="25">
        <v>43617</v>
      </c>
      <c r="C382" s="26">
        <v>54970</v>
      </c>
      <c r="D382" s="10">
        <v>373</v>
      </c>
      <c r="E382" s="27">
        <v>11353</v>
      </c>
      <c r="F382" s="321"/>
      <c r="G382" s="217"/>
      <c r="H382" s="217"/>
      <c r="I382" s="218">
        <v>4391.37</v>
      </c>
      <c r="J382" s="217"/>
      <c r="K382" s="217"/>
      <c r="L382" s="217"/>
      <c r="M382" s="10">
        <v>2358.3632279023154</v>
      </c>
      <c r="N382" s="10">
        <v>928.1089659517306</v>
      </c>
      <c r="O382" s="10">
        <v>196.11259397548184</v>
      </c>
      <c r="P382" s="1"/>
    </row>
    <row r="383" spans="2:16" ht="11.25" customHeight="1">
      <c r="B383" s="25">
        <v>43617</v>
      </c>
      <c r="C383" s="26">
        <v>55001</v>
      </c>
      <c r="D383" s="10">
        <v>374</v>
      </c>
      <c r="E383" s="27">
        <v>11384</v>
      </c>
      <c r="F383" s="321"/>
      <c r="G383" s="217"/>
      <c r="H383" s="217"/>
      <c r="I383" s="218">
        <v>3299.96</v>
      </c>
      <c r="J383" s="217"/>
      <c r="K383" s="217"/>
      <c r="L383" s="217"/>
      <c r="M383" s="10">
        <v>1769.2211347041411</v>
      </c>
      <c r="N383" s="10">
        <v>694.4875828585293</v>
      </c>
      <c r="O383" s="10">
        <v>146.12604186685138</v>
      </c>
      <c r="P383" s="1"/>
    </row>
    <row r="384" spans="2:16" ht="11.25" customHeight="1">
      <c r="B384" s="25">
        <v>43617</v>
      </c>
      <c r="C384" s="26">
        <v>55032</v>
      </c>
      <c r="D384" s="10">
        <v>375</v>
      </c>
      <c r="E384" s="27">
        <v>11415</v>
      </c>
      <c r="F384" s="321"/>
      <c r="G384" s="217"/>
      <c r="H384" s="217"/>
      <c r="I384" s="218">
        <v>2204.28</v>
      </c>
      <c r="J384" s="217"/>
      <c r="K384" s="217"/>
      <c r="L384" s="217"/>
      <c r="M384" s="10">
        <v>1179.7853045936617</v>
      </c>
      <c r="N384" s="10">
        <v>461.93348153226026</v>
      </c>
      <c r="O384" s="10">
        <v>96.783026033029</v>
      </c>
      <c r="P384" s="1"/>
    </row>
    <row r="385" spans="2:16" ht="11.25" customHeight="1">
      <c r="B385" s="25">
        <v>43617</v>
      </c>
      <c r="C385" s="26">
        <v>55062</v>
      </c>
      <c r="D385" s="10">
        <v>376</v>
      </c>
      <c r="E385" s="27">
        <v>11445</v>
      </c>
      <c r="F385" s="321"/>
      <c r="G385" s="217"/>
      <c r="H385" s="217"/>
      <c r="I385" s="218">
        <v>1104.29</v>
      </c>
      <c r="J385" s="217"/>
      <c r="K385" s="217"/>
      <c r="L385" s="217"/>
      <c r="M385" s="10">
        <v>590.0732429292442</v>
      </c>
      <c r="N385" s="10">
        <v>230.4688042053319</v>
      </c>
      <c r="O385" s="10">
        <v>48.08924813478302</v>
      </c>
      <c r="P385" s="1"/>
    </row>
    <row r="386" spans="2:16" ht="11.25" customHeight="1">
      <c r="B386" s="25">
        <v>43617</v>
      </c>
      <c r="C386" s="26">
        <v>55093</v>
      </c>
      <c r="D386" s="10">
        <v>377</v>
      </c>
      <c r="E386" s="27">
        <v>11476</v>
      </c>
      <c r="F386" s="321"/>
      <c r="G386" s="217"/>
      <c r="H386" s="217"/>
      <c r="I386" s="218">
        <v>0</v>
      </c>
      <c r="J386" s="217"/>
      <c r="K386" s="217"/>
      <c r="L386" s="217"/>
      <c r="M386" s="10">
        <v>0</v>
      </c>
      <c r="N386" s="10">
        <v>0</v>
      </c>
      <c r="O386" s="10">
        <v>0</v>
      </c>
      <c r="P386" s="1"/>
    </row>
    <row r="387" spans="2:16" ht="11.25" customHeight="1">
      <c r="B387" s="25">
        <v>43617</v>
      </c>
      <c r="C387" s="26">
        <v>55123</v>
      </c>
      <c r="D387" s="10">
        <v>378</v>
      </c>
      <c r="E387" s="27">
        <v>11506</v>
      </c>
      <c r="F387" s="321"/>
      <c r="G387" s="217"/>
      <c r="H387" s="217"/>
      <c r="I387" s="218">
        <v>0</v>
      </c>
      <c r="J387" s="217"/>
      <c r="K387" s="217"/>
      <c r="L387" s="217"/>
      <c r="M387" s="10">
        <v>0</v>
      </c>
      <c r="N387" s="10">
        <v>0</v>
      </c>
      <c r="O387" s="10">
        <v>0</v>
      </c>
      <c r="P387" s="1"/>
    </row>
    <row r="388" spans="2:16" ht="11.25" customHeight="1">
      <c r="B388" s="25">
        <v>43617</v>
      </c>
      <c r="C388" s="26">
        <v>55154</v>
      </c>
      <c r="D388" s="10">
        <v>379</v>
      </c>
      <c r="E388" s="27">
        <v>11537</v>
      </c>
      <c r="F388" s="321"/>
      <c r="G388" s="217"/>
      <c r="H388" s="217"/>
      <c r="I388" s="218">
        <v>0</v>
      </c>
      <c r="J388" s="217"/>
      <c r="K388" s="217"/>
      <c r="L388" s="217"/>
      <c r="M388" s="10">
        <v>0</v>
      </c>
      <c r="N388" s="10">
        <v>0</v>
      </c>
      <c r="O388" s="10">
        <v>0</v>
      </c>
      <c r="P388" s="1"/>
    </row>
    <row r="389" spans="2:16" ht="11.25" customHeight="1">
      <c r="B389" s="25">
        <v>43617</v>
      </c>
      <c r="C389" s="26">
        <v>55185</v>
      </c>
      <c r="D389" s="10">
        <v>380</v>
      </c>
      <c r="E389" s="27">
        <v>11568</v>
      </c>
      <c r="F389" s="321"/>
      <c r="G389" s="217"/>
      <c r="H389" s="217"/>
      <c r="I389" s="218">
        <v>0</v>
      </c>
      <c r="J389" s="217"/>
      <c r="K389" s="217"/>
      <c r="L389" s="217"/>
      <c r="M389" s="10">
        <v>0</v>
      </c>
      <c r="N389" s="10">
        <v>0</v>
      </c>
      <c r="O389" s="10">
        <v>0</v>
      </c>
      <c r="P389" s="1"/>
    </row>
    <row r="390" spans="2:16" ht="11.25" customHeight="1">
      <c r="B390" s="25">
        <v>43617</v>
      </c>
      <c r="C390" s="26">
        <v>55213</v>
      </c>
      <c r="D390" s="10">
        <v>381</v>
      </c>
      <c r="E390" s="27">
        <v>11596</v>
      </c>
      <c r="F390" s="321"/>
      <c r="G390" s="217"/>
      <c r="H390" s="217"/>
      <c r="I390" s="218">
        <v>0</v>
      </c>
      <c r="J390" s="217"/>
      <c r="K390" s="217"/>
      <c r="L390" s="217"/>
      <c r="M390" s="10">
        <v>0</v>
      </c>
      <c r="N390" s="10">
        <v>0</v>
      </c>
      <c r="O390" s="10">
        <v>0</v>
      </c>
      <c r="P390" s="1"/>
    </row>
    <row r="391" spans="2:16" ht="11.25" customHeight="1">
      <c r="B391" s="25">
        <v>43617</v>
      </c>
      <c r="C391" s="26">
        <v>55244</v>
      </c>
      <c r="D391" s="10">
        <v>382</v>
      </c>
      <c r="E391" s="27">
        <v>11627</v>
      </c>
      <c r="F391" s="321"/>
      <c r="G391" s="217"/>
      <c r="H391" s="217"/>
      <c r="I391" s="218">
        <v>0</v>
      </c>
      <c r="J391" s="217"/>
      <c r="K391" s="217"/>
      <c r="L391" s="217"/>
      <c r="M391" s="10">
        <v>0</v>
      </c>
      <c r="N391" s="10">
        <v>0</v>
      </c>
      <c r="O391" s="10">
        <v>0</v>
      </c>
      <c r="P391" s="1"/>
    </row>
    <row r="392" spans="2:16" ht="11.25" customHeight="1">
      <c r="B392" s="25">
        <v>43617</v>
      </c>
      <c r="C392" s="26">
        <v>55274</v>
      </c>
      <c r="D392" s="10">
        <v>383</v>
      </c>
      <c r="E392" s="27">
        <v>11657</v>
      </c>
      <c r="F392" s="321"/>
      <c r="G392" s="217"/>
      <c r="H392" s="217"/>
      <c r="I392" s="218">
        <v>0</v>
      </c>
      <c r="J392" s="217"/>
      <c r="K392" s="217"/>
      <c r="L392" s="217"/>
      <c r="M392" s="10">
        <v>0</v>
      </c>
      <c r="N392" s="10">
        <v>0</v>
      </c>
      <c r="O392" s="10">
        <v>0</v>
      </c>
      <c r="P392" s="1"/>
    </row>
    <row r="393" spans="2:16" ht="11.25" customHeight="1">
      <c r="B393" s="25">
        <v>43617</v>
      </c>
      <c r="C393" s="26">
        <v>55305</v>
      </c>
      <c r="D393" s="10">
        <v>384</v>
      </c>
      <c r="E393" s="27">
        <v>11688</v>
      </c>
      <c r="F393" s="321"/>
      <c r="G393" s="217"/>
      <c r="H393" s="217"/>
      <c r="I393" s="218">
        <v>0</v>
      </c>
      <c r="J393" s="217"/>
      <c r="K393" s="217"/>
      <c r="L393" s="217"/>
      <c r="M393" s="10">
        <v>0</v>
      </c>
      <c r="N393" s="10">
        <v>0</v>
      </c>
      <c r="O393" s="10">
        <v>0</v>
      </c>
      <c r="P393" s="1"/>
    </row>
  </sheetData>
  <sheetProtection/>
  <mergeCells count="77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4:H384"/>
    <mergeCell ref="I384:L384"/>
    <mergeCell ref="F385:H385"/>
    <mergeCell ref="I385:L385"/>
    <mergeCell ref="F386:H386"/>
    <mergeCell ref="I386:L386"/>
    <mergeCell ref="F387:H387"/>
    <mergeCell ref="I387:L387"/>
    <mergeCell ref="F388:H388"/>
    <mergeCell ref="I388:L388"/>
    <mergeCell ref="F389:H389"/>
    <mergeCell ref="I389:L389"/>
    <mergeCell ref="F390:H390"/>
    <mergeCell ref="I390:L390"/>
    <mergeCell ref="F391:H391"/>
    <mergeCell ref="I391:L391"/>
    <mergeCell ref="F392:H392"/>
    <mergeCell ref="I392:L392"/>
    <mergeCell ref="F393:H393"/>
    <mergeCell ref="I393:L393"/>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D6" sqref="D6"/>
    </sheetView>
  </sheetViews>
  <sheetFormatPr defaultColWidth="9.140625" defaultRowHeight="12.75" outlineLevelRow="1"/>
  <cols>
    <col min="1" max="1" width="13.28125" style="70" customWidth="1"/>
    <col min="2" max="2" width="60.57421875" style="70" bestFit="1" customWidth="1"/>
    <col min="3" max="7" width="41.00390625" style="70" customWidth="1"/>
    <col min="8" max="8" width="7.28125" style="70" customWidth="1"/>
    <col min="9" max="9" width="92.00390625" style="70" customWidth="1"/>
    <col min="10" max="11" width="47.7109375" style="70" customWidth="1"/>
    <col min="12" max="12" width="7.28125" style="70" customWidth="1"/>
    <col min="13" max="13" width="25.7109375" style="70" customWidth="1"/>
    <col min="14" max="14" width="25.7109375" style="67" customWidth="1"/>
    <col min="15" max="16384" width="8.8515625" style="108" customWidth="1"/>
  </cols>
  <sheetData>
    <row r="1" spans="1:2" ht="45" customHeight="1">
      <c r="A1" s="333" t="s">
        <v>2062</v>
      </c>
      <c r="B1" s="333"/>
    </row>
    <row r="2" spans="1:13" ht="30.75">
      <c r="A2" s="66" t="s">
        <v>2063</v>
      </c>
      <c r="B2" s="66"/>
      <c r="C2" s="67"/>
      <c r="D2" s="67"/>
      <c r="E2" s="67"/>
      <c r="F2" s="68" t="s">
        <v>1880</v>
      </c>
      <c r="G2" s="112"/>
      <c r="H2" s="67"/>
      <c r="I2" s="42"/>
      <c r="J2" s="67"/>
      <c r="K2" s="67"/>
      <c r="L2" s="67"/>
      <c r="M2" s="67"/>
    </row>
    <row r="3" spans="1:13" ht="15" thickBot="1">
      <c r="A3" s="67"/>
      <c r="B3" s="69"/>
      <c r="C3" s="69"/>
      <c r="D3" s="67"/>
      <c r="E3" s="67"/>
      <c r="F3" s="67"/>
      <c r="G3" s="67"/>
      <c r="H3" s="67"/>
      <c r="L3" s="67"/>
      <c r="M3" s="67"/>
    </row>
    <row r="4" spans="1:13" ht="18" thickBot="1">
      <c r="A4" s="71"/>
      <c r="B4" s="72" t="s">
        <v>0</v>
      </c>
      <c r="C4" s="73" t="s">
        <v>2064</v>
      </c>
      <c r="D4" s="71"/>
      <c r="E4" s="71"/>
      <c r="F4" s="67"/>
      <c r="G4" s="67"/>
      <c r="H4" s="67"/>
      <c r="I4" s="81" t="s">
        <v>2065</v>
      </c>
      <c r="J4" s="182" t="s">
        <v>2042</v>
      </c>
      <c r="L4" s="67"/>
      <c r="M4" s="67"/>
    </row>
    <row r="5" spans="8:13" ht="15" thickBot="1">
      <c r="H5" s="67"/>
      <c r="I5" s="187" t="s">
        <v>2044</v>
      </c>
      <c r="J5" s="70" t="s">
        <v>45</v>
      </c>
      <c r="L5" s="67"/>
      <c r="M5" s="67"/>
    </row>
    <row r="6" spans="1:13" ht="18">
      <c r="A6" s="74"/>
      <c r="B6" s="75" t="s">
        <v>2066</v>
      </c>
      <c r="C6" s="74"/>
      <c r="E6" s="76"/>
      <c r="F6" s="76"/>
      <c r="G6" s="76"/>
      <c r="H6" s="67"/>
      <c r="I6" s="187" t="s">
        <v>2046</v>
      </c>
      <c r="J6" s="70" t="s">
        <v>2047</v>
      </c>
      <c r="L6" s="67"/>
      <c r="M6" s="67"/>
    </row>
    <row r="7" spans="2:13" ht="14.25">
      <c r="B7" s="77" t="s">
        <v>2067</v>
      </c>
      <c r="H7" s="67"/>
      <c r="I7" s="187" t="s">
        <v>2049</v>
      </c>
      <c r="J7" s="70" t="s">
        <v>2050</v>
      </c>
      <c r="L7" s="67"/>
      <c r="M7" s="67"/>
    </row>
    <row r="8" spans="2:13" ht="14.25">
      <c r="B8" s="77" t="s">
        <v>878</v>
      </c>
      <c r="H8" s="67"/>
      <c r="I8" s="187" t="s">
        <v>2068</v>
      </c>
      <c r="J8" s="70" t="s">
        <v>2069</v>
      </c>
      <c r="L8" s="67"/>
      <c r="M8" s="67"/>
    </row>
    <row r="9" spans="2:13" ht="15" thickBot="1">
      <c r="B9" s="79" t="s">
        <v>879</v>
      </c>
      <c r="H9" s="67"/>
      <c r="L9" s="67"/>
      <c r="M9" s="67"/>
    </row>
    <row r="10" spans="2:13" ht="14.25">
      <c r="B10" s="80"/>
      <c r="H10" s="67"/>
      <c r="I10" s="188" t="s">
        <v>2070</v>
      </c>
      <c r="L10" s="67"/>
      <c r="M10" s="67"/>
    </row>
    <row r="11" spans="2:13" ht="14.25">
      <c r="B11" s="80"/>
      <c r="H11" s="67"/>
      <c r="I11" s="188" t="s">
        <v>2071</v>
      </c>
      <c r="L11" s="67"/>
      <c r="M11" s="67"/>
    </row>
    <row r="12" spans="1:13" ht="36">
      <c r="A12" s="81" t="s">
        <v>5</v>
      </c>
      <c r="B12" s="81" t="s">
        <v>877</v>
      </c>
      <c r="C12" s="82"/>
      <c r="D12" s="82"/>
      <c r="E12" s="82"/>
      <c r="F12" s="82"/>
      <c r="G12" s="82"/>
      <c r="H12" s="67"/>
      <c r="L12" s="67"/>
      <c r="M12" s="67"/>
    </row>
    <row r="13" spans="1:13" ht="15" customHeight="1">
      <c r="A13" s="91"/>
      <c r="B13" s="92" t="s">
        <v>880</v>
      </c>
      <c r="C13" s="91" t="s">
        <v>881</v>
      </c>
      <c r="D13" s="91" t="s">
        <v>882</v>
      </c>
      <c r="E13" s="93"/>
      <c r="F13" s="94"/>
      <c r="G13" s="94"/>
      <c r="H13" s="67"/>
      <c r="L13" s="67"/>
      <c r="M13" s="67"/>
    </row>
    <row r="14" spans="1:13" ht="14.25">
      <c r="A14" s="70" t="s">
        <v>883</v>
      </c>
      <c r="B14" s="89" t="s">
        <v>884</v>
      </c>
      <c r="C14" s="189"/>
      <c r="D14" s="189"/>
      <c r="E14" s="76"/>
      <c r="F14" s="76"/>
      <c r="G14" s="76"/>
      <c r="H14" s="67"/>
      <c r="L14" s="67"/>
      <c r="M14" s="67"/>
    </row>
    <row r="15" spans="1:13" ht="14.25">
      <c r="A15" s="70" t="s">
        <v>885</v>
      </c>
      <c r="B15" s="89" t="s">
        <v>886</v>
      </c>
      <c r="C15" s="122" t="s">
        <v>887</v>
      </c>
      <c r="D15" s="122" t="s">
        <v>888</v>
      </c>
      <c r="E15" s="76"/>
      <c r="F15" s="76"/>
      <c r="G15" s="76"/>
      <c r="H15" s="67"/>
      <c r="L15" s="67"/>
      <c r="M15" s="67"/>
    </row>
    <row r="16" spans="1:13" ht="14.25">
      <c r="A16" s="70" t="s">
        <v>889</v>
      </c>
      <c r="B16" s="89" t="s">
        <v>890</v>
      </c>
      <c r="C16" s="122"/>
      <c r="D16" s="122"/>
      <c r="E16" s="76"/>
      <c r="F16" s="76"/>
      <c r="G16" s="76"/>
      <c r="H16" s="67"/>
      <c r="L16" s="67"/>
      <c r="M16" s="67"/>
    </row>
    <row r="17" spans="1:13" ht="14.25">
      <c r="A17" s="70" t="s">
        <v>891</v>
      </c>
      <c r="B17" s="89" t="s">
        <v>892</v>
      </c>
      <c r="C17" s="122"/>
      <c r="D17" s="122"/>
      <c r="E17" s="76"/>
      <c r="F17" s="76"/>
      <c r="G17" s="76"/>
      <c r="H17" s="67"/>
      <c r="L17" s="67"/>
      <c r="M17" s="67"/>
    </row>
    <row r="18" spans="1:13" ht="14.25">
      <c r="A18" s="70" t="s">
        <v>893</v>
      </c>
      <c r="B18" s="89" t="s">
        <v>894</v>
      </c>
      <c r="C18" s="122"/>
      <c r="D18" s="122"/>
      <c r="E18" s="76"/>
      <c r="F18" s="76"/>
      <c r="G18" s="76"/>
      <c r="H18" s="67"/>
      <c r="L18" s="67"/>
      <c r="M18" s="67"/>
    </row>
    <row r="19" spans="1:13" ht="14.25">
      <c r="A19" s="70" t="s">
        <v>895</v>
      </c>
      <c r="B19" s="89" t="s">
        <v>896</v>
      </c>
      <c r="C19" s="122"/>
      <c r="D19" s="122"/>
      <c r="E19" s="76"/>
      <c r="F19" s="76"/>
      <c r="G19" s="76"/>
      <c r="H19" s="67"/>
      <c r="L19" s="67"/>
      <c r="M19" s="67"/>
    </row>
    <row r="20" spans="1:13" ht="14.25">
      <c r="A20" s="70" t="s">
        <v>897</v>
      </c>
      <c r="B20" s="89" t="s">
        <v>898</v>
      </c>
      <c r="C20" s="122"/>
      <c r="D20" s="122"/>
      <c r="E20" s="76"/>
      <c r="F20" s="76"/>
      <c r="G20" s="76"/>
      <c r="H20" s="67"/>
      <c r="L20" s="67"/>
      <c r="M20" s="67"/>
    </row>
    <row r="21" spans="1:13" ht="14.25">
      <c r="A21" s="70" t="s">
        <v>899</v>
      </c>
      <c r="B21" s="89" t="s">
        <v>900</v>
      </c>
      <c r="C21" s="122"/>
      <c r="D21" s="122"/>
      <c r="E21" s="76"/>
      <c r="F21" s="76"/>
      <c r="G21" s="76"/>
      <c r="H21" s="67"/>
      <c r="L21" s="67"/>
      <c r="M21" s="67"/>
    </row>
    <row r="22" spans="1:13" ht="14.25">
      <c r="A22" s="70" t="s">
        <v>901</v>
      </c>
      <c r="B22" s="89" t="s">
        <v>902</v>
      </c>
      <c r="C22" s="122"/>
      <c r="D22" s="122"/>
      <c r="E22" s="76"/>
      <c r="F22" s="76"/>
      <c r="G22" s="76"/>
      <c r="H22" s="67"/>
      <c r="L22" s="67"/>
      <c r="M22" s="67"/>
    </row>
    <row r="23" spans="1:13" ht="28.5">
      <c r="A23" s="70" t="s">
        <v>903</v>
      </c>
      <c r="B23" s="89" t="s">
        <v>904</v>
      </c>
      <c r="C23" s="122" t="s">
        <v>905</v>
      </c>
      <c r="D23" s="122"/>
      <c r="E23" s="76"/>
      <c r="F23" s="76"/>
      <c r="G23" s="76"/>
      <c r="H23" s="67"/>
      <c r="L23" s="67"/>
      <c r="M23" s="67"/>
    </row>
    <row r="24" spans="1:13" ht="14.25">
      <c r="A24" s="70" t="s">
        <v>906</v>
      </c>
      <c r="B24" s="89" t="s">
        <v>907</v>
      </c>
      <c r="C24" s="122" t="s">
        <v>908</v>
      </c>
      <c r="D24" s="122"/>
      <c r="E24" s="76"/>
      <c r="F24" s="76"/>
      <c r="G24" s="76"/>
      <c r="H24" s="67"/>
      <c r="L24" s="67"/>
      <c r="M24" s="67"/>
    </row>
    <row r="25" spans="1:13" ht="14.25" outlineLevel="1">
      <c r="A25" s="70" t="s">
        <v>909</v>
      </c>
      <c r="B25" s="86"/>
      <c r="E25" s="76"/>
      <c r="F25" s="76"/>
      <c r="G25" s="76"/>
      <c r="H25" s="67"/>
      <c r="L25" s="67"/>
      <c r="M25" s="67"/>
    </row>
    <row r="26" spans="1:13" ht="14.25" outlineLevel="1">
      <c r="A26" s="70" t="s">
        <v>910</v>
      </c>
      <c r="B26" s="86"/>
      <c r="E26" s="76"/>
      <c r="F26" s="76"/>
      <c r="G26" s="76"/>
      <c r="H26" s="67"/>
      <c r="L26" s="67"/>
      <c r="M26" s="67"/>
    </row>
    <row r="27" spans="1:13" ht="14.25" outlineLevel="1">
      <c r="A27" s="70" t="s">
        <v>911</v>
      </c>
      <c r="B27" s="86"/>
      <c r="E27" s="76"/>
      <c r="F27" s="76"/>
      <c r="G27" s="76"/>
      <c r="H27" s="67"/>
      <c r="L27" s="67"/>
      <c r="M27" s="67"/>
    </row>
    <row r="28" spans="1:13" ht="14.25" outlineLevel="1">
      <c r="A28" s="70" t="s">
        <v>912</v>
      </c>
      <c r="B28" s="86"/>
      <c r="E28" s="76"/>
      <c r="F28" s="76"/>
      <c r="G28" s="76"/>
      <c r="H28" s="67"/>
      <c r="L28" s="67"/>
      <c r="M28" s="67"/>
    </row>
    <row r="29" spans="1:13" ht="14.25" outlineLevel="1">
      <c r="A29" s="70" t="s">
        <v>913</v>
      </c>
      <c r="B29" s="86"/>
      <c r="E29" s="76"/>
      <c r="F29" s="76"/>
      <c r="G29" s="76"/>
      <c r="H29" s="67"/>
      <c r="L29" s="67"/>
      <c r="M29" s="67"/>
    </row>
    <row r="30" spans="1:13" ht="14.25" outlineLevel="1">
      <c r="A30" s="70" t="s">
        <v>914</v>
      </c>
      <c r="B30" s="86"/>
      <c r="E30" s="76"/>
      <c r="F30" s="76"/>
      <c r="G30" s="76"/>
      <c r="H30" s="67"/>
      <c r="L30" s="67"/>
      <c r="M30" s="67"/>
    </row>
    <row r="31" spans="1:13" ht="14.25" outlineLevel="1">
      <c r="A31" s="70" t="s">
        <v>915</v>
      </c>
      <c r="B31" s="86"/>
      <c r="E31" s="76"/>
      <c r="F31" s="76"/>
      <c r="G31" s="76"/>
      <c r="H31" s="67"/>
      <c r="L31" s="67"/>
      <c r="M31" s="67"/>
    </row>
    <row r="32" spans="1:13" ht="14.25" outlineLevel="1">
      <c r="A32" s="70" t="s">
        <v>916</v>
      </c>
      <c r="B32" s="86"/>
      <c r="E32" s="76"/>
      <c r="F32" s="76"/>
      <c r="G32" s="76"/>
      <c r="H32" s="67"/>
      <c r="L32" s="67"/>
      <c r="M32" s="67"/>
    </row>
    <row r="33" spans="1:13" ht="18">
      <c r="A33" s="82"/>
      <c r="B33" s="81" t="s">
        <v>878</v>
      </c>
      <c r="C33" s="82"/>
      <c r="D33" s="82"/>
      <c r="E33" s="82"/>
      <c r="F33" s="82"/>
      <c r="G33" s="82"/>
      <c r="H33" s="67"/>
      <c r="L33" s="67"/>
      <c r="M33" s="67"/>
    </row>
    <row r="34" spans="1:13" ht="15" customHeight="1">
      <c r="A34" s="91"/>
      <c r="B34" s="92" t="s">
        <v>917</v>
      </c>
      <c r="C34" s="91" t="s">
        <v>918</v>
      </c>
      <c r="D34" s="91" t="s">
        <v>882</v>
      </c>
      <c r="E34" s="91" t="s">
        <v>919</v>
      </c>
      <c r="F34" s="94"/>
      <c r="G34" s="94"/>
      <c r="H34" s="67"/>
      <c r="L34" s="67"/>
      <c r="M34" s="67"/>
    </row>
    <row r="35" spans="1:13" ht="14.25">
      <c r="A35" s="70" t="s">
        <v>920</v>
      </c>
      <c r="B35" s="189" t="s">
        <v>2072</v>
      </c>
      <c r="C35" s="189" t="s">
        <v>2073</v>
      </c>
      <c r="D35" s="189" t="s">
        <v>2074</v>
      </c>
      <c r="E35" s="189" t="s">
        <v>2075</v>
      </c>
      <c r="F35" s="190"/>
      <c r="G35" s="190"/>
      <c r="H35" s="67"/>
      <c r="L35" s="67"/>
      <c r="M35" s="67"/>
    </row>
    <row r="36" spans="1:13" ht="14.25">
      <c r="A36" s="70" t="s">
        <v>921</v>
      </c>
      <c r="B36" s="89"/>
      <c r="H36" s="67"/>
      <c r="L36" s="67"/>
      <c r="M36" s="67"/>
    </row>
    <row r="37" spans="1:13" ht="14.25">
      <c r="A37" s="70" t="s">
        <v>922</v>
      </c>
      <c r="B37" s="89"/>
      <c r="H37" s="67"/>
      <c r="L37" s="67"/>
      <c r="M37" s="67"/>
    </row>
    <row r="38" spans="1:13" ht="14.25">
      <c r="A38" s="70" t="s">
        <v>923</v>
      </c>
      <c r="B38" s="89"/>
      <c r="H38" s="67"/>
      <c r="L38" s="67"/>
      <c r="M38" s="67"/>
    </row>
    <row r="39" spans="1:13" ht="14.25">
      <c r="A39" s="70" t="s">
        <v>924</v>
      </c>
      <c r="B39" s="89"/>
      <c r="H39" s="67"/>
      <c r="L39" s="67"/>
      <c r="M39" s="67"/>
    </row>
    <row r="40" spans="1:13" ht="14.25">
      <c r="A40" s="70" t="s">
        <v>925</v>
      </c>
      <c r="B40" s="89"/>
      <c r="H40" s="67"/>
      <c r="L40" s="67"/>
      <c r="M40" s="67"/>
    </row>
    <row r="41" spans="1:13" ht="14.25">
      <c r="A41" s="70" t="s">
        <v>926</v>
      </c>
      <c r="B41" s="89"/>
      <c r="H41" s="67"/>
      <c r="L41" s="67"/>
      <c r="M41" s="67"/>
    </row>
    <row r="42" spans="1:13" ht="14.25">
      <c r="A42" s="70" t="s">
        <v>927</v>
      </c>
      <c r="B42" s="89"/>
      <c r="H42" s="67"/>
      <c r="L42" s="67"/>
      <c r="M42" s="67"/>
    </row>
    <row r="43" spans="1:13" ht="14.25">
      <c r="A43" s="70" t="s">
        <v>928</v>
      </c>
      <c r="B43" s="89"/>
      <c r="H43" s="67"/>
      <c r="L43" s="67"/>
      <c r="M43" s="67"/>
    </row>
    <row r="44" spans="1:13" ht="14.25">
      <c r="A44" s="70" t="s">
        <v>929</v>
      </c>
      <c r="B44" s="89"/>
      <c r="H44" s="67"/>
      <c r="L44" s="67"/>
      <c r="M44" s="67"/>
    </row>
    <row r="45" spans="1:13" ht="14.25">
      <c r="A45" s="70" t="s">
        <v>930</v>
      </c>
      <c r="B45" s="89"/>
      <c r="H45" s="67"/>
      <c r="L45" s="67"/>
      <c r="M45" s="67"/>
    </row>
    <row r="46" spans="1:13" ht="14.25">
      <c r="A46" s="70" t="s">
        <v>931</v>
      </c>
      <c r="B46" s="89"/>
      <c r="H46" s="67"/>
      <c r="L46" s="67"/>
      <c r="M46" s="67"/>
    </row>
    <row r="47" spans="1:13" ht="14.25">
      <c r="A47" s="70" t="s">
        <v>932</v>
      </c>
      <c r="B47" s="89"/>
      <c r="H47" s="67"/>
      <c r="L47" s="67"/>
      <c r="M47" s="67"/>
    </row>
    <row r="48" spans="1:13" ht="14.25">
      <c r="A48" s="70" t="s">
        <v>933</v>
      </c>
      <c r="B48" s="89"/>
      <c r="H48" s="67"/>
      <c r="L48" s="67"/>
      <c r="M48" s="67"/>
    </row>
    <row r="49" spans="1:13" ht="14.25">
      <c r="A49" s="70" t="s">
        <v>934</v>
      </c>
      <c r="B49" s="89"/>
      <c r="H49" s="67"/>
      <c r="L49" s="67"/>
      <c r="M49" s="67"/>
    </row>
    <row r="50" spans="1:13" ht="14.25">
      <c r="A50" s="70" t="s">
        <v>935</v>
      </c>
      <c r="B50" s="89"/>
      <c r="H50" s="67"/>
      <c r="L50" s="67"/>
      <c r="M50" s="67"/>
    </row>
    <row r="51" spans="1:13" ht="14.25">
      <c r="A51" s="70" t="s">
        <v>936</v>
      </c>
      <c r="B51" s="89"/>
      <c r="H51" s="67"/>
      <c r="L51" s="67"/>
      <c r="M51" s="67"/>
    </row>
    <row r="52" spans="1:13" ht="14.25">
      <c r="A52" s="70" t="s">
        <v>937</v>
      </c>
      <c r="B52" s="89"/>
      <c r="H52" s="67"/>
      <c r="L52" s="67"/>
      <c r="M52" s="67"/>
    </row>
    <row r="53" spans="1:13" ht="14.25">
      <c r="A53" s="70" t="s">
        <v>938</v>
      </c>
      <c r="B53" s="89"/>
      <c r="H53" s="67"/>
      <c r="L53" s="67"/>
      <c r="M53" s="67"/>
    </row>
    <row r="54" spans="1:13" ht="14.25">
      <c r="A54" s="70" t="s">
        <v>939</v>
      </c>
      <c r="B54" s="89"/>
      <c r="H54" s="67"/>
      <c r="L54" s="67"/>
      <c r="M54" s="67"/>
    </row>
    <row r="55" spans="1:13" ht="14.25">
      <c r="A55" s="70" t="s">
        <v>940</v>
      </c>
      <c r="B55" s="89"/>
      <c r="H55" s="67"/>
      <c r="L55" s="67"/>
      <c r="M55" s="67"/>
    </row>
    <row r="56" spans="1:13" ht="14.25">
      <c r="A56" s="70" t="s">
        <v>941</v>
      </c>
      <c r="B56" s="89"/>
      <c r="H56" s="67"/>
      <c r="L56" s="67"/>
      <c r="M56" s="67"/>
    </row>
    <row r="57" spans="1:13" ht="14.25">
      <c r="A57" s="70" t="s">
        <v>942</v>
      </c>
      <c r="B57" s="89"/>
      <c r="H57" s="67"/>
      <c r="L57" s="67"/>
      <c r="M57" s="67"/>
    </row>
    <row r="58" spans="1:13" ht="14.25">
      <c r="A58" s="70" t="s">
        <v>943</v>
      </c>
      <c r="B58" s="89"/>
      <c r="H58" s="67"/>
      <c r="L58" s="67"/>
      <c r="M58" s="67"/>
    </row>
    <row r="59" spans="1:13" ht="14.25">
      <c r="A59" s="70" t="s">
        <v>944</v>
      </c>
      <c r="B59" s="89"/>
      <c r="H59" s="67"/>
      <c r="L59" s="67"/>
      <c r="M59" s="67"/>
    </row>
    <row r="60" spans="1:13" ht="14.25" outlineLevel="1">
      <c r="A60" s="70" t="s">
        <v>945</v>
      </c>
      <c r="B60" s="89"/>
      <c r="E60" s="89"/>
      <c r="F60" s="89"/>
      <c r="G60" s="89"/>
      <c r="H60" s="67"/>
      <c r="L60" s="67"/>
      <c r="M60" s="67"/>
    </row>
    <row r="61" spans="1:13" ht="14.25" outlineLevel="1">
      <c r="A61" s="70" t="s">
        <v>946</v>
      </c>
      <c r="B61" s="89"/>
      <c r="E61" s="89"/>
      <c r="F61" s="89"/>
      <c r="G61" s="89"/>
      <c r="H61" s="67"/>
      <c r="L61" s="67"/>
      <c r="M61" s="67"/>
    </row>
    <row r="62" spans="1:13" ht="14.25" outlineLevel="1">
      <c r="A62" s="70" t="s">
        <v>947</v>
      </c>
      <c r="B62" s="89"/>
      <c r="E62" s="89"/>
      <c r="F62" s="89"/>
      <c r="G62" s="89"/>
      <c r="H62" s="67"/>
      <c r="L62" s="67"/>
      <c r="M62" s="67"/>
    </row>
    <row r="63" spans="1:13" ht="14.25" outlineLevel="1">
      <c r="A63" s="70" t="s">
        <v>948</v>
      </c>
      <c r="B63" s="89"/>
      <c r="E63" s="89"/>
      <c r="F63" s="89"/>
      <c r="G63" s="89"/>
      <c r="H63" s="67"/>
      <c r="L63" s="67"/>
      <c r="M63" s="67"/>
    </row>
    <row r="64" spans="1:13" ht="14.25" outlineLevel="1">
      <c r="A64" s="70" t="s">
        <v>949</v>
      </c>
      <c r="B64" s="89"/>
      <c r="E64" s="89"/>
      <c r="F64" s="89"/>
      <c r="G64" s="89"/>
      <c r="H64" s="67"/>
      <c r="L64" s="67"/>
      <c r="M64" s="67"/>
    </row>
    <row r="65" spans="1:13" ht="14.25" outlineLevel="1">
      <c r="A65" s="70" t="s">
        <v>950</v>
      </c>
      <c r="B65" s="89"/>
      <c r="E65" s="89"/>
      <c r="F65" s="89"/>
      <c r="G65" s="89"/>
      <c r="H65" s="67"/>
      <c r="L65" s="67"/>
      <c r="M65" s="67"/>
    </row>
    <row r="66" spans="1:13" ht="14.25" outlineLevel="1">
      <c r="A66" s="70" t="s">
        <v>951</v>
      </c>
      <c r="B66" s="89"/>
      <c r="E66" s="89"/>
      <c r="F66" s="89"/>
      <c r="G66" s="89"/>
      <c r="H66" s="67"/>
      <c r="L66" s="67"/>
      <c r="M66" s="67"/>
    </row>
    <row r="67" spans="1:13" ht="14.25" outlineLevel="1">
      <c r="A67" s="70" t="s">
        <v>952</v>
      </c>
      <c r="B67" s="89"/>
      <c r="E67" s="89"/>
      <c r="F67" s="89"/>
      <c r="G67" s="89"/>
      <c r="H67" s="67"/>
      <c r="L67" s="67"/>
      <c r="M67" s="67"/>
    </row>
    <row r="68" spans="1:13" ht="14.25" outlineLevel="1">
      <c r="A68" s="70" t="s">
        <v>953</v>
      </c>
      <c r="B68" s="89"/>
      <c r="E68" s="89"/>
      <c r="F68" s="89"/>
      <c r="G68" s="89"/>
      <c r="H68" s="67"/>
      <c r="L68" s="67"/>
      <c r="M68" s="67"/>
    </row>
    <row r="69" spans="1:13" ht="14.25" outlineLevel="1">
      <c r="A69" s="70" t="s">
        <v>954</v>
      </c>
      <c r="B69" s="89"/>
      <c r="E69" s="89"/>
      <c r="F69" s="89"/>
      <c r="G69" s="89"/>
      <c r="H69" s="67"/>
      <c r="L69" s="67"/>
      <c r="M69" s="67"/>
    </row>
    <row r="70" spans="1:13" ht="14.25" outlineLevel="1">
      <c r="A70" s="70" t="s">
        <v>955</v>
      </c>
      <c r="B70" s="89"/>
      <c r="E70" s="89"/>
      <c r="F70" s="89"/>
      <c r="G70" s="89"/>
      <c r="H70" s="67"/>
      <c r="L70" s="67"/>
      <c r="M70" s="67"/>
    </row>
    <row r="71" spans="1:13" ht="14.25" outlineLevel="1">
      <c r="A71" s="70" t="s">
        <v>956</v>
      </c>
      <c r="B71" s="89"/>
      <c r="E71" s="89"/>
      <c r="F71" s="89"/>
      <c r="G71" s="89"/>
      <c r="H71" s="67"/>
      <c r="L71" s="67"/>
      <c r="M71" s="67"/>
    </row>
    <row r="72" spans="1:13" ht="14.25" outlineLevel="1">
      <c r="A72" s="70" t="s">
        <v>957</v>
      </c>
      <c r="B72" s="89"/>
      <c r="E72" s="89"/>
      <c r="F72" s="89"/>
      <c r="G72" s="89"/>
      <c r="H72" s="67"/>
      <c r="L72" s="67"/>
      <c r="M72" s="67"/>
    </row>
    <row r="73" spans="1:8" ht="18">
      <c r="A73" s="82"/>
      <c r="B73" s="81" t="s">
        <v>879</v>
      </c>
      <c r="C73" s="82"/>
      <c r="D73" s="82"/>
      <c r="E73" s="82"/>
      <c r="F73" s="82"/>
      <c r="G73" s="82"/>
      <c r="H73" s="67"/>
    </row>
    <row r="74" spans="1:14" ht="15" customHeight="1">
      <c r="A74" s="91"/>
      <c r="B74" s="92" t="s">
        <v>958</v>
      </c>
      <c r="C74" s="91" t="s">
        <v>959</v>
      </c>
      <c r="D74" s="91"/>
      <c r="E74" s="94"/>
      <c r="F74" s="94"/>
      <c r="G74" s="94"/>
      <c r="H74" s="108"/>
      <c r="I74" s="108"/>
      <c r="J74" s="108"/>
      <c r="K74" s="108"/>
      <c r="L74" s="108"/>
      <c r="M74" s="108"/>
      <c r="N74" s="108"/>
    </row>
    <row r="75" spans="1:8" ht="14.25">
      <c r="A75" s="70" t="s">
        <v>960</v>
      </c>
      <c r="B75" s="70" t="s">
        <v>961</v>
      </c>
      <c r="C75" s="120">
        <v>35.134469107025325</v>
      </c>
      <c r="H75" s="67"/>
    </row>
    <row r="76" spans="1:8" ht="14.25">
      <c r="A76" s="70" t="s">
        <v>962</v>
      </c>
      <c r="B76" s="70" t="s">
        <v>2076</v>
      </c>
      <c r="C76" s="120">
        <v>169.53385417979229</v>
      </c>
      <c r="H76" s="67"/>
    </row>
    <row r="77" spans="1:8" ht="14.25" outlineLevel="1">
      <c r="A77" s="70" t="s">
        <v>963</v>
      </c>
      <c r="H77" s="67"/>
    </row>
    <row r="78" spans="1:8" ht="14.25" outlineLevel="1">
      <c r="A78" s="70" t="s">
        <v>964</v>
      </c>
      <c r="H78" s="67"/>
    </row>
    <row r="79" spans="1:8" ht="14.25" outlineLevel="1">
      <c r="A79" s="70" t="s">
        <v>965</v>
      </c>
      <c r="H79" s="67"/>
    </row>
    <row r="80" spans="1:8" ht="14.25" outlineLevel="1">
      <c r="A80" s="70" t="s">
        <v>966</v>
      </c>
      <c r="H80" s="67"/>
    </row>
    <row r="81" spans="1:8" ht="14.25">
      <c r="A81" s="91"/>
      <c r="B81" s="92" t="s">
        <v>967</v>
      </c>
      <c r="C81" s="91" t="s">
        <v>483</v>
      </c>
      <c r="D81" s="91" t="s">
        <v>484</v>
      </c>
      <c r="E81" s="94" t="s">
        <v>968</v>
      </c>
      <c r="F81" s="94" t="s">
        <v>969</v>
      </c>
      <c r="G81" s="94" t="s">
        <v>970</v>
      </c>
      <c r="H81" s="67"/>
    </row>
    <row r="82" spans="1:8" ht="14.25">
      <c r="A82" s="70" t="s">
        <v>971</v>
      </c>
      <c r="B82" s="70" t="s">
        <v>972</v>
      </c>
      <c r="C82" s="159">
        <v>0.0013084786615277428</v>
      </c>
      <c r="D82" s="191"/>
      <c r="E82" s="191"/>
      <c r="F82" s="191"/>
      <c r="G82" s="191">
        <f>C82</f>
        <v>0.0013084786615277428</v>
      </c>
      <c r="H82" s="67"/>
    </row>
    <row r="83" spans="1:8" ht="14.25">
      <c r="A83" s="70" t="s">
        <v>973</v>
      </c>
      <c r="B83" s="70" t="s">
        <v>974</v>
      </c>
      <c r="C83" s="159">
        <v>0.00040671287863438096</v>
      </c>
      <c r="G83" s="192">
        <f>C83</f>
        <v>0.00040671287863438096</v>
      </c>
      <c r="H83" s="67"/>
    </row>
    <row r="84" spans="1:8" ht="14.25">
      <c r="A84" s="70" t="s">
        <v>975</v>
      </c>
      <c r="B84" s="70" t="s">
        <v>976</v>
      </c>
      <c r="C84" s="159">
        <v>3.6765275458079094E-05</v>
      </c>
      <c r="G84" s="192">
        <f>C84</f>
        <v>3.6765275458079094E-05</v>
      </c>
      <c r="H84" s="67"/>
    </row>
    <row r="85" spans="1:8" ht="14.25">
      <c r="A85" s="70" t="s">
        <v>977</v>
      </c>
      <c r="B85" s="70" t="s">
        <v>978</v>
      </c>
      <c r="C85" s="159">
        <v>0.00017296107435575022</v>
      </c>
      <c r="G85" s="192">
        <f>C85</f>
        <v>0.00017296107435575022</v>
      </c>
      <c r="H85" s="67"/>
    </row>
    <row r="86" spans="1:8" ht="14.25">
      <c r="A86" s="70" t="s">
        <v>979</v>
      </c>
      <c r="B86" s="70" t="s">
        <v>980</v>
      </c>
      <c r="C86" s="159">
        <v>0</v>
      </c>
      <c r="G86" s="192">
        <f>C86</f>
        <v>0</v>
      </c>
      <c r="H86" s="67"/>
    </row>
    <row r="87" spans="1:8" ht="14.25" outlineLevel="1">
      <c r="A87" s="70" t="s">
        <v>981</v>
      </c>
      <c r="H87" s="67"/>
    </row>
    <row r="88" spans="1:8" ht="14.25" outlineLevel="1">
      <c r="A88" s="70" t="s">
        <v>982</v>
      </c>
      <c r="H88" s="67"/>
    </row>
    <row r="89" spans="1:8" ht="14.25" outlineLevel="1">
      <c r="A89" s="70" t="s">
        <v>983</v>
      </c>
      <c r="H89" s="67"/>
    </row>
    <row r="90" spans="1:8" ht="14.25" outlineLevel="1">
      <c r="A90" s="70" t="s">
        <v>984</v>
      </c>
      <c r="H90" s="67"/>
    </row>
    <row r="91" ht="14.25">
      <c r="H91" s="67"/>
    </row>
    <row r="92" ht="14.25">
      <c r="H92" s="67"/>
    </row>
    <row r="93" ht="14.25">
      <c r="H93" s="67"/>
    </row>
    <row r="94" ht="14.25">
      <c r="H94" s="67"/>
    </row>
    <row r="95" ht="14.25">
      <c r="H95" s="67"/>
    </row>
    <row r="96" ht="14.25">
      <c r="H96" s="67"/>
    </row>
    <row r="97" ht="14.25">
      <c r="H97" s="67"/>
    </row>
    <row r="98" ht="14.25">
      <c r="H98" s="67"/>
    </row>
    <row r="99" ht="14.25">
      <c r="H99" s="67"/>
    </row>
    <row r="100" ht="14.25">
      <c r="H100" s="67"/>
    </row>
    <row r="101" ht="14.25">
      <c r="H101" s="67"/>
    </row>
    <row r="102" ht="14.25">
      <c r="H102" s="67"/>
    </row>
    <row r="103" ht="14.25">
      <c r="H103" s="67"/>
    </row>
    <row r="104" ht="14.25">
      <c r="H104" s="67"/>
    </row>
    <row r="105" ht="14.25">
      <c r="H105" s="67"/>
    </row>
    <row r="106" ht="14.25">
      <c r="H106" s="67"/>
    </row>
    <row r="107" ht="14.25">
      <c r="H107" s="67"/>
    </row>
    <row r="108" ht="14.25">
      <c r="H108" s="67"/>
    </row>
    <row r="109" ht="14.25">
      <c r="H109" s="67"/>
    </row>
    <row r="110" ht="14.25">
      <c r="H110" s="67"/>
    </row>
    <row r="111" ht="14.25">
      <c r="H111" s="67"/>
    </row>
    <row r="112" ht="14.25">
      <c r="H112" s="6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490"/>
  <sheetViews>
    <sheetView showGridLines="0" zoomScalePageLayoutView="0" workbookViewId="0" topLeftCell="A1">
      <selection activeCell="A1" sqref="A1"/>
    </sheetView>
  </sheetViews>
  <sheetFormatPr defaultColWidth="9.140625" defaultRowHeight="12.75"/>
  <sheetData>
    <row r="1" spans="2:6" ht="12.75">
      <c r="B1" t="s">
        <v>1692</v>
      </c>
      <c r="C1" t="s">
        <v>1693</v>
      </c>
      <c r="D1" t="s">
        <v>1694</v>
      </c>
      <c r="E1" t="s">
        <v>1695</v>
      </c>
      <c r="F1" t="s">
        <v>1696</v>
      </c>
    </row>
    <row r="2" spans="1:6" ht="12.75">
      <c r="A2" t="s">
        <v>1308</v>
      </c>
      <c r="B2">
        <v>2853236090.015385</v>
      </c>
      <c r="C2">
        <v>2848552768.710578</v>
      </c>
      <c r="D2">
        <v>2841541717.0718465</v>
      </c>
      <c r="E2">
        <v>2829893683.727458</v>
      </c>
      <c r="F2">
        <v>2250000000</v>
      </c>
    </row>
    <row r="3" spans="1:6" ht="12.75">
      <c r="A3" t="s">
        <v>1308</v>
      </c>
      <c r="F3">
        <v>2250000000</v>
      </c>
    </row>
    <row r="4" spans="1:6" ht="12.75">
      <c r="A4" t="s">
        <v>1309</v>
      </c>
      <c r="B4">
        <v>2834036129.177132</v>
      </c>
      <c r="C4">
        <v>2824585477.6284804</v>
      </c>
      <c r="D4">
        <v>2810467594.2566276</v>
      </c>
      <c r="E4">
        <v>2787091874.177676</v>
      </c>
      <c r="F4">
        <v>2250000000</v>
      </c>
    </row>
    <row r="5" spans="1:6" ht="12.75">
      <c r="A5" t="s">
        <v>1309</v>
      </c>
      <c r="F5">
        <v>2250000000</v>
      </c>
    </row>
    <row r="6" spans="1:6" ht="12.75">
      <c r="A6" t="s">
        <v>1310</v>
      </c>
      <c r="B6">
        <v>2816086645.600322</v>
      </c>
      <c r="C6">
        <v>2801935486.276543</v>
      </c>
      <c r="D6">
        <v>2780840530.589207</v>
      </c>
      <c r="E6">
        <v>2746030820.0669966</v>
      </c>
      <c r="F6">
        <v>2250000000</v>
      </c>
    </row>
    <row r="7" spans="1:6" ht="12.75">
      <c r="A7" t="s">
        <v>1310</v>
      </c>
      <c r="F7">
        <v>2250000000</v>
      </c>
    </row>
    <row r="8" spans="1:6" ht="12.75">
      <c r="A8" t="s">
        <v>1311</v>
      </c>
      <c r="B8">
        <v>2797677325.170408</v>
      </c>
      <c r="C8">
        <v>2779049623.997814</v>
      </c>
      <c r="D8">
        <v>2751338479.7811604</v>
      </c>
      <c r="E8">
        <v>2705760972.17214</v>
      </c>
      <c r="F8">
        <v>2250000000</v>
      </c>
    </row>
    <row r="9" spans="1:6" ht="12.75">
      <c r="A9" t="s">
        <v>1311</v>
      </c>
      <c r="F9">
        <v>2250000000</v>
      </c>
    </row>
    <row r="10" spans="1:6" ht="12.75">
      <c r="A10" t="s">
        <v>1312</v>
      </c>
      <c r="B10">
        <v>2779610574.282234</v>
      </c>
      <c r="C10">
        <v>2756420131.1834645</v>
      </c>
      <c r="D10">
        <v>2721994393.3342776</v>
      </c>
      <c r="E10">
        <v>2665564844.4566827</v>
      </c>
      <c r="F10">
        <v>2250000000</v>
      </c>
    </row>
    <row r="11" spans="1:6" ht="12.75">
      <c r="A11" t="s">
        <v>1312</v>
      </c>
      <c r="F11">
        <v>2250000000</v>
      </c>
    </row>
    <row r="12" spans="1:6" ht="12.75">
      <c r="A12" t="s">
        <v>1313</v>
      </c>
      <c r="B12">
        <v>2761170021.295163</v>
      </c>
      <c r="C12">
        <v>2733639037.73244</v>
      </c>
      <c r="D12">
        <v>2692853632.158118</v>
      </c>
      <c r="E12">
        <v>2626218506.5764675</v>
      </c>
      <c r="F12">
        <v>2250000000</v>
      </c>
    </row>
    <row r="13" spans="1:6" ht="12.75">
      <c r="A13" t="s">
        <v>1313</v>
      </c>
      <c r="F13">
        <v>2250000000</v>
      </c>
    </row>
    <row r="14" spans="1:6" ht="12.75">
      <c r="A14" t="s">
        <v>1314</v>
      </c>
      <c r="B14">
        <v>2743102479.34502</v>
      </c>
      <c r="C14">
        <v>2711145527.280066</v>
      </c>
      <c r="D14">
        <v>2663903591.999506</v>
      </c>
      <c r="E14">
        <v>2586980958.5221977</v>
      </c>
      <c r="F14">
        <v>2250000000</v>
      </c>
    </row>
    <row r="15" spans="1:6" ht="12.75">
      <c r="A15" t="s">
        <v>1314</v>
      </c>
      <c r="F15">
        <v>2250000000</v>
      </c>
    </row>
    <row r="16" spans="1:6" ht="12.75">
      <c r="A16" t="s">
        <v>1315</v>
      </c>
      <c r="B16">
        <v>2724581527.432161</v>
      </c>
      <c r="C16">
        <v>2688273086.66451</v>
      </c>
      <c r="D16">
        <v>2634712006.1958094</v>
      </c>
      <c r="E16">
        <v>2547795104.0630937</v>
      </c>
      <c r="F16">
        <v>2250000000</v>
      </c>
    </row>
    <row r="17" spans="1:6" ht="12.75">
      <c r="A17" t="s">
        <v>1315</v>
      </c>
      <c r="F17">
        <v>2250000000</v>
      </c>
    </row>
    <row r="18" spans="1:6" ht="12.75">
      <c r="A18" t="s">
        <v>1316</v>
      </c>
      <c r="B18">
        <v>2705573778.01331</v>
      </c>
      <c r="C18">
        <v>2665282815.8832784</v>
      </c>
      <c r="D18">
        <v>2605964572.526343</v>
      </c>
      <c r="E18">
        <v>2510009717.4860826</v>
      </c>
      <c r="F18">
        <v>2250000000</v>
      </c>
    </row>
    <row r="19" spans="1:6" ht="12.75">
      <c r="A19" t="s">
        <v>1316</v>
      </c>
      <c r="F19">
        <v>2250000000</v>
      </c>
    </row>
    <row r="20" spans="1:6" ht="12.75">
      <c r="A20" t="s">
        <v>1317</v>
      </c>
      <c r="B20">
        <v>2686989837.463601</v>
      </c>
      <c r="C20">
        <v>2642486157.796168</v>
      </c>
      <c r="D20">
        <v>2577104456.4177465</v>
      </c>
      <c r="E20">
        <v>2471698745.058063</v>
      </c>
      <c r="F20">
        <v>2250000000</v>
      </c>
    </row>
    <row r="21" spans="1:6" ht="12.75">
      <c r="A21" t="s">
        <v>1317</v>
      </c>
      <c r="F21">
        <v>2250000000</v>
      </c>
    </row>
    <row r="22" spans="1:6" ht="12.75">
      <c r="A22" t="s">
        <v>1318</v>
      </c>
      <c r="B22">
        <v>2668330697.859731</v>
      </c>
      <c r="C22">
        <v>2619828788.094668</v>
      </c>
      <c r="D22">
        <v>2548719128.044264</v>
      </c>
      <c r="E22">
        <v>2434454023.156059</v>
      </c>
      <c r="F22">
        <v>2250000000</v>
      </c>
    </row>
    <row r="23" spans="1:6" ht="12.75">
      <c r="A23" t="s">
        <v>1318</v>
      </c>
      <c r="F23">
        <v>2250000000</v>
      </c>
    </row>
    <row r="24" spans="1:6" ht="12.75">
      <c r="A24" t="s">
        <v>1319</v>
      </c>
      <c r="B24">
        <v>2648611514.275345</v>
      </c>
      <c r="C24">
        <v>2596057451.3859797</v>
      </c>
      <c r="D24">
        <v>2519169910.7151594</v>
      </c>
      <c r="E24">
        <v>2396037873.578411</v>
      </c>
      <c r="F24">
        <v>2250000000</v>
      </c>
    </row>
    <row r="25" spans="1:6" ht="12.75">
      <c r="A25" t="s">
        <v>1319</v>
      </c>
      <c r="F25">
        <v>2250000000</v>
      </c>
    </row>
    <row r="26" spans="1:6" ht="12.75">
      <c r="A26" t="s">
        <v>1320</v>
      </c>
      <c r="B26">
        <v>2630034840.46662</v>
      </c>
      <c r="C26">
        <v>2573618078.4703565</v>
      </c>
      <c r="D26">
        <v>2491248367.047414</v>
      </c>
      <c r="E26">
        <v>2359768114.8967338</v>
      </c>
      <c r="F26">
        <v>2250000000</v>
      </c>
    </row>
    <row r="27" spans="1:6" ht="12.75">
      <c r="A27" t="s">
        <v>1320</v>
      </c>
      <c r="F27">
        <v>2250000000</v>
      </c>
    </row>
    <row r="28" spans="1:6" ht="12.75">
      <c r="A28" t="s">
        <v>1321</v>
      </c>
      <c r="B28">
        <v>2611145762.170957</v>
      </c>
      <c r="C28">
        <v>2550800492.295331</v>
      </c>
      <c r="D28">
        <v>2462881482.400123</v>
      </c>
      <c r="E28">
        <v>2323017249.346185</v>
      </c>
      <c r="F28">
        <v>2250000000</v>
      </c>
    </row>
    <row r="29" spans="1:6" ht="12.75">
      <c r="A29" t="s">
        <v>1321</v>
      </c>
      <c r="F29">
        <v>2250000000</v>
      </c>
    </row>
    <row r="30" spans="1:6" ht="12.75">
      <c r="A30" t="s">
        <v>1322</v>
      </c>
      <c r="B30">
        <v>2592576439.970557</v>
      </c>
      <c r="C30">
        <v>2528364739.8358364</v>
      </c>
      <c r="D30">
        <v>2435010505.6258607</v>
      </c>
      <c r="E30">
        <v>2287001134.4891214</v>
      </c>
      <c r="F30">
        <v>2250000000</v>
      </c>
    </row>
    <row r="31" spans="1:6" ht="12.75">
      <c r="A31" t="s">
        <v>1322</v>
      </c>
      <c r="F31">
        <v>2250000000</v>
      </c>
    </row>
    <row r="32" spans="1:6" ht="12.75">
      <c r="A32" t="s">
        <v>1323</v>
      </c>
      <c r="B32">
        <v>2573990602.126252</v>
      </c>
      <c r="C32">
        <v>2506118903.283532</v>
      </c>
      <c r="D32">
        <v>2407645565.032624</v>
      </c>
      <c r="E32">
        <v>2252030033.4205093</v>
      </c>
      <c r="F32">
        <v>2250000000</v>
      </c>
    </row>
    <row r="33" spans="1:6" ht="12.75">
      <c r="A33" t="s">
        <v>1323</v>
      </c>
      <c r="F33">
        <v>2250000000</v>
      </c>
    </row>
    <row r="34" spans="1:6" ht="12.75">
      <c r="A34" t="s">
        <v>1324</v>
      </c>
      <c r="B34">
        <v>2555145440.884849</v>
      </c>
      <c r="C34">
        <v>2483551213.352737</v>
      </c>
      <c r="D34">
        <v>2379896631.9188485</v>
      </c>
      <c r="E34">
        <v>2216645983.017938</v>
      </c>
      <c r="F34">
        <v>2250000000</v>
      </c>
    </row>
    <row r="35" spans="1:6" ht="12.75">
      <c r="A35" t="s">
        <v>1324</v>
      </c>
      <c r="F35">
        <v>2250000000</v>
      </c>
    </row>
    <row r="36" spans="1:6" ht="12.75">
      <c r="A36" t="s">
        <v>1325</v>
      </c>
      <c r="B36">
        <v>2536859869.932006</v>
      </c>
      <c r="C36">
        <v>2461730652.3840847</v>
      </c>
      <c r="D36">
        <v>2353180684.873047</v>
      </c>
      <c r="E36">
        <v>2182778172.526214</v>
      </c>
      <c r="F36">
        <v>2250000000</v>
      </c>
    </row>
    <row r="37" spans="1:6" ht="12.75">
      <c r="A37" t="s">
        <v>1325</v>
      </c>
      <c r="F37">
        <v>2250000000</v>
      </c>
    </row>
    <row r="38" spans="1:6" ht="12.75">
      <c r="A38" t="s">
        <v>1326</v>
      </c>
      <c r="B38">
        <v>2517587357.05949</v>
      </c>
      <c r="C38">
        <v>2438885338.0387917</v>
      </c>
      <c r="D38">
        <v>2325413649.8663764</v>
      </c>
      <c r="E38">
        <v>2147885688.127174</v>
      </c>
      <c r="F38">
        <v>2250000000</v>
      </c>
    </row>
    <row r="39" spans="1:6" ht="12.75">
      <c r="A39" t="s">
        <v>1326</v>
      </c>
      <c r="F39">
        <v>2250000000</v>
      </c>
    </row>
    <row r="40" spans="1:6" ht="12.75">
      <c r="A40" t="s">
        <v>1327</v>
      </c>
      <c r="B40">
        <v>2498213179.630874</v>
      </c>
      <c r="C40">
        <v>2416012117.4101553</v>
      </c>
      <c r="D40">
        <v>2297746089.0565763</v>
      </c>
      <c r="E40">
        <v>2113341113.3304849</v>
      </c>
      <c r="F40">
        <v>2250000000</v>
      </c>
    </row>
    <row r="41" spans="1:6" ht="12.75">
      <c r="A41" t="s">
        <v>1327</v>
      </c>
      <c r="F41">
        <v>2250000000</v>
      </c>
    </row>
    <row r="42" spans="1:6" ht="12.75">
      <c r="A42" t="s">
        <v>1328</v>
      </c>
      <c r="B42">
        <v>2477939832.036773</v>
      </c>
      <c r="C42">
        <v>2392734396.689453</v>
      </c>
      <c r="D42">
        <v>2270379916.458782</v>
      </c>
      <c r="E42">
        <v>2080180946.0407486</v>
      </c>
      <c r="F42">
        <v>2250000000</v>
      </c>
    </row>
    <row r="43" spans="1:6" ht="12.75">
      <c r="A43" t="s">
        <v>1328</v>
      </c>
      <c r="F43">
        <v>2250000000</v>
      </c>
    </row>
    <row r="44" spans="1:6" ht="12.75">
      <c r="A44" t="s">
        <v>1329</v>
      </c>
      <c r="B44">
        <v>2458511735.51095</v>
      </c>
      <c r="C44">
        <v>2369947910.6503386</v>
      </c>
      <c r="D44">
        <v>2243039580.4775176</v>
      </c>
      <c r="E44">
        <v>2046426421.4807794</v>
      </c>
      <c r="F44">
        <v>2250000000</v>
      </c>
    </row>
    <row r="45" spans="1:6" ht="12.75">
      <c r="A45" t="s">
        <v>1329</v>
      </c>
      <c r="F45">
        <v>2250000000</v>
      </c>
    </row>
    <row r="46" spans="1:6" ht="12.75">
      <c r="A46" t="s">
        <v>1330</v>
      </c>
      <c r="B46">
        <v>2439681454.336715</v>
      </c>
      <c r="C46">
        <v>2347935705.223891</v>
      </c>
      <c r="D46">
        <v>2216736661.8695774</v>
      </c>
      <c r="E46">
        <v>2014138748.6383932</v>
      </c>
      <c r="F46">
        <v>2250000000</v>
      </c>
    </row>
    <row r="47" spans="1:6" ht="12.75">
      <c r="A47" t="s">
        <v>1330</v>
      </c>
      <c r="F47">
        <v>2250000000</v>
      </c>
    </row>
    <row r="48" spans="1:6" ht="12.75">
      <c r="A48" t="s">
        <v>1331</v>
      </c>
      <c r="B48">
        <v>2419629897.282804</v>
      </c>
      <c r="C48">
        <v>2324688656.8215957</v>
      </c>
      <c r="D48">
        <v>2189206823.684564</v>
      </c>
      <c r="E48">
        <v>1980699962.5572095</v>
      </c>
      <c r="F48">
        <v>2250000000</v>
      </c>
    </row>
    <row r="49" spans="1:6" ht="12.75">
      <c r="A49" t="s">
        <v>1331</v>
      </c>
      <c r="F49">
        <v>2250000000</v>
      </c>
    </row>
    <row r="50" spans="1:6" ht="12.75">
      <c r="A50" t="s">
        <v>1332</v>
      </c>
      <c r="B50">
        <v>2400425217.553446</v>
      </c>
      <c r="C50">
        <v>2302452054.6369505</v>
      </c>
      <c r="D50">
        <v>2162929476.8886003</v>
      </c>
      <c r="E50">
        <v>1948903533.487583</v>
      </c>
      <c r="F50">
        <v>2250000000</v>
      </c>
    </row>
    <row r="51" spans="1:6" ht="12.75">
      <c r="A51" t="s">
        <v>1332</v>
      </c>
      <c r="F51">
        <v>2250000000</v>
      </c>
    </row>
    <row r="52" spans="1:6" ht="12.75">
      <c r="A52" t="s">
        <v>1333</v>
      </c>
      <c r="B52">
        <v>2380147987.97281</v>
      </c>
      <c r="C52">
        <v>2279130297.474552</v>
      </c>
      <c r="D52">
        <v>2135575900.339618</v>
      </c>
      <c r="E52">
        <v>1916106369.285484</v>
      </c>
      <c r="F52">
        <v>2250000000</v>
      </c>
    </row>
    <row r="53" spans="1:6" ht="12.75">
      <c r="A53" t="s">
        <v>1333</v>
      </c>
      <c r="F53">
        <v>2250000000</v>
      </c>
    </row>
    <row r="54" spans="1:6" ht="12.75">
      <c r="A54" t="s">
        <v>1334</v>
      </c>
      <c r="B54">
        <v>2360690398.49299</v>
      </c>
      <c r="C54">
        <v>2256664549.7324853</v>
      </c>
      <c r="D54">
        <v>2109147518.2507567</v>
      </c>
      <c r="E54">
        <v>1884378667.5936644</v>
      </c>
      <c r="F54">
        <v>2250000000</v>
      </c>
    </row>
    <row r="55" spans="1:6" ht="12.75">
      <c r="A55" t="s">
        <v>1334</v>
      </c>
      <c r="F55">
        <v>2250000000</v>
      </c>
    </row>
    <row r="56" spans="1:6" ht="12.75">
      <c r="A56" t="s">
        <v>1335</v>
      </c>
      <c r="B56">
        <v>2342113008.205324</v>
      </c>
      <c r="C56">
        <v>2235230832.7641296</v>
      </c>
      <c r="D56">
        <v>2083973041.0445046</v>
      </c>
      <c r="E56">
        <v>1854254760.9028897</v>
      </c>
      <c r="F56">
        <v>2250000000</v>
      </c>
    </row>
    <row r="57" spans="1:6" ht="12.75">
      <c r="A57" t="s">
        <v>1335</v>
      </c>
      <c r="F57">
        <v>2250000000</v>
      </c>
    </row>
    <row r="58" spans="1:6" ht="12.75">
      <c r="A58" t="s">
        <v>1336</v>
      </c>
      <c r="B58">
        <v>2323427356.442711</v>
      </c>
      <c r="C58">
        <v>2213637028.580252</v>
      </c>
      <c r="D58">
        <v>2058591715.790983</v>
      </c>
      <c r="E58">
        <v>1823913116.7493467</v>
      </c>
      <c r="F58">
        <v>2250000000</v>
      </c>
    </row>
    <row r="59" spans="1:6" ht="12.75">
      <c r="A59" t="s">
        <v>1336</v>
      </c>
      <c r="F59">
        <v>2250000000</v>
      </c>
    </row>
    <row r="60" spans="1:6" ht="12.75">
      <c r="A60" t="s">
        <v>1337</v>
      </c>
      <c r="B60">
        <v>2304837990.737168</v>
      </c>
      <c r="C60">
        <v>2192321669.3554797</v>
      </c>
      <c r="D60">
        <v>2033751347.7203457</v>
      </c>
      <c r="E60">
        <v>1794518182.3822582</v>
      </c>
      <c r="F60">
        <v>2250000000</v>
      </c>
    </row>
    <row r="61" spans="1:6" ht="12.75">
      <c r="A61" t="s">
        <v>1337</v>
      </c>
      <c r="F61">
        <v>2250000000</v>
      </c>
    </row>
    <row r="62" spans="1:6" ht="12.75">
      <c r="A62" t="s">
        <v>1338</v>
      </c>
      <c r="B62">
        <v>2285406948.422829</v>
      </c>
      <c r="C62">
        <v>2170152208.8920627</v>
      </c>
      <c r="D62">
        <v>2008065456.452758</v>
      </c>
      <c r="E62">
        <v>1764348994.0471632</v>
      </c>
      <c r="F62">
        <v>2250000000</v>
      </c>
    </row>
    <row r="63" spans="1:6" ht="12.75">
      <c r="A63" t="s">
        <v>1338</v>
      </c>
      <c r="F63">
        <v>2250000000</v>
      </c>
    </row>
    <row r="64" spans="1:6" ht="12.75">
      <c r="A64" t="s">
        <v>1339</v>
      </c>
      <c r="B64">
        <v>2266526861.9182</v>
      </c>
      <c r="C64">
        <v>2148573927.3103495</v>
      </c>
      <c r="D64">
        <v>1983042693.1667075</v>
      </c>
      <c r="E64">
        <v>1734983355.3744736</v>
      </c>
      <c r="F64">
        <v>2250000000</v>
      </c>
    </row>
    <row r="65" spans="1:6" ht="12.75">
      <c r="A65" t="s">
        <v>1339</v>
      </c>
      <c r="F65">
        <v>2250000000</v>
      </c>
    </row>
    <row r="66" spans="1:6" ht="12.75">
      <c r="A66" t="s">
        <v>1340</v>
      </c>
      <c r="B66">
        <v>2248165823.071999</v>
      </c>
      <c r="C66">
        <v>2127903334.6476395</v>
      </c>
      <c r="D66">
        <v>1959452654.6034527</v>
      </c>
      <c r="E66">
        <v>1707784367.86507</v>
      </c>
      <c r="F66">
        <v>2250000000</v>
      </c>
    </row>
    <row r="67" spans="1:6" ht="12.75">
      <c r="A67" t="s">
        <v>1340</v>
      </c>
      <c r="F67">
        <v>2250000000</v>
      </c>
    </row>
    <row r="68" spans="1:6" ht="12.75">
      <c r="A68" t="s">
        <v>1341</v>
      </c>
      <c r="B68">
        <v>2229534210.899287</v>
      </c>
      <c r="C68">
        <v>2106689223.1655169</v>
      </c>
      <c r="D68">
        <v>1934984300.0379663</v>
      </c>
      <c r="E68">
        <v>1679315609.5783472</v>
      </c>
      <c r="F68">
        <v>2250000000</v>
      </c>
    </row>
    <row r="69" spans="1:6" ht="12.75">
      <c r="A69" t="s">
        <v>1341</v>
      </c>
      <c r="F69">
        <v>2250000000</v>
      </c>
    </row>
    <row r="70" spans="1:6" ht="12.75">
      <c r="A70" t="s">
        <v>1342</v>
      </c>
      <c r="B70">
        <v>2209834366.800053</v>
      </c>
      <c r="C70">
        <v>2084647439.3927062</v>
      </c>
      <c r="D70">
        <v>1910026337.87453</v>
      </c>
      <c r="E70">
        <v>1650860280.5254967</v>
      </c>
      <c r="F70">
        <v>2250000000</v>
      </c>
    </row>
    <row r="71" spans="1:6" ht="12.75">
      <c r="A71" t="s">
        <v>1342</v>
      </c>
      <c r="F71">
        <v>2250000000</v>
      </c>
    </row>
    <row r="72" spans="1:6" ht="12.75">
      <c r="A72" t="s">
        <v>1343</v>
      </c>
      <c r="B72">
        <v>2191057719.30477</v>
      </c>
      <c r="C72">
        <v>2063428813.520424</v>
      </c>
      <c r="D72">
        <v>1885776949.403473</v>
      </c>
      <c r="E72">
        <v>1622997702.89069</v>
      </c>
      <c r="F72">
        <v>2250000000</v>
      </c>
    </row>
    <row r="73" spans="1:6" ht="12.75">
      <c r="A73" t="s">
        <v>1343</v>
      </c>
      <c r="F73">
        <v>2250000000</v>
      </c>
    </row>
    <row r="74" spans="1:6" ht="12.75">
      <c r="A74" t="s">
        <v>1344</v>
      </c>
      <c r="B74">
        <v>2172344881.426636</v>
      </c>
      <c r="C74">
        <v>2042447996.6793814</v>
      </c>
      <c r="D74">
        <v>1862008276.8768227</v>
      </c>
      <c r="E74">
        <v>1595972018.8304431</v>
      </c>
      <c r="F74">
        <v>2250000000</v>
      </c>
    </row>
    <row r="75" spans="1:6" ht="12.75">
      <c r="A75" t="s">
        <v>1344</v>
      </c>
      <c r="F75">
        <v>2250000000</v>
      </c>
    </row>
    <row r="76" spans="1:6" ht="12.75">
      <c r="A76" t="s">
        <v>1345</v>
      </c>
      <c r="B76">
        <v>2153123321.480094</v>
      </c>
      <c r="C76">
        <v>2020942312.211705</v>
      </c>
      <c r="D76">
        <v>1837716899.6805012</v>
      </c>
      <c r="E76">
        <v>1568479671.82384</v>
      </c>
      <c r="F76">
        <v>2250000000</v>
      </c>
    </row>
    <row r="77" spans="1:6" ht="12.75">
      <c r="A77" t="s">
        <v>1345</v>
      </c>
      <c r="F77">
        <v>2250000000</v>
      </c>
    </row>
    <row r="78" spans="1:6" ht="12.75">
      <c r="A78" t="s">
        <v>1346</v>
      </c>
      <c r="B78">
        <v>2134428833.32928</v>
      </c>
      <c r="C78">
        <v>1999997578.3632336</v>
      </c>
      <c r="D78">
        <v>1814045830.8338017</v>
      </c>
      <c r="E78">
        <v>1541718770.2818167</v>
      </c>
      <c r="F78">
        <v>2250000000</v>
      </c>
    </row>
    <row r="79" spans="1:6" ht="12.75">
      <c r="A79" t="s">
        <v>1346</v>
      </c>
      <c r="F79">
        <v>2250000000</v>
      </c>
    </row>
    <row r="80" spans="1:6" ht="12.75">
      <c r="A80" t="s">
        <v>1347</v>
      </c>
      <c r="B80">
        <v>2115269931.795112</v>
      </c>
      <c r="C80">
        <v>1978792005.831953</v>
      </c>
      <c r="D80">
        <v>1790394354.3959439</v>
      </c>
      <c r="E80">
        <v>1515380477.7930422</v>
      </c>
      <c r="F80">
        <v>2250000000</v>
      </c>
    </row>
    <row r="81" spans="1:6" ht="12.75">
      <c r="A81" t="s">
        <v>1347</v>
      </c>
      <c r="F81">
        <v>2250000000</v>
      </c>
    </row>
    <row r="82" spans="1:6" ht="12.75">
      <c r="A82" t="s">
        <v>1348</v>
      </c>
      <c r="B82">
        <v>2096348363.29182</v>
      </c>
      <c r="C82">
        <v>1957765107.3722448</v>
      </c>
      <c r="D82">
        <v>1766864436.697079</v>
      </c>
      <c r="E82">
        <v>1489130768.9912076</v>
      </c>
      <c r="F82">
        <v>2250000000</v>
      </c>
    </row>
    <row r="83" spans="1:6" ht="12.75">
      <c r="A83" t="s">
        <v>1348</v>
      </c>
      <c r="F83">
        <v>2250000000</v>
      </c>
    </row>
    <row r="84" spans="1:6" ht="12.75">
      <c r="A84" t="s">
        <v>1349</v>
      </c>
      <c r="B84">
        <v>2076777482.362612</v>
      </c>
      <c r="C84">
        <v>1936304509.3310583</v>
      </c>
      <c r="D84">
        <v>1743195393.5452094</v>
      </c>
      <c r="E84">
        <v>1463159801.572449</v>
      </c>
      <c r="F84">
        <v>2250000000</v>
      </c>
    </row>
    <row r="85" spans="1:6" ht="12.75">
      <c r="A85" t="s">
        <v>1349</v>
      </c>
      <c r="F85">
        <v>2250000000</v>
      </c>
    </row>
    <row r="86" spans="1:6" ht="12.75">
      <c r="A86" t="s">
        <v>1350</v>
      </c>
      <c r="B86">
        <v>2058192256.545401</v>
      </c>
      <c r="C86">
        <v>1915721659.939861</v>
      </c>
      <c r="D86">
        <v>1720279108.5490236</v>
      </c>
      <c r="E86">
        <v>1437809093.905492</v>
      </c>
      <c r="F86">
        <v>2250000000</v>
      </c>
    </row>
    <row r="87" spans="1:6" ht="12.75">
      <c r="A87" t="s">
        <v>1350</v>
      </c>
      <c r="F87">
        <v>2250000000</v>
      </c>
    </row>
    <row r="88" spans="1:6" ht="12.75">
      <c r="A88" t="s">
        <v>1351</v>
      </c>
      <c r="B88">
        <v>2039053417.622465</v>
      </c>
      <c r="C88">
        <v>1894688643.1626375</v>
      </c>
      <c r="D88">
        <v>1697064897.3114314</v>
      </c>
      <c r="E88">
        <v>1412398933.467224</v>
      </c>
      <c r="F88">
        <v>2250000000</v>
      </c>
    </row>
    <row r="89" spans="1:6" ht="12.75">
      <c r="A89" t="s">
        <v>1351</v>
      </c>
      <c r="F89">
        <v>2250000000</v>
      </c>
    </row>
    <row r="90" spans="1:6" ht="12.75">
      <c r="A90" t="s">
        <v>1352</v>
      </c>
      <c r="B90">
        <v>2019907185.638315</v>
      </c>
      <c r="C90">
        <v>1874022435.3876247</v>
      </c>
      <c r="D90">
        <v>1674697995.5723007</v>
      </c>
      <c r="E90">
        <v>1388450631.1331384</v>
      </c>
      <c r="F90">
        <v>2250000000</v>
      </c>
    </row>
    <row r="91" spans="1:6" ht="12.75">
      <c r="A91" t="s">
        <v>1352</v>
      </c>
      <c r="F91">
        <v>2250000000</v>
      </c>
    </row>
    <row r="92" spans="1:6" ht="12.75">
      <c r="A92" t="s">
        <v>1353</v>
      </c>
      <c r="B92">
        <v>2001497065.61529</v>
      </c>
      <c r="C92">
        <v>1853792447.5399566</v>
      </c>
      <c r="D92">
        <v>1652406581.2291336</v>
      </c>
      <c r="E92">
        <v>1364166804.7141008</v>
      </c>
      <c r="F92">
        <v>2250000000</v>
      </c>
    </row>
    <row r="93" spans="1:6" ht="12.75">
      <c r="A93" t="s">
        <v>1353</v>
      </c>
      <c r="F93">
        <v>2250000000</v>
      </c>
    </row>
    <row r="94" spans="1:6" ht="12.75">
      <c r="A94" t="s">
        <v>1354</v>
      </c>
      <c r="B94">
        <v>1982469858.384204</v>
      </c>
      <c r="C94">
        <v>1833155491.3979464</v>
      </c>
      <c r="D94">
        <v>1629989770.8980842</v>
      </c>
      <c r="E94">
        <v>1340144177.1499264</v>
      </c>
      <c r="F94">
        <v>2250000000</v>
      </c>
    </row>
    <row r="95" spans="1:6" ht="12.75">
      <c r="A95" t="s">
        <v>1354</v>
      </c>
      <c r="F95">
        <v>2250000000</v>
      </c>
    </row>
    <row r="96" spans="1:6" ht="12.75">
      <c r="A96" t="s">
        <v>1355</v>
      </c>
      <c r="B96">
        <v>1962565148.363793</v>
      </c>
      <c r="C96">
        <v>1811672001.084024</v>
      </c>
      <c r="D96">
        <v>1606790443.9640312</v>
      </c>
      <c r="E96">
        <v>1315474714.0065005</v>
      </c>
      <c r="F96">
        <v>2250000000</v>
      </c>
    </row>
    <row r="97" spans="1:6" ht="12.75">
      <c r="A97" t="s">
        <v>1355</v>
      </c>
      <c r="F97">
        <v>2250000000</v>
      </c>
    </row>
    <row r="98" spans="1:6" ht="12.75">
      <c r="A98" t="s">
        <v>1356</v>
      </c>
      <c r="B98">
        <v>1942945702.646873</v>
      </c>
      <c r="C98">
        <v>1790617046.3517177</v>
      </c>
      <c r="D98">
        <v>1584207808.6065707</v>
      </c>
      <c r="E98">
        <v>1291669775.456848</v>
      </c>
      <c r="F98">
        <v>2250000000</v>
      </c>
    </row>
    <row r="99" spans="1:6" ht="12.75">
      <c r="A99" t="s">
        <v>1356</v>
      </c>
      <c r="F99">
        <v>2250000000</v>
      </c>
    </row>
    <row r="100" spans="1:6" ht="12.75">
      <c r="A100" t="s">
        <v>1357</v>
      </c>
      <c r="B100">
        <v>1924018391.371449</v>
      </c>
      <c r="C100">
        <v>1770166219.235906</v>
      </c>
      <c r="D100">
        <v>1562131452.0361326</v>
      </c>
      <c r="E100">
        <v>1268275327.4586403</v>
      </c>
      <c r="F100">
        <v>2250000000</v>
      </c>
    </row>
    <row r="101" spans="1:6" ht="12.75">
      <c r="A101" t="s">
        <v>1357</v>
      </c>
      <c r="F101">
        <v>2250000000</v>
      </c>
    </row>
    <row r="102" spans="1:6" ht="12.75">
      <c r="A102" t="s">
        <v>1358</v>
      </c>
      <c r="B102">
        <v>1905251528.774536</v>
      </c>
      <c r="C102">
        <v>1749926981.5347223</v>
      </c>
      <c r="D102">
        <v>1540343386.3853493</v>
      </c>
      <c r="E102">
        <v>1245288952.0662897</v>
      </c>
      <c r="F102">
        <v>2250000000</v>
      </c>
    </row>
    <row r="103" spans="1:6" ht="12.75">
      <c r="A103" t="s">
        <v>1358</v>
      </c>
      <c r="F103">
        <v>2250000000</v>
      </c>
    </row>
    <row r="104" spans="1:6" ht="12.75">
      <c r="A104" t="s">
        <v>1359</v>
      </c>
      <c r="B104">
        <v>1886839440.525691</v>
      </c>
      <c r="C104">
        <v>1730171344.0667953</v>
      </c>
      <c r="D104">
        <v>1519205425.932481</v>
      </c>
      <c r="E104">
        <v>1223165359.5488691</v>
      </c>
      <c r="F104">
        <v>1750000000</v>
      </c>
    </row>
    <row r="105" spans="1:6" ht="12.75">
      <c r="A105" t="s">
        <v>1359</v>
      </c>
      <c r="F105">
        <v>1750000000</v>
      </c>
    </row>
    <row r="106" spans="1:6" ht="12.75">
      <c r="A106" t="s">
        <v>1360</v>
      </c>
      <c r="B106">
        <v>1868592658.985417</v>
      </c>
      <c r="C106">
        <v>1710533509.3073802</v>
      </c>
      <c r="D106">
        <v>1498142303.1626725</v>
      </c>
      <c r="E106">
        <v>1201097760.8674932</v>
      </c>
      <c r="F106">
        <v>1750000000</v>
      </c>
    </row>
    <row r="107" spans="1:6" ht="12.75">
      <c r="A107" t="s">
        <v>1360</v>
      </c>
      <c r="F107">
        <v>1750000000</v>
      </c>
    </row>
    <row r="108" spans="1:6" ht="12.75">
      <c r="A108" t="s">
        <v>1361</v>
      </c>
      <c r="B108">
        <v>1850395004.261948</v>
      </c>
      <c r="C108">
        <v>1691094806.2068923</v>
      </c>
      <c r="D108">
        <v>1477471812.2072093</v>
      </c>
      <c r="E108">
        <v>1179670114.9205139</v>
      </c>
      <c r="F108">
        <v>1750000000</v>
      </c>
    </row>
    <row r="109" spans="1:6" ht="12.75">
      <c r="A109" t="s">
        <v>1361</v>
      </c>
      <c r="F109">
        <v>1750000000</v>
      </c>
    </row>
    <row r="110" spans="1:6" ht="12.75">
      <c r="A110" t="s">
        <v>1362</v>
      </c>
      <c r="B110">
        <v>1831838499.507025</v>
      </c>
      <c r="C110">
        <v>1671296369.6056485</v>
      </c>
      <c r="D110">
        <v>1456460835.8466377</v>
      </c>
      <c r="E110">
        <v>1157968655.7593749</v>
      </c>
      <c r="F110">
        <v>1750000000</v>
      </c>
    </row>
    <row r="111" spans="1:6" ht="12.75">
      <c r="A111" t="s">
        <v>1362</v>
      </c>
      <c r="F111">
        <v>1750000000</v>
      </c>
    </row>
    <row r="112" spans="1:6" ht="12.75">
      <c r="A112" t="s">
        <v>1363</v>
      </c>
      <c r="B112">
        <v>1813660396.125093</v>
      </c>
      <c r="C112">
        <v>1651904880.2823994</v>
      </c>
      <c r="D112">
        <v>1435900908.4592218</v>
      </c>
      <c r="E112">
        <v>1136786959.0279493</v>
      </c>
      <c r="F112">
        <v>1750000000</v>
      </c>
    </row>
    <row r="113" spans="1:6" ht="12.75">
      <c r="A113" t="s">
        <v>1363</v>
      </c>
      <c r="F113">
        <v>1750000000</v>
      </c>
    </row>
    <row r="114" spans="1:6" ht="12.75">
      <c r="A114" t="s">
        <v>1364</v>
      </c>
      <c r="B114">
        <v>1795419509.467681</v>
      </c>
      <c r="C114">
        <v>1632696073.4163907</v>
      </c>
      <c r="D114">
        <v>1415827110.6268122</v>
      </c>
      <c r="E114">
        <v>1116452842.9485564</v>
      </c>
      <c r="F114">
        <v>1750000000</v>
      </c>
    </row>
    <row r="115" spans="1:6" ht="12.75">
      <c r="A115" t="s">
        <v>1364</v>
      </c>
      <c r="F115">
        <v>1750000000</v>
      </c>
    </row>
    <row r="116" spans="1:6" ht="12.75">
      <c r="A116" t="s">
        <v>1365</v>
      </c>
      <c r="B116">
        <v>1777289628.889641</v>
      </c>
      <c r="C116">
        <v>1613468139.360778</v>
      </c>
      <c r="D116">
        <v>1395594864.294369</v>
      </c>
      <c r="E116">
        <v>1095837459.5595505</v>
      </c>
      <c r="F116">
        <v>1750000000</v>
      </c>
    </row>
    <row r="117" spans="1:6" ht="12.75">
      <c r="A117" t="s">
        <v>1365</v>
      </c>
      <c r="F117">
        <v>1750000000</v>
      </c>
    </row>
    <row r="118" spans="1:6" ht="12.75">
      <c r="A118" t="s">
        <v>1366</v>
      </c>
      <c r="B118">
        <v>1759025695.937422</v>
      </c>
      <c r="C118">
        <v>1594266540.1536705</v>
      </c>
      <c r="D118">
        <v>1375592082.0493476</v>
      </c>
      <c r="E118">
        <v>1075703372.6195781</v>
      </c>
      <c r="F118">
        <v>1750000000</v>
      </c>
    </row>
    <row r="119" spans="1:6" ht="12.75">
      <c r="A119" t="s">
        <v>1366</v>
      </c>
      <c r="F119">
        <v>1750000000</v>
      </c>
    </row>
    <row r="120" spans="1:6" ht="12.75">
      <c r="A120" t="s">
        <v>1367</v>
      </c>
      <c r="B120">
        <v>1740822386.338018</v>
      </c>
      <c r="C120">
        <v>1575092231.993325</v>
      </c>
      <c r="D120">
        <v>1355591442.2372303</v>
      </c>
      <c r="E120">
        <v>1055573067.8283838</v>
      </c>
      <c r="F120">
        <v>1750000000</v>
      </c>
    </row>
    <row r="121" spans="1:6" ht="12.75">
      <c r="A121" t="s">
        <v>1367</v>
      </c>
      <c r="F121">
        <v>1750000000</v>
      </c>
    </row>
    <row r="122" spans="1:6" ht="12.75">
      <c r="A122" t="s">
        <v>1368</v>
      </c>
      <c r="B122">
        <v>1722307884.782221</v>
      </c>
      <c r="C122">
        <v>1555782481.520846</v>
      </c>
      <c r="D122">
        <v>1335677078.3031693</v>
      </c>
      <c r="E122">
        <v>1035802700.6094152</v>
      </c>
      <c r="F122">
        <v>1750000000</v>
      </c>
    </row>
    <row r="123" spans="1:6" ht="12.75">
      <c r="A123" t="s">
        <v>1368</v>
      </c>
      <c r="F123">
        <v>1750000000</v>
      </c>
    </row>
    <row r="124" spans="1:6" ht="12.75">
      <c r="A124" t="s">
        <v>1369</v>
      </c>
      <c r="B124">
        <v>1704160942.519167</v>
      </c>
      <c r="C124">
        <v>1536779199.6454477</v>
      </c>
      <c r="D124">
        <v>1316006889.0250201</v>
      </c>
      <c r="E124">
        <v>1016226108.006964</v>
      </c>
      <c r="F124">
        <v>1750000000</v>
      </c>
    </row>
    <row r="125" spans="1:6" ht="12.75">
      <c r="A125" t="s">
        <v>1369</v>
      </c>
      <c r="F125">
        <v>1750000000</v>
      </c>
    </row>
    <row r="126" spans="1:6" ht="12.75">
      <c r="A126" t="s">
        <v>1370</v>
      </c>
      <c r="B126">
        <v>1685888903.884397</v>
      </c>
      <c r="C126">
        <v>1517723286.1043456</v>
      </c>
      <c r="D126">
        <v>1296383155.3816004</v>
      </c>
      <c r="E126">
        <v>996832489.6407789</v>
      </c>
      <c r="F126">
        <v>1250000000</v>
      </c>
    </row>
    <row r="127" spans="1:6" ht="12.75">
      <c r="A127" t="s">
        <v>1370</v>
      </c>
      <c r="F127">
        <v>1250000000</v>
      </c>
    </row>
    <row r="128" spans="1:6" ht="12.75">
      <c r="A128" t="s">
        <v>1371</v>
      </c>
      <c r="B128">
        <v>1667816912.743068</v>
      </c>
      <c r="C128">
        <v>1498989459.9483383</v>
      </c>
      <c r="D128">
        <v>1277230051.5028172</v>
      </c>
      <c r="E128">
        <v>978079185.7391031</v>
      </c>
      <c r="F128">
        <v>1250000000</v>
      </c>
    </row>
    <row r="129" spans="1:6" ht="12.75">
      <c r="A129" t="s">
        <v>1371</v>
      </c>
      <c r="F129">
        <v>1250000000</v>
      </c>
    </row>
    <row r="130" spans="1:6" ht="12.75">
      <c r="A130" t="s">
        <v>1372</v>
      </c>
      <c r="B130">
        <v>1649649886.576821</v>
      </c>
      <c r="C130">
        <v>1480146716.7728527</v>
      </c>
      <c r="D130">
        <v>1257967462.7217844</v>
      </c>
      <c r="E130">
        <v>959248030.8653439</v>
      </c>
      <c r="F130">
        <v>1250000000</v>
      </c>
    </row>
    <row r="131" spans="1:6" ht="12.75">
      <c r="A131" t="s">
        <v>1372</v>
      </c>
      <c r="F131">
        <v>1250000000</v>
      </c>
    </row>
    <row r="132" spans="1:6" ht="12.75">
      <c r="A132" t="s">
        <v>1373</v>
      </c>
      <c r="B132">
        <v>1631809106.496873</v>
      </c>
      <c r="C132">
        <v>1461735846.664527</v>
      </c>
      <c r="D132">
        <v>1239262496.2050533</v>
      </c>
      <c r="E132">
        <v>941111105.7348603</v>
      </c>
      <c r="F132">
        <v>1250000000</v>
      </c>
    </row>
    <row r="133" spans="1:6" ht="12.75">
      <c r="A133" t="s">
        <v>1373</v>
      </c>
      <c r="F133">
        <v>1250000000</v>
      </c>
    </row>
    <row r="134" spans="1:6" ht="12.75">
      <c r="A134" t="s">
        <v>1374</v>
      </c>
      <c r="B134">
        <v>1613504592.761621</v>
      </c>
      <c r="C134">
        <v>1442887695.873891</v>
      </c>
      <c r="D134">
        <v>1220171936.855776</v>
      </c>
      <c r="E134">
        <v>922688788.1835084</v>
      </c>
      <c r="F134">
        <v>1250000000</v>
      </c>
    </row>
    <row r="135" spans="1:6" ht="12.75">
      <c r="A135" t="s">
        <v>1374</v>
      </c>
      <c r="F135">
        <v>1250000000</v>
      </c>
    </row>
    <row r="136" spans="1:6" ht="12.75">
      <c r="A136" t="s">
        <v>1375</v>
      </c>
      <c r="B136">
        <v>1595959559.332665</v>
      </c>
      <c r="C136">
        <v>1424777294.491799</v>
      </c>
      <c r="D136">
        <v>1201792752.5842593</v>
      </c>
      <c r="E136">
        <v>904941304.6776035</v>
      </c>
      <c r="F136">
        <v>1250000000</v>
      </c>
    </row>
    <row r="137" spans="1:6" ht="12.75">
      <c r="A137" t="s">
        <v>1375</v>
      </c>
      <c r="F137">
        <v>1250000000</v>
      </c>
    </row>
    <row r="138" spans="1:6" ht="12.75">
      <c r="A138" t="s">
        <v>1376</v>
      </c>
      <c r="B138">
        <v>1578436238.300982</v>
      </c>
      <c r="C138">
        <v>1406974638.760496</v>
      </c>
      <c r="D138">
        <v>1184049831.9306116</v>
      </c>
      <c r="E138">
        <v>888169432.7860507</v>
      </c>
      <c r="F138">
        <v>1250000000</v>
      </c>
    </row>
    <row r="139" spans="1:6" ht="12.75">
      <c r="A139" t="s">
        <v>1376</v>
      </c>
      <c r="F139">
        <v>1250000000</v>
      </c>
    </row>
    <row r="140" spans="1:6" ht="12.75">
      <c r="A140" t="s">
        <v>1377</v>
      </c>
      <c r="B140">
        <v>1560605057.625034</v>
      </c>
      <c r="C140">
        <v>1388721039.5299833</v>
      </c>
      <c r="D140">
        <v>1165716166.473637</v>
      </c>
      <c r="E140">
        <v>870713505.8015474</v>
      </c>
      <c r="F140">
        <v>1250000000</v>
      </c>
    </row>
    <row r="141" spans="1:6" ht="12.75">
      <c r="A141" t="s">
        <v>1377</v>
      </c>
      <c r="F141">
        <v>1250000000</v>
      </c>
    </row>
    <row r="142" spans="1:6" ht="12.75">
      <c r="A142" t="s">
        <v>1378</v>
      </c>
      <c r="B142">
        <v>1543410021.966273</v>
      </c>
      <c r="C142">
        <v>1371165513.051396</v>
      </c>
      <c r="D142">
        <v>1148146888.0258539</v>
      </c>
      <c r="E142">
        <v>854074977.1062983</v>
      </c>
      <c r="F142">
        <v>1250000000</v>
      </c>
    </row>
    <row r="143" spans="1:6" ht="12.75">
      <c r="A143" t="s">
        <v>1378</v>
      </c>
      <c r="F143">
        <v>1250000000</v>
      </c>
    </row>
    <row r="144" spans="1:6" ht="12.75">
      <c r="A144" t="s">
        <v>1379</v>
      </c>
      <c r="B144">
        <v>1525162485.030426</v>
      </c>
      <c r="C144">
        <v>1352656297.719196</v>
      </c>
      <c r="D144">
        <v>1129767619.6340277</v>
      </c>
      <c r="E144">
        <v>836843578.1768903</v>
      </c>
      <c r="F144">
        <v>1250000000</v>
      </c>
    </row>
    <row r="145" spans="1:6" ht="12.75">
      <c r="A145" t="s">
        <v>1379</v>
      </c>
      <c r="F145">
        <v>1250000000</v>
      </c>
    </row>
    <row r="146" spans="1:6" ht="12.75">
      <c r="A146" t="s">
        <v>1380</v>
      </c>
      <c r="B146">
        <v>1507814008.464502</v>
      </c>
      <c r="C146">
        <v>1335075046.888448</v>
      </c>
      <c r="D146">
        <v>1112338861.984386</v>
      </c>
      <c r="E146">
        <v>820556251.4104488</v>
      </c>
      <c r="F146">
        <v>1250000000</v>
      </c>
    </row>
    <row r="147" spans="1:6" ht="12.75">
      <c r="A147" t="s">
        <v>1380</v>
      </c>
      <c r="F147">
        <v>1250000000</v>
      </c>
    </row>
    <row r="148" spans="1:6" ht="12.75">
      <c r="A148" t="s">
        <v>1381</v>
      </c>
      <c r="B148">
        <v>1490815695.486004</v>
      </c>
      <c r="C148">
        <v>1317785244.7937448</v>
      </c>
      <c r="D148">
        <v>1095141319.2077818</v>
      </c>
      <c r="E148">
        <v>804448104.2645577</v>
      </c>
      <c r="F148">
        <v>1250000000</v>
      </c>
    </row>
    <row r="149" spans="1:6" ht="12.75">
      <c r="A149" t="s">
        <v>1381</v>
      </c>
      <c r="F149">
        <v>1250000000</v>
      </c>
    </row>
    <row r="150" spans="1:6" ht="12.75">
      <c r="A150" t="s">
        <v>1382</v>
      </c>
      <c r="B150">
        <v>1473731520.484283</v>
      </c>
      <c r="C150">
        <v>1300474483.9171472</v>
      </c>
      <c r="D150">
        <v>1078006682.2871146</v>
      </c>
      <c r="E150">
        <v>788507702.5046419</v>
      </c>
      <c r="F150">
        <v>1250000000</v>
      </c>
    </row>
    <row r="151" spans="1:6" ht="12.75">
      <c r="A151" t="s">
        <v>1382</v>
      </c>
      <c r="F151">
        <v>1250000000</v>
      </c>
    </row>
    <row r="152" spans="1:6" ht="12.75">
      <c r="A152" t="s">
        <v>1383</v>
      </c>
      <c r="B152">
        <v>1457212043.562716</v>
      </c>
      <c r="C152">
        <v>1283786414.2131126</v>
      </c>
      <c r="D152">
        <v>1061554168.7648735</v>
      </c>
      <c r="E152">
        <v>773290599.55812</v>
      </c>
      <c r="F152">
        <v>750000000</v>
      </c>
    </row>
    <row r="153" spans="1:6" ht="12.75">
      <c r="A153" t="s">
        <v>1383</v>
      </c>
      <c r="F153">
        <v>750000000</v>
      </c>
    </row>
    <row r="154" spans="1:6" ht="12.75">
      <c r="A154" t="s">
        <v>1384</v>
      </c>
      <c r="B154">
        <v>1439989326.147174</v>
      </c>
      <c r="C154">
        <v>1266461743.5584276</v>
      </c>
      <c r="D154">
        <v>1044565199.9430826</v>
      </c>
      <c r="E154">
        <v>757692072.2332917</v>
      </c>
      <c r="F154">
        <v>750000000</v>
      </c>
    </row>
    <row r="155" spans="1:6" ht="12.75">
      <c r="A155" t="s">
        <v>1384</v>
      </c>
      <c r="F155">
        <v>750000000</v>
      </c>
    </row>
    <row r="156" spans="1:6" ht="12.75">
      <c r="A156" t="s">
        <v>1385</v>
      </c>
      <c r="B156">
        <v>1423828339.65412</v>
      </c>
      <c r="C156">
        <v>1250192806.5892494</v>
      </c>
      <c r="D156">
        <v>1028608812.1874589</v>
      </c>
      <c r="E156">
        <v>743059368.7055092</v>
      </c>
      <c r="F156">
        <v>750000000</v>
      </c>
    </row>
    <row r="157" spans="1:6" ht="12.75">
      <c r="A157" t="s">
        <v>1385</v>
      </c>
      <c r="F157">
        <v>750000000</v>
      </c>
    </row>
    <row r="158" spans="1:6" ht="12.75">
      <c r="A158" t="s">
        <v>1386</v>
      </c>
      <c r="B158">
        <v>1407856826.28021</v>
      </c>
      <c r="C158">
        <v>1234072381.407193</v>
      </c>
      <c r="D158">
        <v>1012763336.1168585</v>
      </c>
      <c r="E158">
        <v>728513935.892026</v>
      </c>
      <c r="F158">
        <v>750000000</v>
      </c>
    </row>
    <row r="159" spans="1:6" ht="12.75">
      <c r="A159" t="s">
        <v>1386</v>
      </c>
      <c r="F159">
        <v>750000000</v>
      </c>
    </row>
    <row r="160" spans="1:6" ht="12.75">
      <c r="A160" t="s">
        <v>1387</v>
      </c>
      <c r="B160">
        <v>1392141570.362469</v>
      </c>
      <c r="C160">
        <v>1218227287.0146353</v>
      </c>
      <c r="D160">
        <v>997217184.1590823</v>
      </c>
      <c r="E160">
        <v>714292790.0770799</v>
      </c>
      <c r="F160">
        <v>750000000</v>
      </c>
    </row>
    <row r="161" spans="1:6" ht="12.75">
      <c r="A161" t="s">
        <v>1387</v>
      </c>
      <c r="F161">
        <v>750000000</v>
      </c>
    </row>
    <row r="162" spans="1:6" ht="12.75">
      <c r="A162" t="s">
        <v>1388</v>
      </c>
      <c r="B162">
        <v>1375750241.671038</v>
      </c>
      <c r="C162">
        <v>1202039230.4661517</v>
      </c>
      <c r="D162">
        <v>981705419.7525302</v>
      </c>
      <c r="E162">
        <v>700491246.5132415</v>
      </c>
      <c r="F162">
        <v>750000000</v>
      </c>
    </row>
    <row r="163" spans="1:6" ht="12.75">
      <c r="A163" t="s">
        <v>1388</v>
      </c>
      <c r="F163">
        <v>750000000</v>
      </c>
    </row>
    <row r="164" spans="1:6" ht="12.75">
      <c r="A164" t="s">
        <v>1389</v>
      </c>
      <c r="B164">
        <v>1360107788.789176</v>
      </c>
      <c r="C164">
        <v>1186356326.906259</v>
      </c>
      <c r="D164">
        <v>966433087.7086384</v>
      </c>
      <c r="E164">
        <v>686672941.0914367</v>
      </c>
      <c r="F164">
        <v>750000000</v>
      </c>
    </row>
    <row r="165" spans="1:6" ht="12.75">
      <c r="A165" t="s">
        <v>1389</v>
      </c>
      <c r="F165">
        <v>750000000</v>
      </c>
    </row>
    <row r="166" spans="1:6" ht="12.75">
      <c r="A166" t="s">
        <v>1390</v>
      </c>
      <c r="B166">
        <v>1344769767.802083</v>
      </c>
      <c r="C166">
        <v>1171052378.402532</v>
      </c>
      <c r="D166">
        <v>951618173.7837557</v>
      </c>
      <c r="E166">
        <v>673374947.2210963</v>
      </c>
      <c r="F166">
        <v>750000000</v>
      </c>
    </row>
    <row r="167" spans="1:6" ht="12.75">
      <c r="A167" t="s">
        <v>1390</v>
      </c>
      <c r="F167">
        <v>750000000</v>
      </c>
    </row>
    <row r="168" spans="1:6" ht="12.75">
      <c r="A168" t="s">
        <v>1391</v>
      </c>
      <c r="B168">
        <v>1329187040.300129</v>
      </c>
      <c r="C168">
        <v>1155519451.8031058</v>
      </c>
      <c r="D168">
        <v>936607779.268271</v>
      </c>
      <c r="E168">
        <v>659946313.4935735</v>
      </c>
      <c r="F168">
        <v>750000000</v>
      </c>
    </row>
    <row r="169" spans="1:6" ht="12.75">
      <c r="A169" t="s">
        <v>1391</v>
      </c>
      <c r="F169">
        <v>750000000</v>
      </c>
    </row>
    <row r="170" spans="1:6" ht="12.75">
      <c r="A170" t="s">
        <v>1392</v>
      </c>
      <c r="B170">
        <v>1313543440.700317</v>
      </c>
      <c r="C170">
        <v>1140045442.9699473</v>
      </c>
      <c r="D170">
        <v>921790929.1754504</v>
      </c>
      <c r="E170">
        <v>646843711.2512612</v>
      </c>
      <c r="F170">
        <v>750000000</v>
      </c>
    </row>
    <row r="171" spans="1:6" ht="12.75">
      <c r="A171" t="s">
        <v>1392</v>
      </c>
      <c r="F171">
        <v>750000000</v>
      </c>
    </row>
    <row r="172" spans="1:6" ht="12.75">
      <c r="A172" t="s">
        <v>1393</v>
      </c>
      <c r="B172">
        <v>1298475628.07906</v>
      </c>
      <c r="C172">
        <v>1125056425.5956695</v>
      </c>
      <c r="D172">
        <v>907357982.9451181</v>
      </c>
      <c r="E172">
        <v>634018914.3041797</v>
      </c>
      <c r="F172">
        <v>750000000</v>
      </c>
    </row>
    <row r="173" spans="1:6" ht="12.75">
      <c r="A173" t="s">
        <v>1393</v>
      </c>
      <c r="F173">
        <v>750000000</v>
      </c>
    </row>
    <row r="174" spans="1:6" ht="12.75">
      <c r="A174" t="s">
        <v>1394</v>
      </c>
      <c r="B174">
        <v>1281787611.073097</v>
      </c>
      <c r="C174">
        <v>1108713538.2535846</v>
      </c>
      <c r="D174">
        <v>891903367.3891015</v>
      </c>
      <c r="E174">
        <v>620580282.540308</v>
      </c>
      <c r="F174">
        <v>750000000</v>
      </c>
    </row>
    <row r="175" spans="1:6" ht="12.75">
      <c r="A175" t="s">
        <v>1394</v>
      </c>
      <c r="F175">
        <v>750000000</v>
      </c>
    </row>
    <row r="176" spans="1:6" ht="12.75">
      <c r="A176" t="s">
        <v>1395</v>
      </c>
      <c r="B176">
        <v>1266918085.437034</v>
      </c>
      <c r="C176">
        <v>1094053039.8124712</v>
      </c>
      <c r="D176">
        <v>877943559.8828489</v>
      </c>
      <c r="E176">
        <v>608363080.1612847</v>
      </c>
      <c r="F176">
        <v>750000000</v>
      </c>
    </row>
    <row r="177" spans="1:6" ht="12.75">
      <c r="A177" t="s">
        <v>1395</v>
      </c>
      <c r="F177">
        <v>750000000</v>
      </c>
    </row>
    <row r="178" spans="1:6" ht="12.75">
      <c r="A178" t="s">
        <v>1396</v>
      </c>
      <c r="B178">
        <v>1252339889.183768</v>
      </c>
      <c r="C178">
        <v>1079629727.3115902</v>
      </c>
      <c r="D178">
        <v>864165944.4634662</v>
      </c>
      <c r="E178">
        <v>596279693.5647703</v>
      </c>
      <c r="F178">
        <v>750000000</v>
      </c>
    </row>
    <row r="179" spans="1:6" ht="12.75">
      <c r="A179" t="s">
        <v>1396</v>
      </c>
      <c r="F179">
        <v>750000000</v>
      </c>
    </row>
    <row r="180" spans="1:6" ht="12.75">
      <c r="A180" t="s">
        <v>1397</v>
      </c>
      <c r="B180">
        <v>1237270877.007417</v>
      </c>
      <c r="C180">
        <v>1064888093.8330407</v>
      </c>
      <c r="D180">
        <v>850268425.2300086</v>
      </c>
      <c r="E180">
        <v>584285363.8166647</v>
      </c>
      <c r="F180">
        <v>750000000</v>
      </c>
    </row>
    <row r="181" spans="1:6" ht="12.75">
      <c r="A181" t="s">
        <v>1397</v>
      </c>
      <c r="F181">
        <v>750000000</v>
      </c>
    </row>
    <row r="182" spans="1:6" ht="12.75">
      <c r="A182" t="s">
        <v>1398</v>
      </c>
      <c r="B182">
        <v>1222160388.843462</v>
      </c>
      <c r="C182">
        <v>1050098803.4584675</v>
      </c>
      <c r="D182">
        <v>836327422.0855399</v>
      </c>
      <c r="E182">
        <v>572271228.9398632</v>
      </c>
      <c r="F182">
        <v>750000000</v>
      </c>
    </row>
    <row r="183" spans="1:6" ht="12.75">
      <c r="A183" t="s">
        <v>1398</v>
      </c>
      <c r="F183">
        <v>750000000</v>
      </c>
    </row>
    <row r="184" spans="1:6" ht="12.75">
      <c r="A184" t="s">
        <v>1399</v>
      </c>
      <c r="B184">
        <v>1208084113.921736</v>
      </c>
      <c r="C184">
        <v>1036243721.8210955</v>
      </c>
      <c r="D184">
        <v>823193966.3559589</v>
      </c>
      <c r="E184">
        <v>560898622.4450743</v>
      </c>
      <c r="F184">
        <v>750000000</v>
      </c>
    </row>
    <row r="185" spans="1:6" ht="12.75">
      <c r="A185" t="s">
        <v>1399</v>
      </c>
      <c r="F185">
        <v>750000000</v>
      </c>
    </row>
    <row r="186" spans="1:6" ht="12.75">
      <c r="A186" t="s">
        <v>1400</v>
      </c>
      <c r="B186">
        <v>1194080871.519561</v>
      </c>
      <c r="C186">
        <v>1022663140.6061691</v>
      </c>
      <c r="D186">
        <v>810539129.2804015</v>
      </c>
      <c r="E186">
        <v>550162761.9010087</v>
      </c>
      <c r="F186">
        <v>750000000</v>
      </c>
    </row>
    <row r="187" spans="1:6" ht="12.75">
      <c r="A187" t="s">
        <v>1400</v>
      </c>
      <c r="F187">
        <v>750000000</v>
      </c>
    </row>
    <row r="188" spans="1:6" ht="12.75">
      <c r="A188" t="s">
        <v>1401</v>
      </c>
      <c r="B188">
        <v>1179688635.089245</v>
      </c>
      <c r="C188">
        <v>1008623392.8528677</v>
      </c>
      <c r="D188">
        <v>797378482.154464</v>
      </c>
      <c r="E188">
        <v>538937417.9634112</v>
      </c>
      <c r="F188">
        <v>750000000</v>
      </c>
    </row>
    <row r="189" spans="1:6" ht="12.75">
      <c r="A189" t="s">
        <v>1401</v>
      </c>
      <c r="F189">
        <v>750000000</v>
      </c>
    </row>
    <row r="190" spans="1:6" ht="12.75">
      <c r="A190" t="s">
        <v>1402</v>
      </c>
      <c r="B190">
        <v>1165790339.900923</v>
      </c>
      <c r="C190">
        <v>995104416.2220476</v>
      </c>
      <c r="D190">
        <v>784754647.160353</v>
      </c>
      <c r="E190">
        <v>528230903.2209784</v>
      </c>
      <c r="F190">
        <v>750000000</v>
      </c>
    </row>
    <row r="191" spans="1:6" ht="12.75">
      <c r="A191" t="s">
        <v>1402</v>
      </c>
      <c r="F191">
        <v>750000000</v>
      </c>
    </row>
    <row r="192" spans="1:6" ht="12.75">
      <c r="A192" t="s">
        <v>1403</v>
      </c>
      <c r="B192">
        <v>1150164556.633097</v>
      </c>
      <c r="C192">
        <v>980101289.6640793</v>
      </c>
      <c r="D192">
        <v>770957248.6763387</v>
      </c>
      <c r="E192">
        <v>516745644.4662091</v>
      </c>
      <c r="F192">
        <v>750000000</v>
      </c>
    </row>
    <row r="193" spans="1:6" ht="12.75">
      <c r="A193" t="s">
        <v>1403</v>
      </c>
      <c r="F193">
        <v>750000000</v>
      </c>
    </row>
    <row r="194" spans="1:6" ht="12.75">
      <c r="A194" t="s">
        <v>1404</v>
      </c>
      <c r="B194">
        <v>1136712452.718965</v>
      </c>
      <c r="C194">
        <v>967048283.6693974</v>
      </c>
      <c r="D194">
        <v>758817365.651838</v>
      </c>
      <c r="E194">
        <v>506523819.800752</v>
      </c>
      <c r="F194">
        <v>750000000</v>
      </c>
    </row>
    <row r="195" spans="1:6" ht="12.75">
      <c r="A195" t="s">
        <v>1404</v>
      </c>
      <c r="F195">
        <v>750000000</v>
      </c>
    </row>
    <row r="196" spans="1:6" ht="12.75">
      <c r="A196" t="s">
        <v>1405</v>
      </c>
      <c r="B196">
        <v>1123431874.04906</v>
      </c>
      <c r="C196">
        <v>954128923.6408652</v>
      </c>
      <c r="D196">
        <v>746775836.4465588</v>
      </c>
      <c r="E196">
        <v>496374529.741665</v>
      </c>
      <c r="F196">
        <v>750000000</v>
      </c>
    </row>
    <row r="197" spans="1:6" ht="12.75">
      <c r="A197" t="s">
        <v>1405</v>
      </c>
      <c r="F197">
        <v>750000000</v>
      </c>
    </row>
    <row r="198" spans="1:6" ht="12.75">
      <c r="A198" t="s">
        <v>1406</v>
      </c>
      <c r="B198">
        <v>1110171174.669644</v>
      </c>
      <c r="C198">
        <v>941267460.9323245</v>
      </c>
      <c r="D198">
        <v>734835847.1841346</v>
      </c>
      <c r="E198">
        <v>486369335.0046873</v>
      </c>
      <c r="F198">
        <v>750000000</v>
      </c>
    </row>
    <row r="199" spans="1:6" ht="12.75">
      <c r="A199" t="s">
        <v>1406</v>
      </c>
      <c r="F199">
        <v>750000000</v>
      </c>
    </row>
    <row r="200" spans="1:6" ht="12.75">
      <c r="A200" t="s">
        <v>1407</v>
      </c>
      <c r="B200">
        <v>1096791591.306919</v>
      </c>
      <c r="C200">
        <v>928397091.9796535</v>
      </c>
      <c r="D200">
        <v>723004211.823264</v>
      </c>
      <c r="E200">
        <v>476576651.97040796</v>
      </c>
      <c r="F200">
        <v>750000000</v>
      </c>
    </row>
    <row r="201" spans="1:6" ht="12.75">
      <c r="A201" t="s">
        <v>1407</v>
      </c>
      <c r="F201">
        <v>750000000</v>
      </c>
    </row>
    <row r="202" spans="1:6" ht="12.75">
      <c r="A202" t="s">
        <v>1408</v>
      </c>
      <c r="B202">
        <v>1083801710.567148</v>
      </c>
      <c r="C202">
        <v>915845615.0298908</v>
      </c>
      <c r="D202">
        <v>711415657.1512939</v>
      </c>
      <c r="E202">
        <v>466951713.4566084</v>
      </c>
      <c r="F202">
        <v>750000000</v>
      </c>
    </row>
    <row r="203" spans="1:6" ht="12.75">
      <c r="A203" t="s">
        <v>1408</v>
      </c>
      <c r="F203">
        <v>750000000</v>
      </c>
    </row>
    <row r="204" spans="1:6" ht="12.75">
      <c r="A204" t="s">
        <v>1409</v>
      </c>
      <c r="B204">
        <v>1070247555.848016</v>
      </c>
      <c r="C204">
        <v>902907464.3313651</v>
      </c>
      <c r="D204">
        <v>699639240.0005189</v>
      </c>
      <c r="E204">
        <v>457339588.9283941</v>
      </c>
      <c r="F204">
        <v>750000000</v>
      </c>
    </row>
    <row r="205" spans="1:6" ht="12.75">
      <c r="A205" t="s">
        <v>1409</v>
      </c>
      <c r="F205">
        <v>750000000</v>
      </c>
    </row>
    <row r="206" spans="1:6" ht="12.75">
      <c r="A206" t="s">
        <v>1410</v>
      </c>
      <c r="B206">
        <v>1057236587.754129</v>
      </c>
      <c r="C206">
        <v>890418064.0964031</v>
      </c>
      <c r="D206">
        <v>688206818.1614246</v>
      </c>
      <c r="E206">
        <v>447961023.4623551</v>
      </c>
      <c r="F206">
        <v>750000000</v>
      </c>
    </row>
    <row r="207" spans="1:6" ht="12.75">
      <c r="A207" t="s">
        <v>1410</v>
      </c>
      <c r="F207">
        <v>750000000</v>
      </c>
    </row>
    <row r="208" spans="1:6" ht="12.75">
      <c r="A208" t="s">
        <v>1411</v>
      </c>
      <c r="B208">
        <v>1044495215.766156</v>
      </c>
      <c r="C208">
        <v>878195104.5454093</v>
      </c>
      <c r="D208">
        <v>677033430.2137871</v>
      </c>
      <c r="E208">
        <v>438821593.79403806</v>
      </c>
      <c r="F208">
        <v>750000000</v>
      </c>
    </row>
    <row r="209" spans="1:6" ht="12.75">
      <c r="A209" t="s">
        <v>1411</v>
      </c>
      <c r="F209">
        <v>750000000</v>
      </c>
    </row>
    <row r="210" spans="1:6" ht="12.75">
      <c r="A210" t="s">
        <v>1412</v>
      </c>
      <c r="B210">
        <v>1031104560.418693</v>
      </c>
      <c r="C210">
        <v>865560852.7995247</v>
      </c>
      <c r="D210">
        <v>665705506.9791805</v>
      </c>
      <c r="E210">
        <v>429769482.88672346</v>
      </c>
      <c r="F210">
        <v>0</v>
      </c>
    </row>
    <row r="211" spans="1:6" ht="12.75">
      <c r="A211" t="s">
        <v>1412</v>
      </c>
      <c r="F211">
        <v>0</v>
      </c>
    </row>
    <row r="212" spans="1:5" ht="12.75">
      <c r="A212" t="s">
        <v>1413</v>
      </c>
      <c r="B212">
        <v>1018398147.958062</v>
      </c>
      <c r="C212">
        <v>853444489.0063524</v>
      </c>
      <c r="D212">
        <v>654717447.7643847</v>
      </c>
      <c r="E212">
        <v>420885494.6174998</v>
      </c>
    </row>
    <row r="213" spans="1:5" ht="12.75">
      <c r="A213" t="s">
        <v>1414</v>
      </c>
      <c r="B213">
        <v>1005744456.448249</v>
      </c>
      <c r="C213">
        <v>841456918.0629175</v>
      </c>
      <c r="D213">
        <v>643932417.0323006</v>
      </c>
      <c r="E213">
        <v>412255460.0073772</v>
      </c>
    </row>
    <row r="214" spans="1:5" ht="12.75">
      <c r="A214" t="s">
        <v>1415</v>
      </c>
      <c r="B214">
        <v>993424516.686505</v>
      </c>
      <c r="C214">
        <v>829739739.493387</v>
      </c>
      <c r="D214">
        <v>633350892.989819</v>
      </c>
      <c r="E214">
        <v>403763572.1642155</v>
      </c>
    </row>
    <row r="215" spans="1:5" ht="12.75">
      <c r="A215" t="s">
        <v>1416</v>
      </c>
      <c r="B215">
        <v>980719965.831991</v>
      </c>
      <c r="C215">
        <v>817783971.5796915</v>
      </c>
      <c r="D215">
        <v>622688518.5788221</v>
      </c>
      <c r="E215">
        <v>395339026.3386463</v>
      </c>
    </row>
    <row r="216" spans="1:5" ht="12.75">
      <c r="A216" t="s">
        <v>1417</v>
      </c>
      <c r="B216">
        <v>968710633.259643</v>
      </c>
      <c r="C216">
        <v>806399822.0108213</v>
      </c>
      <c r="D216">
        <v>612458660.2256898</v>
      </c>
      <c r="E216">
        <v>387197219.39399016</v>
      </c>
    </row>
    <row r="217" spans="1:5" ht="12.75">
      <c r="A217" t="s">
        <v>1418</v>
      </c>
      <c r="B217">
        <v>956152322.099064</v>
      </c>
      <c r="C217">
        <v>794595716.4375782</v>
      </c>
      <c r="D217">
        <v>601958663.2866251</v>
      </c>
      <c r="E217">
        <v>378947231.4727568</v>
      </c>
    </row>
    <row r="218" spans="1:5" ht="12.75">
      <c r="A218" t="s">
        <v>1419</v>
      </c>
      <c r="B218">
        <v>944298068.970089</v>
      </c>
      <c r="C218">
        <v>783456336.3818533</v>
      </c>
      <c r="D218">
        <v>592059036.8081217</v>
      </c>
      <c r="E218">
        <v>371187350.0272514</v>
      </c>
    </row>
    <row r="219" spans="1:5" ht="12.75">
      <c r="A219" t="s">
        <v>1420</v>
      </c>
      <c r="B219">
        <v>932587613.432739</v>
      </c>
      <c r="C219">
        <v>772428194.6493859</v>
      </c>
      <c r="D219">
        <v>582240521.9028267</v>
      </c>
      <c r="E219">
        <v>363485591.3113433</v>
      </c>
    </row>
    <row r="220" spans="1:5" ht="12.75">
      <c r="A220" t="s">
        <v>1421</v>
      </c>
      <c r="B220">
        <v>920778062.217125</v>
      </c>
      <c r="C220">
        <v>761394961.8638428</v>
      </c>
      <c r="D220">
        <v>572511316.9496936</v>
      </c>
      <c r="E220">
        <v>355946667.9091095</v>
      </c>
    </row>
    <row r="221" spans="1:5" ht="12.75">
      <c r="A221" t="s">
        <v>1422</v>
      </c>
      <c r="B221">
        <v>909236866.488651</v>
      </c>
      <c r="C221">
        <v>750576306.4296192</v>
      </c>
      <c r="D221">
        <v>562941182.2313489</v>
      </c>
      <c r="E221">
        <v>348514214.79730964</v>
      </c>
    </row>
    <row r="222" spans="1:5" ht="12.75">
      <c r="A222" t="s">
        <v>1423</v>
      </c>
      <c r="B222">
        <v>897718675.681368</v>
      </c>
      <c r="C222">
        <v>739811117.5812565</v>
      </c>
      <c r="D222">
        <v>553456020.8069063</v>
      </c>
      <c r="E222">
        <v>341190720.7831489</v>
      </c>
    </row>
    <row r="223" spans="1:5" ht="12.75">
      <c r="A223" t="s">
        <v>1424</v>
      </c>
      <c r="B223">
        <v>886225695.405488</v>
      </c>
      <c r="C223">
        <v>729220810.7894161</v>
      </c>
      <c r="D223">
        <v>544280071.6108615</v>
      </c>
      <c r="E223">
        <v>334250095.10839784</v>
      </c>
    </row>
    <row r="224" spans="1:5" ht="12.75">
      <c r="A224" t="s">
        <v>1425</v>
      </c>
      <c r="B224">
        <v>874794134.403368</v>
      </c>
      <c r="C224">
        <v>718593621.21939</v>
      </c>
      <c r="D224">
        <v>534984044.45624506</v>
      </c>
      <c r="E224">
        <v>327149721.93108976</v>
      </c>
    </row>
    <row r="225" spans="1:5" ht="12.75">
      <c r="A225" t="s">
        <v>1426</v>
      </c>
      <c r="B225">
        <v>863456872.507355</v>
      </c>
      <c r="C225">
        <v>708116487.2409772</v>
      </c>
      <c r="D225">
        <v>525886407.1110777</v>
      </c>
      <c r="E225">
        <v>320268152.6918767</v>
      </c>
    </row>
    <row r="226" spans="1:5" ht="12.75">
      <c r="A226" t="s">
        <v>1427</v>
      </c>
      <c r="B226">
        <v>852193234.167332</v>
      </c>
      <c r="C226">
        <v>697693885.157703</v>
      </c>
      <c r="D226">
        <v>516828255.3127173</v>
      </c>
      <c r="E226">
        <v>313418535.9784043</v>
      </c>
    </row>
    <row r="227" spans="1:5" ht="12.75">
      <c r="A227" t="s">
        <v>1428</v>
      </c>
      <c r="B227">
        <v>841016874.432422</v>
      </c>
      <c r="C227">
        <v>687413575.9207826</v>
      </c>
      <c r="D227">
        <v>507959637.1445721</v>
      </c>
      <c r="E227">
        <v>306777650.20349056</v>
      </c>
    </row>
    <row r="228" spans="1:5" ht="12.75">
      <c r="A228" t="s">
        <v>1429</v>
      </c>
      <c r="B228">
        <v>829913233.491364</v>
      </c>
      <c r="C228">
        <v>677187392.3689007</v>
      </c>
      <c r="D228">
        <v>499130439.6224666</v>
      </c>
      <c r="E228">
        <v>300168550.5656949</v>
      </c>
    </row>
    <row r="229" spans="1:5" ht="12.75">
      <c r="A229" t="s">
        <v>1430</v>
      </c>
      <c r="B229">
        <v>818926053.626495</v>
      </c>
      <c r="C229">
        <v>667088788.0867885</v>
      </c>
      <c r="D229">
        <v>490436660.5404037</v>
      </c>
      <c r="E229">
        <v>293691027.0720628</v>
      </c>
    </row>
    <row r="230" spans="1:5" ht="12.75">
      <c r="A230" t="s">
        <v>1431</v>
      </c>
      <c r="B230">
        <v>808023454.812425</v>
      </c>
      <c r="C230">
        <v>657127256.0513029</v>
      </c>
      <c r="D230">
        <v>481923976.30402035</v>
      </c>
      <c r="E230">
        <v>287410326.7500017</v>
      </c>
    </row>
    <row r="231" spans="1:5" ht="12.75">
      <c r="A231" t="s">
        <v>1432</v>
      </c>
      <c r="B231">
        <v>797142837.477106</v>
      </c>
      <c r="C231">
        <v>647179036.2094285</v>
      </c>
      <c r="D231">
        <v>473421073.930321</v>
      </c>
      <c r="E231">
        <v>281143495.8670582</v>
      </c>
    </row>
    <row r="232" spans="1:5" ht="12.75">
      <c r="A232" t="s">
        <v>1433</v>
      </c>
      <c r="B232">
        <v>785928336.913794</v>
      </c>
      <c r="C232">
        <v>637026942.4168048</v>
      </c>
      <c r="D232">
        <v>464847728.84995186</v>
      </c>
      <c r="E232">
        <v>274920579.9327909</v>
      </c>
    </row>
    <row r="233" spans="1:5" ht="12.75">
      <c r="A233" t="s">
        <v>1434</v>
      </c>
      <c r="B233">
        <v>775284447.451218</v>
      </c>
      <c r="C233">
        <v>627333823.9996523</v>
      </c>
      <c r="D233">
        <v>456610306.0057037</v>
      </c>
      <c r="E233">
        <v>268904993.5334846</v>
      </c>
    </row>
    <row r="234" spans="1:5" ht="12.75">
      <c r="A234" t="s">
        <v>1435</v>
      </c>
      <c r="B234">
        <v>764331677.454171</v>
      </c>
      <c r="C234">
        <v>617422241.8396583</v>
      </c>
      <c r="D234">
        <v>448253169.18540746</v>
      </c>
      <c r="E234">
        <v>262865230.84398103</v>
      </c>
    </row>
    <row r="235" spans="1:5" ht="12.75">
      <c r="A235" t="s">
        <v>1436</v>
      </c>
      <c r="B235">
        <v>753560450.667307</v>
      </c>
      <c r="C235">
        <v>607788713.9404303</v>
      </c>
      <c r="D235">
        <v>440245419.3677192</v>
      </c>
      <c r="E235">
        <v>257181446.26410404</v>
      </c>
    </row>
    <row r="236" spans="1:5" ht="12.75">
      <c r="A236" t="s">
        <v>1437</v>
      </c>
      <c r="B236">
        <v>743136718.992134</v>
      </c>
      <c r="C236">
        <v>598364795.268402</v>
      </c>
      <c r="D236">
        <v>432317027.62738645</v>
      </c>
      <c r="E236">
        <v>251480172.31594932</v>
      </c>
    </row>
    <row r="237" spans="1:5" ht="12.75">
      <c r="A237" t="s">
        <v>1438</v>
      </c>
      <c r="B237">
        <v>732773554.552626</v>
      </c>
      <c r="C237">
        <v>589052035.5484937</v>
      </c>
      <c r="D237">
        <v>424541095.11127406</v>
      </c>
      <c r="E237">
        <v>245944563.53903416</v>
      </c>
    </row>
    <row r="238" spans="1:5" ht="12.75">
      <c r="A238" t="s">
        <v>1439</v>
      </c>
      <c r="B238">
        <v>722530991.210438</v>
      </c>
      <c r="C238">
        <v>579833272.1210841</v>
      </c>
      <c r="D238">
        <v>416834157.60723335</v>
      </c>
      <c r="E238">
        <v>240456992.58652753</v>
      </c>
    </row>
    <row r="239" spans="1:5" ht="12.75">
      <c r="A239" t="s">
        <v>1440</v>
      </c>
      <c r="B239">
        <v>712333442.424907</v>
      </c>
      <c r="C239">
        <v>570711399.0963901</v>
      </c>
      <c r="D239">
        <v>409266768.0875041</v>
      </c>
      <c r="E239">
        <v>235123845.6122191</v>
      </c>
    </row>
    <row r="240" spans="1:5" ht="12.75">
      <c r="A240" t="s">
        <v>1441</v>
      </c>
      <c r="B240">
        <v>702363889.979478</v>
      </c>
      <c r="C240">
        <v>561769514.3645658</v>
      </c>
      <c r="D240">
        <v>401829850.1335173</v>
      </c>
      <c r="E240">
        <v>229873553.45207253</v>
      </c>
    </row>
    <row r="241" spans="1:5" ht="12.75">
      <c r="A241" t="s">
        <v>1442</v>
      </c>
      <c r="B241">
        <v>692539191.127748</v>
      </c>
      <c r="C241">
        <v>552971981.3761293</v>
      </c>
      <c r="D241">
        <v>394531103.5190253</v>
      </c>
      <c r="E241">
        <v>224742227.3620447</v>
      </c>
    </row>
    <row r="242" spans="1:5" ht="12.75">
      <c r="A242" t="s">
        <v>1443</v>
      </c>
      <c r="B242">
        <v>682722179.251874</v>
      </c>
      <c r="C242">
        <v>544238603.1913666</v>
      </c>
      <c r="D242">
        <v>387344355.1856214</v>
      </c>
      <c r="E242">
        <v>219743859.62611905</v>
      </c>
    </row>
    <row r="243" spans="1:5" ht="12.75">
      <c r="A243" t="s">
        <v>1444</v>
      </c>
      <c r="B243">
        <v>673103514.46802</v>
      </c>
      <c r="C243">
        <v>535660927.2113605</v>
      </c>
      <c r="D243">
        <v>380269899.2271646</v>
      </c>
      <c r="E243">
        <v>214816722.4790971</v>
      </c>
    </row>
    <row r="244" spans="1:5" ht="12.75">
      <c r="A244" t="s">
        <v>1445</v>
      </c>
      <c r="B244">
        <v>663527575.439243</v>
      </c>
      <c r="C244">
        <v>527173592.6510633</v>
      </c>
      <c r="D244">
        <v>373323557.3428883</v>
      </c>
      <c r="E244">
        <v>210028202.47850388</v>
      </c>
    </row>
    <row r="245" spans="1:5" ht="12.75">
      <c r="A245" t="s">
        <v>1446</v>
      </c>
      <c r="B245">
        <v>654006654.828217</v>
      </c>
      <c r="C245">
        <v>518727912.1556494</v>
      </c>
      <c r="D245">
        <v>366408431.35788065</v>
      </c>
      <c r="E245">
        <v>205264713.84953478</v>
      </c>
    </row>
    <row r="246" spans="1:5" ht="12.75">
      <c r="A246" t="s">
        <v>1447</v>
      </c>
      <c r="B246">
        <v>644423056.690468</v>
      </c>
      <c r="C246">
        <v>510259735.54922</v>
      </c>
      <c r="D246">
        <v>359510214.00094044</v>
      </c>
      <c r="E246">
        <v>200547241.5065531</v>
      </c>
    </row>
    <row r="247" spans="1:5" ht="12.75">
      <c r="A247" t="s">
        <v>1448</v>
      </c>
      <c r="B247">
        <v>634986755.049108</v>
      </c>
      <c r="C247">
        <v>502017687.3216825</v>
      </c>
      <c r="D247">
        <v>352890582.64092374</v>
      </c>
      <c r="E247">
        <v>196101329.99337894</v>
      </c>
    </row>
    <row r="248" spans="1:5" ht="12.75">
      <c r="A248" t="s">
        <v>1449</v>
      </c>
      <c r="B248">
        <v>625539030.457669</v>
      </c>
      <c r="C248">
        <v>493709567.9195177</v>
      </c>
      <c r="D248">
        <v>346167814.9467516</v>
      </c>
      <c r="E248">
        <v>191550714.68130267</v>
      </c>
    </row>
    <row r="249" spans="1:5" ht="12.75">
      <c r="A249" t="s">
        <v>1450</v>
      </c>
      <c r="B249">
        <v>616029629.012561</v>
      </c>
      <c r="C249">
        <v>485406169.9647901</v>
      </c>
      <c r="D249">
        <v>339508148.81901664</v>
      </c>
      <c r="E249">
        <v>187095514.63282079</v>
      </c>
    </row>
    <row r="250" spans="1:5" ht="12.75">
      <c r="A250" t="s">
        <v>1451</v>
      </c>
      <c r="B250">
        <v>606892151.704317</v>
      </c>
      <c r="C250">
        <v>477395138.18044305</v>
      </c>
      <c r="D250">
        <v>333055795.32415974</v>
      </c>
      <c r="E250">
        <v>182762372.83398724</v>
      </c>
    </row>
    <row r="251" spans="1:5" ht="12.75">
      <c r="A251" t="s">
        <v>1452</v>
      </c>
      <c r="B251">
        <v>597898315.616958</v>
      </c>
      <c r="C251">
        <v>469548395.5205538</v>
      </c>
      <c r="D251">
        <v>326775231.7607941</v>
      </c>
      <c r="E251">
        <v>178580900.1617586</v>
      </c>
    </row>
    <row r="252" spans="1:5" ht="12.75">
      <c r="A252" t="s">
        <v>1453</v>
      </c>
      <c r="B252">
        <v>589027020.001877</v>
      </c>
      <c r="C252">
        <v>461796914.97895604</v>
      </c>
      <c r="D252">
        <v>320563366.7370314</v>
      </c>
      <c r="E252">
        <v>174444140.64567873</v>
      </c>
    </row>
    <row r="253" spans="1:5" ht="12.75">
      <c r="A253" t="s">
        <v>1454</v>
      </c>
      <c r="B253">
        <v>580260556.930557</v>
      </c>
      <c r="C253">
        <v>454152427.1406463</v>
      </c>
      <c r="D253">
        <v>314455065.9976952</v>
      </c>
      <c r="E253">
        <v>170395339.1752213</v>
      </c>
    </row>
    <row r="254" spans="1:5" ht="12.75">
      <c r="A254" t="s">
        <v>1455</v>
      </c>
      <c r="B254">
        <v>571633578.789806</v>
      </c>
      <c r="C254">
        <v>446665985.68131816</v>
      </c>
      <c r="D254">
        <v>308510255.23924166</v>
      </c>
      <c r="E254">
        <v>166488716.05124077</v>
      </c>
    </row>
    <row r="255" spans="1:5" ht="12.75">
      <c r="A255" t="s">
        <v>1456</v>
      </c>
      <c r="B255">
        <v>563092767.965375</v>
      </c>
      <c r="C255">
        <v>439246063.45423317</v>
      </c>
      <c r="D255">
        <v>302613775.82562834</v>
      </c>
      <c r="E255">
        <v>162614966.1291515</v>
      </c>
    </row>
    <row r="256" spans="1:5" ht="12.75">
      <c r="A256" t="s">
        <v>1457</v>
      </c>
      <c r="B256">
        <v>554623331.548019</v>
      </c>
      <c r="C256">
        <v>431929258.8279936</v>
      </c>
      <c r="D256">
        <v>296840536.4797621</v>
      </c>
      <c r="E256">
        <v>158858738.634702</v>
      </c>
    </row>
    <row r="257" spans="1:5" ht="12.75">
      <c r="A257" t="s">
        <v>1458</v>
      </c>
      <c r="B257">
        <v>546265049.924522</v>
      </c>
      <c r="C257">
        <v>424698456.9727697</v>
      </c>
      <c r="D257">
        <v>291128926.99009067</v>
      </c>
      <c r="E257">
        <v>155142177.0074452</v>
      </c>
    </row>
    <row r="258" spans="1:5" ht="12.75">
      <c r="A258" t="s">
        <v>1459</v>
      </c>
      <c r="B258">
        <v>537978023.412562</v>
      </c>
      <c r="C258">
        <v>417546244.49077606</v>
      </c>
      <c r="D258">
        <v>285498184.82448506</v>
      </c>
      <c r="E258">
        <v>151497160.3585838</v>
      </c>
    </row>
    <row r="259" spans="1:5" ht="12.75">
      <c r="A259" t="s">
        <v>1460</v>
      </c>
      <c r="B259">
        <v>529750694.481205</v>
      </c>
      <c r="C259">
        <v>410508281.93490297</v>
      </c>
      <c r="D259">
        <v>280018119.4114274</v>
      </c>
      <c r="E259">
        <v>148000377.4865937</v>
      </c>
    </row>
    <row r="260" spans="1:5" ht="12.75">
      <c r="A260" t="s">
        <v>1461</v>
      </c>
      <c r="B260">
        <v>521596112.152823</v>
      </c>
      <c r="C260">
        <v>403503692.4593138</v>
      </c>
      <c r="D260">
        <v>274540118.8780159</v>
      </c>
      <c r="E260">
        <v>144490443.96313286</v>
      </c>
    </row>
    <row r="261" spans="1:5" ht="12.75">
      <c r="A261" t="s">
        <v>1462</v>
      </c>
      <c r="B261">
        <v>513480289.044518</v>
      </c>
      <c r="C261">
        <v>396573330.91477144</v>
      </c>
      <c r="D261">
        <v>269160654.9884646</v>
      </c>
      <c r="E261">
        <v>141078543.71678588</v>
      </c>
    </row>
    <row r="262" spans="1:5" ht="12.75">
      <c r="A262" t="s">
        <v>1463</v>
      </c>
      <c r="B262">
        <v>505401863.693384</v>
      </c>
      <c r="C262">
        <v>389672130.66798</v>
      </c>
      <c r="D262">
        <v>263804081.45468032</v>
      </c>
      <c r="E262">
        <v>137685283.00573373</v>
      </c>
    </row>
    <row r="263" spans="1:5" ht="12.75">
      <c r="A263" t="s">
        <v>1464</v>
      </c>
      <c r="B263">
        <v>497376413.387892</v>
      </c>
      <c r="C263">
        <v>382854938.7476845</v>
      </c>
      <c r="D263">
        <v>258550978.28457472</v>
      </c>
      <c r="E263">
        <v>134390410.323494</v>
      </c>
    </row>
    <row r="264" spans="1:5" ht="12.75">
      <c r="A264" t="s">
        <v>1465</v>
      </c>
      <c r="B264">
        <v>489388925.979823</v>
      </c>
      <c r="C264">
        <v>376067657.0001586</v>
      </c>
      <c r="D264">
        <v>253321475.4103388</v>
      </c>
      <c r="E264">
        <v>131114499.94721343</v>
      </c>
    </row>
    <row r="265" spans="1:5" ht="12.75">
      <c r="A265" t="s">
        <v>1466</v>
      </c>
      <c r="B265">
        <v>481447023.183963</v>
      </c>
      <c r="C265">
        <v>369337267.14988863</v>
      </c>
      <c r="D265">
        <v>248155124.9270536</v>
      </c>
      <c r="E265">
        <v>127896477.22147848</v>
      </c>
    </row>
    <row r="266" spans="1:5" ht="12.75">
      <c r="A266" t="s">
        <v>1467</v>
      </c>
      <c r="B266">
        <v>473553312.211886</v>
      </c>
      <c r="C266">
        <v>362685392.69827616</v>
      </c>
      <c r="D266">
        <v>243086001.04397348</v>
      </c>
      <c r="E266">
        <v>124770342.25059786</v>
      </c>
    </row>
    <row r="267" spans="1:5" ht="12.75">
      <c r="A267" t="s">
        <v>1468</v>
      </c>
      <c r="B267">
        <v>465722284.181237</v>
      </c>
      <c r="C267">
        <v>356082789.799875</v>
      </c>
      <c r="D267">
        <v>238053713.92848045</v>
      </c>
      <c r="E267">
        <v>121669857.1436797</v>
      </c>
    </row>
    <row r="268" spans="1:5" ht="12.75">
      <c r="A268" t="s">
        <v>1469</v>
      </c>
      <c r="B268">
        <v>457809726.305883</v>
      </c>
      <c r="C268">
        <v>349458445.37434894</v>
      </c>
      <c r="D268">
        <v>233050095.580814</v>
      </c>
      <c r="E268">
        <v>118624229.7780132</v>
      </c>
    </row>
    <row r="269" spans="1:5" ht="12.75">
      <c r="A269" t="s">
        <v>1470</v>
      </c>
      <c r="B269">
        <v>449954035.829911</v>
      </c>
      <c r="C269">
        <v>342879449.1506267</v>
      </c>
      <c r="D269">
        <v>228081097.30363843</v>
      </c>
      <c r="E269">
        <v>115603247.26717176</v>
      </c>
    </row>
    <row r="270" spans="1:5" ht="12.75">
      <c r="A270" t="s">
        <v>1471</v>
      </c>
      <c r="B270">
        <v>442285805.351408</v>
      </c>
      <c r="C270">
        <v>336464372.8432973</v>
      </c>
      <c r="D270">
        <v>223244627.1690695</v>
      </c>
      <c r="E270">
        <v>112672615.24906142</v>
      </c>
    </row>
    <row r="271" spans="1:5" ht="12.75">
      <c r="A271" t="s">
        <v>1472</v>
      </c>
      <c r="B271">
        <v>434679058.750246</v>
      </c>
      <c r="C271">
        <v>330170999.5361045</v>
      </c>
      <c r="D271">
        <v>218565681.4159041</v>
      </c>
      <c r="E271">
        <v>109889030.49692188</v>
      </c>
    </row>
    <row r="272" spans="1:5" ht="12.75">
      <c r="A272" t="s">
        <v>1473</v>
      </c>
      <c r="B272">
        <v>427153902.368725</v>
      </c>
      <c r="C272">
        <v>323904785.04220825</v>
      </c>
      <c r="D272">
        <v>213872282.08611876</v>
      </c>
      <c r="E272">
        <v>107073868.49121885</v>
      </c>
    </row>
    <row r="273" spans="1:5" ht="12.75">
      <c r="A273" t="s">
        <v>1474</v>
      </c>
      <c r="B273">
        <v>419709779.288591</v>
      </c>
      <c r="C273">
        <v>317737617.2399063</v>
      </c>
      <c r="D273">
        <v>209283765.8090652</v>
      </c>
      <c r="E273">
        <v>104347155.55051588</v>
      </c>
    </row>
    <row r="274" spans="1:5" ht="12.75">
      <c r="A274" t="s">
        <v>1475</v>
      </c>
      <c r="B274">
        <v>412345125.920976</v>
      </c>
      <c r="C274">
        <v>311632820.5141064</v>
      </c>
      <c r="D274">
        <v>204740703.02798206</v>
      </c>
      <c r="E274">
        <v>101649649.00950679</v>
      </c>
    </row>
    <row r="275" spans="1:5" ht="12.75">
      <c r="A275" t="s">
        <v>1476</v>
      </c>
      <c r="B275">
        <v>405067358.421743</v>
      </c>
      <c r="C275">
        <v>305630106.78290784</v>
      </c>
      <c r="D275">
        <v>200302744.66559297</v>
      </c>
      <c r="E275">
        <v>99038642.03877734</v>
      </c>
    </row>
    <row r="276" spans="1:5" ht="12.75">
      <c r="A276" t="s">
        <v>1477</v>
      </c>
      <c r="B276">
        <v>397888049.373767</v>
      </c>
      <c r="C276">
        <v>299704014.0533073</v>
      </c>
      <c r="D276">
        <v>195919389.87987378</v>
      </c>
      <c r="E276">
        <v>96461012.43252528</v>
      </c>
    </row>
    <row r="277" spans="1:5" ht="12.75">
      <c r="A277" t="s">
        <v>1478</v>
      </c>
      <c r="B277">
        <v>390795215.131095</v>
      </c>
      <c r="C277">
        <v>293862169.86159796</v>
      </c>
      <c r="D277">
        <v>191611969.1164858</v>
      </c>
      <c r="E277">
        <v>93940669.22520381</v>
      </c>
    </row>
    <row r="278" spans="1:5" ht="12.75">
      <c r="A278" t="s">
        <v>1479</v>
      </c>
      <c r="B278">
        <v>383781960.872279</v>
      </c>
      <c r="C278">
        <v>288114795.65702665</v>
      </c>
      <c r="D278">
        <v>187402025.90871334</v>
      </c>
      <c r="E278">
        <v>91500060.39872067</v>
      </c>
    </row>
    <row r="279" spans="1:5" ht="12.75">
      <c r="A279" t="s">
        <v>1480</v>
      </c>
      <c r="B279">
        <v>376807571.922337</v>
      </c>
      <c r="C279">
        <v>282399162.37675947</v>
      </c>
      <c r="D279">
        <v>183217189.6654298</v>
      </c>
      <c r="E279">
        <v>89077893.03559467</v>
      </c>
    </row>
    <row r="280" spans="1:5" ht="12.75">
      <c r="A280" t="s">
        <v>1481</v>
      </c>
      <c r="B280">
        <v>369847613.426051</v>
      </c>
      <c r="C280">
        <v>276728037.9501476</v>
      </c>
      <c r="D280">
        <v>179095941.4402554</v>
      </c>
      <c r="E280">
        <v>86717259.89441586</v>
      </c>
    </row>
    <row r="281" spans="1:5" ht="12.75">
      <c r="A281" t="s">
        <v>1482</v>
      </c>
      <c r="B281">
        <v>362911511.348043</v>
      </c>
      <c r="C281">
        <v>271077746.2956408</v>
      </c>
      <c r="D281">
        <v>174992944.8033475</v>
      </c>
      <c r="E281">
        <v>84371731.40073065</v>
      </c>
    </row>
    <row r="282" spans="1:5" ht="12.75">
      <c r="A282" t="s">
        <v>1483</v>
      </c>
      <c r="B282">
        <v>355982832.822059</v>
      </c>
      <c r="C282">
        <v>265451360.84996274</v>
      </c>
      <c r="D282">
        <v>170925052.61312634</v>
      </c>
      <c r="E282">
        <v>82061370.09266311</v>
      </c>
    </row>
    <row r="283" spans="1:5" ht="12.75">
      <c r="A283" t="s">
        <v>1484</v>
      </c>
      <c r="B283">
        <v>349057951.556733</v>
      </c>
      <c r="C283">
        <v>259888797.76434252</v>
      </c>
      <c r="D283">
        <v>166958849.11682752</v>
      </c>
      <c r="E283">
        <v>79850473.35833173</v>
      </c>
    </row>
    <row r="284" spans="1:5" ht="12.75">
      <c r="A284" t="s">
        <v>1485</v>
      </c>
      <c r="B284">
        <v>342154464.466327</v>
      </c>
      <c r="C284">
        <v>254316779.03592214</v>
      </c>
      <c r="D284">
        <v>162963742.47019282</v>
      </c>
      <c r="E284">
        <v>77609638.74402212</v>
      </c>
    </row>
    <row r="285" spans="1:5" ht="12.75">
      <c r="A285" t="s">
        <v>1486</v>
      </c>
      <c r="B285">
        <v>335287683.640322</v>
      </c>
      <c r="C285">
        <v>248803774.338876</v>
      </c>
      <c r="D285">
        <v>159038659.59682798</v>
      </c>
      <c r="E285">
        <v>75429887.92182364</v>
      </c>
    </row>
    <row r="286" spans="1:5" ht="12.75">
      <c r="A286" t="s">
        <v>1487</v>
      </c>
      <c r="B286">
        <v>328189021.977021</v>
      </c>
      <c r="C286">
        <v>243123082.0081691</v>
      </c>
      <c r="D286">
        <v>155012252.78880087</v>
      </c>
      <c r="E286">
        <v>73208819.37487084</v>
      </c>
    </row>
    <row r="287" spans="1:5" ht="12.75">
      <c r="A287" t="s">
        <v>1488</v>
      </c>
      <c r="B287">
        <v>321428987.046329</v>
      </c>
      <c r="C287">
        <v>237724390.66881093</v>
      </c>
      <c r="D287">
        <v>151197059.68228313</v>
      </c>
      <c r="E287">
        <v>71114277.85041974</v>
      </c>
    </row>
    <row r="288" spans="1:5" ht="12.75">
      <c r="A288" t="s">
        <v>1489</v>
      </c>
      <c r="B288">
        <v>314733046.693889</v>
      </c>
      <c r="C288">
        <v>232377367.8600705</v>
      </c>
      <c r="D288">
        <v>147420379.10140118</v>
      </c>
      <c r="E288">
        <v>69044263.59658244</v>
      </c>
    </row>
    <row r="289" spans="1:5" ht="12.75">
      <c r="A289" t="s">
        <v>1490</v>
      </c>
      <c r="B289">
        <v>308099432.901328</v>
      </c>
      <c r="C289">
        <v>227093738.7122214</v>
      </c>
      <c r="D289">
        <v>143702045.052311</v>
      </c>
      <c r="E289">
        <v>67017719.66796605</v>
      </c>
    </row>
    <row r="290" spans="1:5" ht="12.75">
      <c r="A290" t="s">
        <v>1491</v>
      </c>
      <c r="B290">
        <v>301523231.195104</v>
      </c>
      <c r="C290">
        <v>221881759.0188392</v>
      </c>
      <c r="D290">
        <v>140058398.44321457</v>
      </c>
      <c r="E290">
        <v>65050694.4428846</v>
      </c>
    </row>
    <row r="291" spans="1:5" ht="12.75">
      <c r="A291" t="s">
        <v>1492</v>
      </c>
      <c r="B291">
        <v>295021175.281982</v>
      </c>
      <c r="C291">
        <v>216728881.43985543</v>
      </c>
      <c r="D291">
        <v>136457822.92076457</v>
      </c>
      <c r="E291">
        <v>63109950.423941545</v>
      </c>
    </row>
    <row r="292" spans="1:5" ht="12.75">
      <c r="A292" t="s">
        <v>1493</v>
      </c>
      <c r="B292">
        <v>288591809.368391</v>
      </c>
      <c r="C292">
        <v>211657743.71333516</v>
      </c>
      <c r="D292">
        <v>132936909.49501483</v>
      </c>
      <c r="E292">
        <v>61229549.26343285</v>
      </c>
    </row>
    <row r="293" spans="1:5" ht="12.75">
      <c r="A293" t="s">
        <v>1494</v>
      </c>
      <c r="B293">
        <v>282006655.494187</v>
      </c>
      <c r="C293">
        <v>206477293.19078615</v>
      </c>
      <c r="D293">
        <v>129353387.65190303</v>
      </c>
      <c r="E293">
        <v>59326661.63347526</v>
      </c>
    </row>
    <row r="294" spans="1:5" ht="12.75">
      <c r="A294" t="s">
        <v>1495</v>
      </c>
      <c r="B294">
        <v>275702451.024482</v>
      </c>
      <c r="C294">
        <v>201519160.97035825</v>
      </c>
      <c r="D294">
        <v>125926156.46669906</v>
      </c>
      <c r="E294">
        <v>57510172.654773004</v>
      </c>
    </row>
    <row r="295" spans="1:5" ht="12.75">
      <c r="A295" t="s">
        <v>1496</v>
      </c>
      <c r="B295">
        <v>268447368.296561</v>
      </c>
      <c r="C295">
        <v>195915588.47644892</v>
      </c>
      <c r="D295">
        <v>122143317.2946243</v>
      </c>
      <c r="E295">
        <v>55569110.55942253</v>
      </c>
    </row>
    <row r="296" spans="1:5" ht="12.75">
      <c r="A296" t="s">
        <v>1497</v>
      </c>
      <c r="B296">
        <v>262264189.250479</v>
      </c>
      <c r="C296">
        <v>191078408.5162539</v>
      </c>
      <c r="D296">
        <v>118824617.8149825</v>
      </c>
      <c r="E296">
        <v>53830297.54366168</v>
      </c>
    </row>
    <row r="297" spans="1:5" ht="12.75">
      <c r="A297" t="s">
        <v>1498</v>
      </c>
      <c r="B297">
        <v>256152051.361365</v>
      </c>
      <c r="C297">
        <v>186318946.50058737</v>
      </c>
      <c r="D297">
        <v>115579709.32799852</v>
      </c>
      <c r="E297">
        <v>52145644.02988398</v>
      </c>
    </row>
    <row r="298" spans="1:5" ht="12.75">
      <c r="A298" t="s">
        <v>1499</v>
      </c>
      <c r="B298">
        <v>250138067.206544</v>
      </c>
      <c r="C298">
        <v>181635925.2378423</v>
      </c>
      <c r="D298">
        <v>112388123.85575555</v>
      </c>
      <c r="E298">
        <v>50490942.62298087</v>
      </c>
    </row>
    <row r="299" spans="1:5" ht="12.75">
      <c r="A299" t="s">
        <v>1500</v>
      </c>
      <c r="B299">
        <v>244329250.779446</v>
      </c>
      <c r="C299">
        <v>177126680.7869621</v>
      </c>
      <c r="D299">
        <v>109328256.56859112</v>
      </c>
      <c r="E299">
        <v>48914944.29700056</v>
      </c>
    </row>
    <row r="300" spans="1:5" ht="12.75">
      <c r="A300" t="s">
        <v>1501</v>
      </c>
      <c r="B300">
        <v>238663863.586406</v>
      </c>
      <c r="C300">
        <v>172726099.95843127</v>
      </c>
      <c r="D300">
        <v>106340940.78082272</v>
      </c>
      <c r="E300">
        <v>47376858.34811714</v>
      </c>
    </row>
    <row r="301" spans="1:5" ht="12.75">
      <c r="A301" t="s">
        <v>1502</v>
      </c>
      <c r="B301">
        <v>232978547.390944</v>
      </c>
      <c r="C301">
        <v>168325538.4377069</v>
      </c>
      <c r="D301">
        <v>103368124.4438463</v>
      </c>
      <c r="E301">
        <v>45857356.55046589</v>
      </c>
    </row>
    <row r="302" spans="1:5" ht="12.75">
      <c r="A302" t="s">
        <v>1503</v>
      </c>
      <c r="B302">
        <v>227622078.383103</v>
      </c>
      <c r="C302">
        <v>164185584.76924565</v>
      </c>
      <c r="D302">
        <v>100577634.08138703</v>
      </c>
      <c r="E302">
        <v>44436503.46650648</v>
      </c>
    </row>
    <row r="303" spans="1:5" ht="12.75">
      <c r="A303" t="s">
        <v>1504</v>
      </c>
      <c r="B303">
        <v>222349646.169833</v>
      </c>
      <c r="C303">
        <v>160110517.53864813</v>
      </c>
      <c r="D303">
        <v>97831867.87847467</v>
      </c>
      <c r="E303">
        <v>43040313.73410229</v>
      </c>
    </row>
    <row r="304" spans="1:5" ht="12.75">
      <c r="A304" t="s">
        <v>1505</v>
      </c>
      <c r="B304">
        <v>217106581.620455</v>
      </c>
      <c r="C304">
        <v>156078458.95281148</v>
      </c>
      <c r="D304">
        <v>95133444.1242859</v>
      </c>
      <c r="E304">
        <v>41681600.445608854</v>
      </c>
    </row>
    <row r="305" spans="1:5" ht="12.75">
      <c r="A305" t="s">
        <v>1506</v>
      </c>
      <c r="B305">
        <v>211899248.210421</v>
      </c>
      <c r="C305">
        <v>152076522.82067537</v>
      </c>
      <c r="D305">
        <v>92458430.79189377</v>
      </c>
      <c r="E305">
        <v>40337994.66770042</v>
      </c>
    </row>
    <row r="306" spans="1:5" ht="12.75">
      <c r="A306" t="s">
        <v>1507</v>
      </c>
      <c r="B306">
        <v>206722364.402378</v>
      </c>
      <c r="C306">
        <v>148109528.96454546</v>
      </c>
      <c r="D306">
        <v>89817598.30029398</v>
      </c>
      <c r="E306">
        <v>39019872.27373112</v>
      </c>
    </row>
    <row r="307" spans="1:5" ht="12.75">
      <c r="A307" t="s">
        <v>1508</v>
      </c>
      <c r="B307">
        <v>201578537.772784</v>
      </c>
      <c r="C307">
        <v>144194989.37881938</v>
      </c>
      <c r="D307">
        <v>87235659.42806502</v>
      </c>
      <c r="E307">
        <v>37748004.76139685</v>
      </c>
    </row>
    <row r="308" spans="1:5" ht="12.75">
      <c r="A308" t="s">
        <v>1509</v>
      </c>
      <c r="B308">
        <v>196494304.062194</v>
      </c>
      <c r="C308">
        <v>140319692.250296</v>
      </c>
      <c r="D308">
        <v>84675271.01654781</v>
      </c>
      <c r="E308">
        <v>36484900.630729005</v>
      </c>
    </row>
    <row r="309" spans="1:5" ht="12.75">
      <c r="A309" t="s">
        <v>1510</v>
      </c>
      <c r="B309">
        <v>191487404.685238</v>
      </c>
      <c r="C309">
        <v>136519733.32012329</v>
      </c>
      <c r="D309">
        <v>82179438.65187258</v>
      </c>
      <c r="E309">
        <v>35264345.37125277</v>
      </c>
    </row>
    <row r="310" spans="1:5" ht="12.75">
      <c r="A310" t="s">
        <v>1511</v>
      </c>
      <c r="B310">
        <v>186586775.109258</v>
      </c>
      <c r="C310">
        <v>132800238.77459052</v>
      </c>
      <c r="D310">
        <v>79737146.15137966</v>
      </c>
      <c r="E310">
        <v>34071398.75765365</v>
      </c>
    </row>
    <row r="311" spans="1:5" ht="12.75">
      <c r="A311" t="s">
        <v>1512</v>
      </c>
      <c r="B311">
        <v>181832968.336694</v>
      </c>
      <c r="C311">
        <v>129204365.04051892</v>
      </c>
      <c r="D311">
        <v>77387137.98769532</v>
      </c>
      <c r="E311">
        <v>32931699.535936624</v>
      </c>
    </row>
    <row r="312" spans="1:5" ht="12.75">
      <c r="A312" t="s">
        <v>1513</v>
      </c>
      <c r="B312">
        <v>177234398.512399</v>
      </c>
      <c r="C312">
        <v>125723178.56881233</v>
      </c>
      <c r="D312">
        <v>75110567.72731034</v>
      </c>
      <c r="E312">
        <v>31827536.37047407</v>
      </c>
    </row>
    <row r="313" spans="1:5" ht="12.75">
      <c r="A313" t="s">
        <v>1514</v>
      </c>
      <c r="B313">
        <v>172754363.653176</v>
      </c>
      <c r="C313">
        <v>122337370.59305726</v>
      </c>
      <c r="D313">
        <v>72901913.39164938</v>
      </c>
      <c r="E313">
        <v>30760792.847549196</v>
      </c>
    </row>
    <row r="314" spans="1:5" ht="12.75">
      <c r="A314" t="s">
        <v>1515</v>
      </c>
      <c r="B314">
        <v>168389423.595154</v>
      </c>
      <c r="C314">
        <v>119050572.02524173</v>
      </c>
      <c r="D314">
        <v>70768670.83884834</v>
      </c>
      <c r="E314">
        <v>29738271.380966466</v>
      </c>
    </row>
    <row r="315" spans="1:5" ht="12.75">
      <c r="A315" t="s">
        <v>1516</v>
      </c>
      <c r="B315">
        <v>164144606.834907</v>
      </c>
      <c r="C315">
        <v>115852676.94430281</v>
      </c>
      <c r="D315">
        <v>68692562.6504265</v>
      </c>
      <c r="E315">
        <v>28743590.670269724</v>
      </c>
    </row>
    <row r="316" spans="1:5" ht="12.75">
      <c r="A316" t="s">
        <v>1517</v>
      </c>
      <c r="B316">
        <v>160015789.2203</v>
      </c>
      <c r="C316">
        <v>112753194.07822385</v>
      </c>
      <c r="D316">
        <v>66690237.80009071</v>
      </c>
      <c r="E316">
        <v>27791350.437104277</v>
      </c>
    </row>
    <row r="317" spans="1:5" ht="12.75">
      <c r="A317" t="s">
        <v>1518</v>
      </c>
      <c r="B317">
        <v>156036046.170491</v>
      </c>
      <c r="C317">
        <v>109762434.68547612</v>
      </c>
      <c r="D317">
        <v>64756182.324902035</v>
      </c>
      <c r="E317">
        <v>26871087.385254037</v>
      </c>
    </row>
    <row r="318" spans="1:5" ht="12.75">
      <c r="A318" t="s">
        <v>1519</v>
      </c>
      <c r="B318">
        <v>152148481.072496</v>
      </c>
      <c r="C318">
        <v>106846227.97853588</v>
      </c>
      <c r="D318">
        <v>62875404.64974186</v>
      </c>
      <c r="E318">
        <v>25980135.794791598</v>
      </c>
    </row>
    <row r="319" spans="1:5" ht="12.75">
      <c r="A319" t="s">
        <v>1520</v>
      </c>
      <c r="B319">
        <v>148349990.172852</v>
      </c>
      <c r="C319">
        <v>104019130.35954238</v>
      </c>
      <c r="D319">
        <v>61071126.7982178</v>
      </c>
      <c r="E319">
        <v>25138048.971515488</v>
      </c>
    </row>
    <row r="320" spans="1:5" ht="12.75">
      <c r="A320" t="s">
        <v>1521</v>
      </c>
      <c r="B320">
        <v>144610952.949626</v>
      </c>
      <c r="C320">
        <v>101225437.8000828</v>
      </c>
      <c r="D320">
        <v>59279764.70022517</v>
      </c>
      <c r="E320">
        <v>24297339.700414583</v>
      </c>
    </row>
    <row r="321" spans="1:5" ht="12.75">
      <c r="A321" t="s">
        <v>1522</v>
      </c>
      <c r="B321">
        <v>140904284.593322</v>
      </c>
      <c r="C321">
        <v>98468933.77452786</v>
      </c>
      <c r="D321">
        <v>57523567.200333215</v>
      </c>
      <c r="E321">
        <v>23480868.04589846</v>
      </c>
    </row>
    <row r="322" spans="1:5" ht="12.75">
      <c r="A322" t="s">
        <v>1523</v>
      </c>
      <c r="B322">
        <v>137220474.728883</v>
      </c>
      <c r="C322">
        <v>95731911.94220234</v>
      </c>
      <c r="D322">
        <v>55782426.2850995</v>
      </c>
      <c r="E322">
        <v>22673697.99436635</v>
      </c>
    </row>
    <row r="323" spans="1:5" ht="12.75">
      <c r="A323" t="s">
        <v>1524</v>
      </c>
      <c r="B323">
        <v>133580147.647703</v>
      </c>
      <c r="C323">
        <v>93039270.11061081</v>
      </c>
      <c r="D323">
        <v>54080005.80578029</v>
      </c>
      <c r="E323">
        <v>21891613.42462441</v>
      </c>
    </row>
    <row r="324" spans="1:5" ht="12.75">
      <c r="A324" t="s">
        <v>1525</v>
      </c>
      <c r="B324">
        <v>129975083.293704</v>
      </c>
      <c r="C324">
        <v>90374781.23328012</v>
      </c>
      <c r="D324">
        <v>52397647.24340999</v>
      </c>
      <c r="E324">
        <v>21120755.41237923</v>
      </c>
    </row>
    <row r="325" spans="1:5" ht="12.75">
      <c r="A325" t="s">
        <v>1526</v>
      </c>
      <c r="B325">
        <v>126413105.222353</v>
      </c>
      <c r="C325">
        <v>87748971.16292076</v>
      </c>
      <c r="D325">
        <v>50745864.29897498</v>
      </c>
      <c r="E325">
        <v>20368307.076206584</v>
      </c>
    </row>
    <row r="326" spans="1:5" ht="12.75">
      <c r="A326" t="s">
        <v>1527</v>
      </c>
      <c r="B326">
        <v>122896296.569228</v>
      </c>
      <c r="C326">
        <v>85167772.71158807</v>
      </c>
      <c r="D326">
        <v>49131913.40539867</v>
      </c>
      <c r="E326">
        <v>19639663.447321158</v>
      </c>
    </row>
    <row r="327" spans="1:5" ht="12.75">
      <c r="A327" t="s">
        <v>1528</v>
      </c>
      <c r="B327">
        <v>119430813.259908</v>
      </c>
      <c r="C327">
        <v>82625797.19685768</v>
      </c>
      <c r="D327">
        <v>47544265.61265385</v>
      </c>
      <c r="E327">
        <v>18924531.05584713</v>
      </c>
    </row>
    <row r="328" spans="1:5" ht="12.75">
      <c r="A328" t="s">
        <v>1529</v>
      </c>
      <c r="B328">
        <v>116014196.520901</v>
      </c>
      <c r="C328">
        <v>80130337.14853607</v>
      </c>
      <c r="D328">
        <v>45994851.194494486</v>
      </c>
      <c r="E328">
        <v>18232754.515933387</v>
      </c>
    </row>
    <row r="329" spans="1:5" ht="12.75">
      <c r="A329" t="s">
        <v>1530</v>
      </c>
      <c r="B329">
        <v>112682734.748562</v>
      </c>
      <c r="C329">
        <v>77697311.41687465</v>
      </c>
      <c r="D329">
        <v>44484870.6423497</v>
      </c>
      <c r="E329">
        <v>17559494.85645475</v>
      </c>
    </row>
    <row r="330" spans="1:5" ht="12.75">
      <c r="A330" t="s">
        <v>1531</v>
      </c>
      <c r="B330">
        <v>109426911.851607</v>
      </c>
      <c r="C330">
        <v>75324374.6289068</v>
      </c>
      <c r="D330">
        <v>43016588.8520863</v>
      </c>
      <c r="E330">
        <v>16908001.36671107</v>
      </c>
    </row>
    <row r="331" spans="1:5" ht="12.75">
      <c r="A331" t="s">
        <v>1532</v>
      </c>
      <c r="B331">
        <v>106273605.207339</v>
      </c>
      <c r="C331">
        <v>73041709.37766229</v>
      </c>
      <c r="D331">
        <v>41617163.65920537</v>
      </c>
      <c r="E331">
        <v>16295353.841603607</v>
      </c>
    </row>
    <row r="332" spans="1:5" ht="12.75">
      <c r="A332" t="s">
        <v>1533</v>
      </c>
      <c r="B332">
        <v>103226479.197716</v>
      </c>
      <c r="C332">
        <v>70827091.58973141</v>
      </c>
      <c r="D332">
        <v>40252703.231919535</v>
      </c>
      <c r="E332">
        <v>15694337.507818623</v>
      </c>
    </row>
    <row r="333" spans="1:5" ht="12.75">
      <c r="A333" t="s">
        <v>1534</v>
      </c>
      <c r="B333">
        <v>100256506.252231</v>
      </c>
      <c r="C333">
        <v>68676383.98642436</v>
      </c>
      <c r="D333">
        <v>38934341.19286726</v>
      </c>
      <c r="E333">
        <v>15118087.352636663</v>
      </c>
    </row>
    <row r="334" spans="1:5" ht="12.75">
      <c r="A334" t="s">
        <v>1535</v>
      </c>
      <c r="B334">
        <v>97365452.811659</v>
      </c>
      <c r="C334">
        <v>66582871.51189702</v>
      </c>
      <c r="D334">
        <v>37651477.572752655</v>
      </c>
      <c r="E334">
        <v>14558031.797018247</v>
      </c>
    </row>
    <row r="335" spans="1:5" ht="12.75">
      <c r="A335" t="s">
        <v>1536</v>
      </c>
      <c r="B335">
        <v>94549294.351729</v>
      </c>
      <c r="C335">
        <v>64550927.284506224</v>
      </c>
      <c r="D335">
        <v>36412605.483318284</v>
      </c>
      <c r="E335">
        <v>14021306.365265474</v>
      </c>
    </row>
    <row r="336" spans="1:5" ht="12.75">
      <c r="A336" t="s">
        <v>1537</v>
      </c>
      <c r="B336">
        <v>91282031.076807</v>
      </c>
      <c r="C336">
        <v>62214593.4191447</v>
      </c>
      <c r="D336">
        <v>35005447.228828765</v>
      </c>
      <c r="E336">
        <v>13422362.791298794</v>
      </c>
    </row>
    <row r="337" spans="1:5" ht="12.75">
      <c r="A337" t="s">
        <v>1538</v>
      </c>
      <c r="B337">
        <v>88406574.643136</v>
      </c>
      <c r="C337">
        <v>60152587.770637125</v>
      </c>
      <c r="D337">
        <v>33759170.859640226</v>
      </c>
      <c r="E337">
        <v>12889668.07152682</v>
      </c>
    </row>
    <row r="338" spans="1:5" ht="12.75">
      <c r="A338" t="s">
        <v>1539</v>
      </c>
      <c r="B338">
        <v>85709299.950448</v>
      </c>
      <c r="C338">
        <v>58221616.57292318</v>
      </c>
      <c r="D338">
        <v>32595037.368890263</v>
      </c>
      <c r="E338">
        <v>12394172.288242742</v>
      </c>
    </row>
    <row r="339" spans="1:5" ht="12.75">
      <c r="A339" t="s">
        <v>1540</v>
      </c>
      <c r="B339">
        <v>83022428.714971</v>
      </c>
      <c r="C339">
        <v>56300794.67995855</v>
      </c>
      <c r="D339">
        <v>31439515.249724075</v>
      </c>
      <c r="E339">
        <v>11904153.173754657</v>
      </c>
    </row>
    <row r="340" spans="1:5" ht="12.75">
      <c r="A340" t="s">
        <v>1541</v>
      </c>
      <c r="B340">
        <v>80346974.670755</v>
      </c>
      <c r="C340">
        <v>54397028.95139421</v>
      </c>
      <c r="D340">
        <v>30301649.036727447</v>
      </c>
      <c r="E340">
        <v>11426283.951010315</v>
      </c>
    </row>
    <row r="341" spans="1:5" ht="12.75">
      <c r="A341" t="s">
        <v>1542</v>
      </c>
      <c r="B341">
        <v>77688283.597928</v>
      </c>
      <c r="C341">
        <v>52507816.26293109</v>
      </c>
      <c r="D341">
        <v>29174883.693462264</v>
      </c>
      <c r="E341">
        <v>10954801.22242613</v>
      </c>
    </row>
    <row r="342" spans="1:5" ht="12.75">
      <c r="A342" t="s">
        <v>1543</v>
      </c>
      <c r="B342">
        <v>75042190.583359</v>
      </c>
      <c r="C342">
        <v>50633355.892502084</v>
      </c>
      <c r="D342">
        <v>28061829.52925477</v>
      </c>
      <c r="E342">
        <v>10492234.049519116</v>
      </c>
    </row>
    <row r="343" spans="1:5" ht="12.75">
      <c r="A343" t="s">
        <v>1544</v>
      </c>
      <c r="B343">
        <v>72398260.208038</v>
      </c>
      <c r="C343">
        <v>48774571.45944783</v>
      </c>
      <c r="D343">
        <v>26969559.175679997</v>
      </c>
      <c r="E343">
        <v>10045252.24768761</v>
      </c>
    </row>
    <row r="344" spans="1:5" ht="12.75">
      <c r="A344" t="s">
        <v>1545</v>
      </c>
      <c r="B344">
        <v>69762054.215134</v>
      </c>
      <c r="C344">
        <v>46918851.40696515</v>
      </c>
      <c r="D344">
        <v>25877472.17590267</v>
      </c>
      <c r="E344">
        <v>9597662.386758868</v>
      </c>
    </row>
    <row r="345" spans="1:5" ht="12.75">
      <c r="A345" t="s">
        <v>1546</v>
      </c>
      <c r="B345">
        <v>67129798.457918</v>
      </c>
      <c r="C345">
        <v>45074406.30991358</v>
      </c>
      <c r="D345">
        <v>24799005.27218629</v>
      </c>
      <c r="E345">
        <v>9159968.136434179</v>
      </c>
    </row>
    <row r="346" spans="1:5" ht="12.75">
      <c r="A346" t="s">
        <v>1547</v>
      </c>
      <c r="B346">
        <v>64506998.894843</v>
      </c>
      <c r="C346">
        <v>43239860.911781795</v>
      </c>
      <c r="D346">
        <v>23729174.327788632</v>
      </c>
      <c r="E346">
        <v>8727682.693396827</v>
      </c>
    </row>
    <row r="347" spans="1:5" ht="12.75">
      <c r="A347" t="s">
        <v>1548</v>
      </c>
      <c r="B347">
        <v>61903371.69446</v>
      </c>
      <c r="C347">
        <v>41426506.97223305</v>
      </c>
      <c r="D347">
        <v>22678087.23936508</v>
      </c>
      <c r="E347">
        <v>8306897.021847561</v>
      </c>
    </row>
    <row r="348" spans="1:5" ht="12.75">
      <c r="A348" t="s">
        <v>1549</v>
      </c>
      <c r="B348">
        <v>59318084.972256</v>
      </c>
      <c r="C348">
        <v>39629072.87997291</v>
      </c>
      <c r="D348">
        <v>21638946.39008553</v>
      </c>
      <c r="E348">
        <v>7892691.638446804</v>
      </c>
    </row>
    <row r="349" spans="1:5" ht="12.75">
      <c r="A349" t="s">
        <v>1550</v>
      </c>
      <c r="B349">
        <v>56746505.169176</v>
      </c>
      <c r="C349">
        <v>37846758.531582765</v>
      </c>
      <c r="D349">
        <v>20613179.304816857</v>
      </c>
      <c r="E349">
        <v>7486703.350586385</v>
      </c>
    </row>
    <row r="350" spans="1:5" ht="12.75">
      <c r="A350" t="s">
        <v>1551</v>
      </c>
      <c r="B350">
        <v>54197070.01308</v>
      </c>
      <c r="C350">
        <v>36087096.27579263</v>
      </c>
      <c r="D350">
        <v>19606406.25640254</v>
      </c>
      <c r="E350">
        <v>7091852.998686951</v>
      </c>
    </row>
    <row r="351" spans="1:5" ht="12.75">
      <c r="A351" t="s">
        <v>1552</v>
      </c>
      <c r="B351">
        <v>51663630.46779</v>
      </c>
      <c r="C351">
        <v>34341861.323883</v>
      </c>
      <c r="D351">
        <v>18610754.576076154</v>
      </c>
      <c r="E351">
        <v>6703202.34349965</v>
      </c>
    </row>
    <row r="352" spans="1:5" ht="12.75">
      <c r="A352" t="s">
        <v>1553</v>
      </c>
      <c r="B352">
        <v>49157362.74815</v>
      </c>
      <c r="C352">
        <v>32622259.98307868</v>
      </c>
      <c r="D352">
        <v>17635345.142025284</v>
      </c>
      <c r="E352">
        <v>6325842.786183742</v>
      </c>
    </row>
    <row r="353" spans="1:5" ht="12.75">
      <c r="A353" t="s">
        <v>1554</v>
      </c>
      <c r="B353">
        <v>46716705.040267</v>
      </c>
      <c r="C353">
        <v>30949985.676903397</v>
      </c>
      <c r="D353">
        <v>16688775.189617904</v>
      </c>
      <c r="E353">
        <v>5960950.489396991</v>
      </c>
    </row>
    <row r="354" spans="1:5" ht="12.75">
      <c r="A354" t="s">
        <v>1555</v>
      </c>
      <c r="B354">
        <v>44295554.910424</v>
      </c>
      <c r="C354">
        <v>29296192.05035677</v>
      </c>
      <c r="D354">
        <v>15756845.581350831</v>
      </c>
      <c r="E354">
        <v>5604242.879871639</v>
      </c>
    </row>
    <row r="355" spans="1:5" ht="12.75">
      <c r="A355" t="s">
        <v>1556</v>
      </c>
      <c r="B355">
        <v>41895698.506517</v>
      </c>
      <c r="C355">
        <v>27665008.284643535</v>
      </c>
      <c r="D355">
        <v>14844116.402089816</v>
      </c>
      <c r="E355">
        <v>5258689.982264514</v>
      </c>
    </row>
    <row r="356" spans="1:5" ht="12.75">
      <c r="A356" t="s">
        <v>1557</v>
      </c>
      <c r="B356">
        <v>39543277.680391</v>
      </c>
      <c r="C356">
        <v>26067345.760737903</v>
      </c>
      <c r="D356">
        <v>13951292.75450461</v>
      </c>
      <c r="E356">
        <v>4921463.729828944</v>
      </c>
    </row>
    <row r="357" spans="1:5" ht="12.75">
      <c r="A357" t="s">
        <v>1558</v>
      </c>
      <c r="B357">
        <v>37228456.772388</v>
      </c>
      <c r="C357">
        <v>24501108.992473133</v>
      </c>
      <c r="D357">
        <v>13080765.168981895</v>
      </c>
      <c r="E357">
        <v>4595460.836360662</v>
      </c>
    </row>
    <row r="358" spans="1:5" ht="12.75">
      <c r="A358" t="s">
        <v>1559</v>
      </c>
      <c r="B358">
        <v>34987320.923041</v>
      </c>
      <c r="C358">
        <v>22987099.52230186</v>
      </c>
      <c r="D358">
        <v>12241247.415728772</v>
      </c>
      <c r="E358">
        <v>4282311.109779896</v>
      </c>
    </row>
    <row r="359" spans="1:5" ht="12.75">
      <c r="A359" t="s">
        <v>1560</v>
      </c>
      <c r="B359">
        <v>32855384.793704</v>
      </c>
      <c r="C359">
        <v>21550959.25235894</v>
      </c>
      <c r="D359">
        <v>11448217.525846096</v>
      </c>
      <c r="E359">
        <v>3988471.5266395444</v>
      </c>
    </row>
    <row r="360" spans="1:5" ht="12.75">
      <c r="A360" t="s">
        <v>1561</v>
      </c>
      <c r="B360">
        <v>30839347.467444</v>
      </c>
      <c r="C360">
        <v>20194262.95897137</v>
      </c>
      <c r="D360">
        <v>10700236.261558156</v>
      </c>
      <c r="E360">
        <v>3712090.9626357486</v>
      </c>
    </row>
    <row r="361" spans="1:5" ht="12.75">
      <c r="A361" t="s">
        <v>1562</v>
      </c>
      <c r="B361">
        <v>28938179.096308</v>
      </c>
      <c r="C361">
        <v>18917197.85247423</v>
      </c>
      <c r="D361">
        <v>9998071.975624083</v>
      </c>
      <c r="E361">
        <v>3453807.444343327</v>
      </c>
    </row>
    <row r="362" spans="1:5" ht="12.75">
      <c r="A362" t="s">
        <v>1563</v>
      </c>
      <c r="B362">
        <v>27182077.122548</v>
      </c>
      <c r="C362">
        <v>17740048.6574859</v>
      </c>
      <c r="D362">
        <v>9352851.239359634</v>
      </c>
      <c r="E362">
        <v>3217673.491235786</v>
      </c>
    </row>
    <row r="363" spans="1:5" ht="12.75">
      <c r="A363" t="s">
        <v>1564</v>
      </c>
      <c r="B363">
        <v>25514958.138459</v>
      </c>
      <c r="C363">
        <v>16623780.870943299</v>
      </c>
      <c r="D363">
        <v>8742046.626502559</v>
      </c>
      <c r="E363">
        <v>2994799.0307054934</v>
      </c>
    </row>
    <row r="364" spans="1:5" ht="12.75">
      <c r="A364" t="s">
        <v>1565</v>
      </c>
      <c r="B364">
        <v>23893222.656181</v>
      </c>
      <c r="C364">
        <v>15541618.208434148</v>
      </c>
      <c r="D364">
        <v>8152847.4511968875</v>
      </c>
      <c r="E364">
        <v>2781505.7695133802</v>
      </c>
    </row>
    <row r="365" spans="1:5" ht="12.75">
      <c r="A365" t="s">
        <v>1566</v>
      </c>
      <c r="B365">
        <v>22288210.972821</v>
      </c>
      <c r="C365">
        <v>14473031.08245241</v>
      </c>
      <c r="D365">
        <v>7572977.525682284</v>
      </c>
      <c r="E365">
        <v>2572728.3746743696</v>
      </c>
    </row>
    <row r="366" spans="1:5" ht="12.75">
      <c r="A366" t="s">
        <v>1567</v>
      </c>
      <c r="B366">
        <v>20693452.329896</v>
      </c>
      <c r="C366">
        <v>13414670.657015868</v>
      </c>
      <c r="D366">
        <v>7001341.812214524</v>
      </c>
      <c r="E366">
        <v>2368455.1699297726</v>
      </c>
    </row>
    <row r="367" spans="1:5" ht="12.75">
      <c r="A367" t="s">
        <v>1568</v>
      </c>
      <c r="B367">
        <v>19108914.269131</v>
      </c>
      <c r="C367">
        <v>12368504.712841809</v>
      </c>
      <c r="D367">
        <v>6440499.9483370995</v>
      </c>
      <c r="E367">
        <v>2170393.500910039</v>
      </c>
    </row>
    <row r="368" spans="1:5" ht="12.75">
      <c r="A368" t="s">
        <v>1569</v>
      </c>
      <c r="B368">
        <v>17545869.420603</v>
      </c>
      <c r="C368">
        <v>11337540.693665797</v>
      </c>
      <c r="D368">
        <v>5888644.464624685</v>
      </c>
      <c r="E368">
        <v>1976017.8015311526</v>
      </c>
    </row>
    <row r="369" spans="1:5" ht="12.75">
      <c r="A369" t="s">
        <v>1570</v>
      </c>
      <c r="B369">
        <v>16020106.221768</v>
      </c>
      <c r="C369">
        <v>10334653.439980742</v>
      </c>
      <c r="D369">
        <v>5354539.911619514</v>
      </c>
      <c r="E369">
        <v>1789426.0783952603</v>
      </c>
    </row>
    <row r="370" spans="1:5" ht="12.75">
      <c r="A370" t="s">
        <v>1571</v>
      </c>
      <c r="B370">
        <v>14549305.535704</v>
      </c>
      <c r="C370">
        <v>9369913.238722274</v>
      </c>
      <c r="D370">
        <v>4842346.969497537</v>
      </c>
      <c r="E370">
        <v>1611402.8469641001</v>
      </c>
    </row>
    <row r="371" spans="1:5" ht="12.75">
      <c r="A371" t="s">
        <v>1572</v>
      </c>
      <c r="B371">
        <v>13249320.197505</v>
      </c>
      <c r="C371">
        <v>8518702.696492454</v>
      </c>
      <c r="D371">
        <v>4391607.965780734</v>
      </c>
      <c r="E371">
        <v>1455418.4277307694</v>
      </c>
    </row>
    <row r="372" spans="1:5" ht="12.75">
      <c r="A372" t="s">
        <v>1573</v>
      </c>
      <c r="B372">
        <v>12062606.178933</v>
      </c>
      <c r="C372">
        <v>7742545.994506307</v>
      </c>
      <c r="D372">
        <v>3981328.2858949</v>
      </c>
      <c r="E372">
        <v>1313859.4655797316</v>
      </c>
    </row>
    <row r="373" spans="1:5" ht="12.75">
      <c r="A373" t="s">
        <v>1574</v>
      </c>
      <c r="B373">
        <v>10987781.93723</v>
      </c>
      <c r="C373">
        <v>7040693.77486789</v>
      </c>
      <c r="D373">
        <v>3611218.312349099</v>
      </c>
      <c r="E373">
        <v>1186673.6211484147</v>
      </c>
    </row>
    <row r="374" spans="1:5" ht="12.75">
      <c r="A374" t="s">
        <v>1575</v>
      </c>
      <c r="B374">
        <v>9985983.564977</v>
      </c>
      <c r="C374">
        <v>6388263.643640785</v>
      </c>
      <c r="D374">
        <v>3268518.043664792</v>
      </c>
      <c r="E374">
        <v>1069656.9435147308</v>
      </c>
    </row>
    <row r="375" spans="1:5" ht="12.75">
      <c r="A375" t="s">
        <v>1576</v>
      </c>
      <c r="B375">
        <v>9056787.656392</v>
      </c>
      <c r="C375">
        <v>5784008.849433064</v>
      </c>
      <c r="D375">
        <v>2951828.3349138224</v>
      </c>
      <c r="E375">
        <v>961925.2939225681</v>
      </c>
    </row>
    <row r="376" spans="1:5" ht="12.75">
      <c r="A376" t="s">
        <v>1577</v>
      </c>
      <c r="B376">
        <v>8191995.587222</v>
      </c>
      <c r="C376">
        <v>5223132.382241187</v>
      </c>
      <c r="D376">
        <v>2659028.236375697</v>
      </c>
      <c r="E376">
        <v>862957.2466051427</v>
      </c>
    </row>
    <row r="377" spans="1:5" ht="12.75">
      <c r="A377" t="s">
        <v>1578</v>
      </c>
      <c r="B377">
        <v>7449374.803057</v>
      </c>
      <c r="C377">
        <v>4741589.236025665</v>
      </c>
      <c r="D377">
        <v>2407741.9362090854</v>
      </c>
      <c r="E377">
        <v>778095.4710689923</v>
      </c>
    </row>
    <row r="378" spans="1:5" ht="12.75">
      <c r="A378" t="s">
        <v>1579</v>
      </c>
      <c r="B378">
        <v>6799529.481978</v>
      </c>
      <c r="C378">
        <v>4320616.7296285955</v>
      </c>
      <c r="D378">
        <v>2188395.6583975623</v>
      </c>
      <c r="E378">
        <v>704215.232027375</v>
      </c>
    </row>
    <row r="379" spans="1:5" ht="12.75">
      <c r="A379" t="s">
        <v>1580</v>
      </c>
      <c r="B379">
        <v>6229767.525734</v>
      </c>
      <c r="C379">
        <v>3952508.797818531</v>
      </c>
      <c r="D379">
        <v>1997349.4900535631</v>
      </c>
      <c r="E379">
        <v>640278.0952371308</v>
      </c>
    </row>
    <row r="380" spans="1:5" ht="12.75">
      <c r="A380" t="s">
        <v>1581</v>
      </c>
      <c r="B380">
        <v>5718686.202605</v>
      </c>
      <c r="C380">
        <v>3622096.7807714487</v>
      </c>
      <c r="D380">
        <v>1825724.9933682682</v>
      </c>
      <c r="E380">
        <v>582782.579958267</v>
      </c>
    </row>
    <row r="381" spans="1:5" ht="12.75">
      <c r="A381" t="s">
        <v>1582</v>
      </c>
      <c r="B381">
        <v>5230820.091367</v>
      </c>
      <c r="C381">
        <v>3307654.4101787233</v>
      </c>
      <c r="D381">
        <v>1663126.2001204689</v>
      </c>
      <c r="E381">
        <v>528703.8702574827</v>
      </c>
    </row>
    <row r="382" spans="1:5" ht="12.75">
      <c r="A382" t="s">
        <v>1583</v>
      </c>
      <c r="B382">
        <v>4763965.037593</v>
      </c>
      <c r="C382">
        <v>3007334.1695811525</v>
      </c>
      <c r="D382">
        <v>1508276.1357548935</v>
      </c>
      <c r="E382">
        <v>477446.5543579692</v>
      </c>
    </row>
    <row r="383" spans="1:5" ht="12.75">
      <c r="A383" t="s">
        <v>1584</v>
      </c>
      <c r="B383">
        <v>4338198.039239</v>
      </c>
      <c r="C383">
        <v>2734066.3976606973</v>
      </c>
      <c r="D383">
        <v>1367848.4903384405</v>
      </c>
      <c r="E383">
        <v>431219.09397882235</v>
      </c>
    </row>
    <row r="384" spans="1:5" ht="12.75">
      <c r="A384" t="s">
        <v>1585</v>
      </c>
      <c r="B384">
        <v>3929621.682</v>
      </c>
      <c r="C384">
        <v>2472368.513463266</v>
      </c>
      <c r="D384">
        <v>1233775.7646438554</v>
      </c>
      <c r="E384">
        <v>387304.766599765</v>
      </c>
    </row>
    <row r="385" spans="1:5" ht="12.75">
      <c r="A385" t="s">
        <v>1586</v>
      </c>
      <c r="B385">
        <v>3544475.855117</v>
      </c>
      <c r="C385">
        <v>2226267.0779856397</v>
      </c>
      <c r="D385">
        <v>1108139.3779299962</v>
      </c>
      <c r="E385">
        <v>346391.8093792053</v>
      </c>
    </row>
    <row r="386" spans="1:5" ht="12.75">
      <c r="A386" t="s">
        <v>1587</v>
      </c>
      <c r="B386">
        <v>3186051.548292</v>
      </c>
      <c r="C386">
        <v>1997857.9227365416</v>
      </c>
      <c r="D386">
        <v>991999.5871201925</v>
      </c>
      <c r="E386">
        <v>308816.7167110462</v>
      </c>
    </row>
    <row r="387" spans="1:5" ht="12.75">
      <c r="A387" t="s">
        <v>1588</v>
      </c>
      <c r="B387">
        <v>2858631.98201</v>
      </c>
      <c r="C387">
        <v>1789504.6423493114</v>
      </c>
      <c r="D387">
        <v>886285.8455164154</v>
      </c>
      <c r="E387">
        <v>274738.63925838924</v>
      </c>
    </row>
    <row r="388" spans="1:5" ht="12.75">
      <c r="A388" t="s">
        <v>1589</v>
      </c>
      <c r="B388">
        <v>2555102.322488</v>
      </c>
      <c r="C388">
        <v>1596869.5449949014</v>
      </c>
      <c r="D388">
        <v>788933.1220896342</v>
      </c>
      <c r="E388">
        <v>243557.8897410243</v>
      </c>
    </row>
    <row r="389" spans="1:5" ht="12.75">
      <c r="A389" t="s">
        <v>1590</v>
      </c>
      <c r="B389">
        <v>2282969.70665</v>
      </c>
      <c r="C389">
        <v>1424374.1039828674</v>
      </c>
      <c r="D389">
        <v>701922.0954559093</v>
      </c>
      <c r="E389">
        <v>215778.19013461593</v>
      </c>
    </row>
    <row r="390" spans="1:5" ht="12.75">
      <c r="A390" t="s">
        <v>1591</v>
      </c>
      <c r="B390">
        <v>2031805.662275</v>
      </c>
      <c r="C390">
        <v>1265519.5712699357</v>
      </c>
      <c r="D390">
        <v>622053.5931575786</v>
      </c>
      <c r="E390">
        <v>190415.83219210655</v>
      </c>
    </row>
    <row r="391" spans="1:5" ht="12.75">
      <c r="A391" t="s">
        <v>1592</v>
      </c>
      <c r="B391">
        <v>1813129.175489</v>
      </c>
      <c r="C391">
        <v>1127585.7244150483</v>
      </c>
      <c r="D391">
        <v>552980.2521554591</v>
      </c>
      <c r="E391">
        <v>168624.1934933402</v>
      </c>
    </row>
    <row r="392" spans="1:5" ht="12.75">
      <c r="A392" t="s">
        <v>1593</v>
      </c>
      <c r="B392">
        <v>1634614.962094</v>
      </c>
      <c r="C392">
        <v>1014843.4931607507</v>
      </c>
      <c r="D392">
        <v>496424.51212573337</v>
      </c>
      <c r="E392">
        <v>150737.0808523768</v>
      </c>
    </row>
    <row r="393" spans="1:5" ht="12.75">
      <c r="A393" t="s">
        <v>1594</v>
      </c>
      <c r="B393">
        <v>1485880.346636</v>
      </c>
      <c r="C393">
        <v>920988.0612900958</v>
      </c>
      <c r="D393">
        <v>449405.0144516931</v>
      </c>
      <c r="E393">
        <v>135900.44546423136</v>
      </c>
    </row>
    <row r="394" spans="1:5" ht="12.75">
      <c r="A394" t="s">
        <v>1595</v>
      </c>
      <c r="B394">
        <v>1370338.643242</v>
      </c>
      <c r="C394">
        <v>847931.6498586503</v>
      </c>
      <c r="D394">
        <v>412704.165545272</v>
      </c>
      <c r="E394">
        <v>124273.47379690962</v>
      </c>
    </row>
    <row r="395" spans="1:5" ht="12.75">
      <c r="A395" t="s">
        <v>1596</v>
      </c>
      <c r="B395">
        <v>1281516.783613</v>
      </c>
      <c r="C395">
        <v>791669.292752119</v>
      </c>
      <c r="D395">
        <v>384371.8495553696</v>
      </c>
      <c r="E395">
        <v>115267.59790669447</v>
      </c>
    </row>
    <row r="396" spans="1:5" ht="12.75">
      <c r="A396" t="s">
        <v>1597</v>
      </c>
      <c r="B396">
        <v>1213744.704678</v>
      </c>
      <c r="C396">
        <v>748530.7201047272</v>
      </c>
      <c r="D396">
        <v>362502.9083468448</v>
      </c>
      <c r="E396">
        <v>108248.97286561191</v>
      </c>
    </row>
    <row r="397" spans="1:5" ht="12.75">
      <c r="A397" t="s">
        <v>1598</v>
      </c>
      <c r="B397">
        <v>1163464.059583</v>
      </c>
      <c r="C397">
        <v>716305.0808692491</v>
      </c>
      <c r="D397">
        <v>346014.254992758</v>
      </c>
      <c r="E397">
        <v>102887.56749686284</v>
      </c>
    </row>
    <row r="398" spans="1:5" ht="12.75">
      <c r="A398" t="s">
        <v>1599</v>
      </c>
      <c r="B398">
        <v>1123096.127476</v>
      </c>
      <c r="C398">
        <v>690316.9699899167</v>
      </c>
      <c r="D398">
        <v>332639.8502279218</v>
      </c>
      <c r="E398">
        <v>98505.22524369125</v>
      </c>
    </row>
    <row r="399" spans="1:5" ht="12.75">
      <c r="A399" t="s">
        <v>1600</v>
      </c>
      <c r="B399">
        <v>1086615.02</v>
      </c>
      <c r="C399">
        <v>666760.8674073545</v>
      </c>
      <c r="D399">
        <v>320471.8758674162</v>
      </c>
      <c r="E399">
        <v>94499.94027459869</v>
      </c>
    </row>
    <row r="400" spans="1:5" ht="12.75">
      <c r="A400" t="s">
        <v>1601</v>
      </c>
      <c r="B400">
        <v>1055754.13</v>
      </c>
      <c r="C400">
        <v>646760.8876424918</v>
      </c>
      <c r="D400">
        <v>310093.98010635655</v>
      </c>
      <c r="E400">
        <v>91064.9032029663</v>
      </c>
    </row>
    <row r="401" spans="1:5" ht="12.75">
      <c r="A401" t="s">
        <v>1602</v>
      </c>
      <c r="B401">
        <v>1025326.89</v>
      </c>
      <c r="C401">
        <v>627055.6504775916</v>
      </c>
      <c r="D401">
        <v>299881.56280132884</v>
      </c>
      <c r="E401">
        <v>87692.8288455751</v>
      </c>
    </row>
    <row r="402" spans="1:5" ht="12.75">
      <c r="A402" t="s">
        <v>1603</v>
      </c>
      <c r="B402">
        <v>994833.24</v>
      </c>
      <c r="C402">
        <v>607374.8506264765</v>
      </c>
      <c r="D402">
        <v>289730.7415179166</v>
      </c>
      <c r="E402">
        <v>84365.62186089126</v>
      </c>
    </row>
    <row r="403" spans="1:5" ht="12.75">
      <c r="A403" t="s">
        <v>1604</v>
      </c>
      <c r="B403">
        <v>964273.16</v>
      </c>
      <c r="C403">
        <v>587782.8871686826</v>
      </c>
      <c r="D403">
        <v>279717.83113590186</v>
      </c>
      <c r="E403">
        <v>81127.22736972493</v>
      </c>
    </row>
    <row r="404" spans="1:5" ht="12.75">
      <c r="A404" t="s">
        <v>1605</v>
      </c>
      <c r="B404">
        <v>934084.41</v>
      </c>
      <c r="C404">
        <v>568415.303482187</v>
      </c>
      <c r="D404">
        <v>269813.1232658471</v>
      </c>
      <c r="E404">
        <v>77923.09077674474</v>
      </c>
    </row>
    <row r="405" spans="1:5" ht="12.75">
      <c r="A405" t="s">
        <v>1606</v>
      </c>
      <c r="B405">
        <v>903829.72</v>
      </c>
      <c r="C405">
        <v>549101.7356292646</v>
      </c>
      <c r="D405">
        <v>260003.91717235136</v>
      </c>
      <c r="E405">
        <v>74782.34431676821</v>
      </c>
    </row>
    <row r="406" spans="1:5" ht="12.75">
      <c r="A406" t="s">
        <v>1607</v>
      </c>
      <c r="B406">
        <v>875285.68</v>
      </c>
      <c r="C406">
        <v>530858.5310403571</v>
      </c>
      <c r="D406">
        <v>250726.34425241698</v>
      </c>
      <c r="E406">
        <v>71808.48637799418</v>
      </c>
    </row>
    <row r="407" spans="1:5" ht="12.75">
      <c r="A407" t="s">
        <v>1608</v>
      </c>
      <c r="B407">
        <v>846679.05</v>
      </c>
      <c r="C407">
        <v>512665.80627710576</v>
      </c>
      <c r="D407">
        <v>241537.90030107205</v>
      </c>
      <c r="E407">
        <v>68893.32952904723</v>
      </c>
    </row>
    <row r="408" spans="1:5" ht="12.75">
      <c r="A408" t="s">
        <v>1609</v>
      </c>
      <c r="B408">
        <v>818009.48</v>
      </c>
      <c r="C408">
        <v>494466.2498762584</v>
      </c>
      <c r="D408">
        <v>232370.8686760357</v>
      </c>
      <c r="E408">
        <v>65997.91090569292</v>
      </c>
    </row>
    <row r="409" spans="1:5" ht="12.75">
      <c r="A409" t="s">
        <v>1610</v>
      </c>
      <c r="B409">
        <v>790347.78</v>
      </c>
      <c r="C409">
        <v>476935.1531732604</v>
      </c>
      <c r="D409">
        <v>223562.24102990524</v>
      </c>
      <c r="E409">
        <v>63227.14634686527</v>
      </c>
    </row>
    <row r="410" spans="1:5" ht="12.75">
      <c r="A410" t="s">
        <v>1611</v>
      </c>
      <c r="B410">
        <v>762626.02</v>
      </c>
      <c r="C410">
        <v>459451.07858058414</v>
      </c>
      <c r="D410">
        <v>214836.5468661798</v>
      </c>
      <c r="E410">
        <v>60510.309369071016</v>
      </c>
    </row>
    <row r="411" spans="1:5" ht="12.75">
      <c r="A411" t="s">
        <v>1612</v>
      </c>
      <c r="B411">
        <v>735584.01</v>
      </c>
      <c r="C411">
        <v>442407.7391917762</v>
      </c>
      <c r="D411">
        <v>206341.07857439228</v>
      </c>
      <c r="E411">
        <v>57871.338340427275</v>
      </c>
    </row>
    <row r="412" spans="1:5" ht="12.75">
      <c r="A412" t="s">
        <v>1613</v>
      </c>
      <c r="B412">
        <v>710534.68</v>
      </c>
      <c r="C412">
        <v>426640.69280938857</v>
      </c>
      <c r="D412">
        <v>198497.4920295036</v>
      </c>
      <c r="E412">
        <v>55443.282814493476</v>
      </c>
    </row>
    <row r="413" spans="1:5" ht="12.75">
      <c r="A413" t="s">
        <v>1614</v>
      </c>
      <c r="B413">
        <v>685428.66</v>
      </c>
      <c r="C413">
        <v>410867.7319889552</v>
      </c>
      <c r="D413">
        <v>190672.85772070702</v>
      </c>
      <c r="E413">
        <v>53032.17124229707</v>
      </c>
    </row>
    <row r="414" spans="1:5" ht="12.75">
      <c r="A414" t="s">
        <v>1615</v>
      </c>
      <c r="B414">
        <v>660265.76</v>
      </c>
      <c r="C414">
        <v>395113.0102311723</v>
      </c>
      <c r="D414">
        <v>182895.1816022656</v>
      </c>
      <c r="E414">
        <v>50653.49501336545</v>
      </c>
    </row>
    <row r="415" spans="1:5" ht="12.75">
      <c r="A415" t="s">
        <v>1616</v>
      </c>
      <c r="B415">
        <v>635045.94</v>
      </c>
      <c r="C415">
        <v>379438.87228262663</v>
      </c>
      <c r="D415">
        <v>175236.21770971327</v>
      </c>
      <c r="E415">
        <v>48346.610780054565</v>
      </c>
    </row>
    <row r="416" spans="1:5" ht="12.75">
      <c r="A416" t="s">
        <v>1617</v>
      </c>
      <c r="B416">
        <v>610791.61</v>
      </c>
      <c r="C416">
        <v>364327.9742003857</v>
      </c>
      <c r="D416">
        <v>167829.6395232794</v>
      </c>
      <c r="E416">
        <v>46107.06152785443</v>
      </c>
    </row>
    <row r="417" spans="1:5" ht="12.75">
      <c r="A417" t="s">
        <v>1618</v>
      </c>
      <c r="B417">
        <v>587620.35</v>
      </c>
      <c r="C417">
        <v>349931.3433785089</v>
      </c>
      <c r="D417">
        <v>160801.00328925383</v>
      </c>
      <c r="E417">
        <v>43995.03025312252</v>
      </c>
    </row>
    <row r="418" spans="1:5" ht="12.75">
      <c r="A418" t="s">
        <v>1619</v>
      </c>
      <c r="B418">
        <v>567402.21</v>
      </c>
      <c r="C418">
        <v>337318.2344780977</v>
      </c>
      <c r="D418">
        <v>154610.7979420538</v>
      </c>
      <c r="E418">
        <v>42122.22539312142</v>
      </c>
    </row>
    <row r="419" spans="1:5" ht="12.75">
      <c r="A419" t="s">
        <v>1620</v>
      </c>
      <c r="B419">
        <v>549157.97</v>
      </c>
      <c r="C419">
        <v>325936.2367412247</v>
      </c>
      <c r="D419">
        <v>149026.12780095678</v>
      </c>
      <c r="E419">
        <v>40434.305377845165</v>
      </c>
    </row>
    <row r="420" spans="1:5" ht="12.75">
      <c r="A420" t="s">
        <v>1621</v>
      </c>
      <c r="B420">
        <v>534225.09</v>
      </c>
      <c r="C420">
        <v>316535.4941110151</v>
      </c>
      <c r="D420">
        <v>144359.80244204483</v>
      </c>
      <c r="E420">
        <v>39002.32242410695</v>
      </c>
    </row>
    <row r="421" spans="1:5" ht="12.75">
      <c r="A421" t="s">
        <v>1622</v>
      </c>
      <c r="B421">
        <v>520667.17</v>
      </c>
      <c r="C421">
        <v>307979.0029663238</v>
      </c>
      <c r="D421">
        <v>140100.29983553296</v>
      </c>
      <c r="E421">
        <v>37691.192091281904</v>
      </c>
    </row>
    <row r="422" spans="1:5" ht="12.75">
      <c r="A422" t="s">
        <v>1623</v>
      </c>
      <c r="B422">
        <v>507571.26</v>
      </c>
      <c r="C422">
        <v>299739.8582854502</v>
      </c>
      <c r="D422">
        <v>136016.69595907148</v>
      </c>
      <c r="E422">
        <v>36442.57977751929</v>
      </c>
    </row>
    <row r="423" spans="1:5" ht="12.75">
      <c r="A423" t="s">
        <v>1624</v>
      </c>
      <c r="B423">
        <v>495747.3</v>
      </c>
      <c r="C423">
        <v>292260.82845727744</v>
      </c>
      <c r="D423">
        <v>132285.5560780422</v>
      </c>
      <c r="E423">
        <v>35292.78569591131</v>
      </c>
    </row>
    <row r="424" spans="1:5" ht="12.75">
      <c r="A424" t="s">
        <v>1625</v>
      </c>
      <c r="B424">
        <v>484589.96</v>
      </c>
      <c r="C424">
        <v>285214.25370248535</v>
      </c>
      <c r="D424">
        <v>128778.33606807987</v>
      </c>
      <c r="E424">
        <v>34216.24953562627</v>
      </c>
    </row>
    <row r="425" spans="1:5" ht="12.75">
      <c r="A425" t="s">
        <v>1626</v>
      </c>
      <c r="B425">
        <v>473406.71</v>
      </c>
      <c r="C425">
        <v>278159.5673325941</v>
      </c>
      <c r="D425">
        <v>125273.6347890719</v>
      </c>
      <c r="E425">
        <v>33144.07426115781</v>
      </c>
    </row>
    <row r="426" spans="1:5" ht="12.75">
      <c r="A426" t="s">
        <v>1627</v>
      </c>
      <c r="B426">
        <v>462999.67</v>
      </c>
      <c r="C426">
        <v>271583.29518299847</v>
      </c>
      <c r="D426">
        <v>122000.84051389352</v>
      </c>
      <c r="E426">
        <v>32141.46419748713</v>
      </c>
    </row>
    <row r="427" spans="1:5" ht="12.75">
      <c r="A427" t="s">
        <v>1628</v>
      </c>
      <c r="B427">
        <v>453031.24</v>
      </c>
      <c r="C427">
        <v>265328.9546305606</v>
      </c>
      <c r="D427">
        <v>118917.43454184131</v>
      </c>
      <c r="E427">
        <v>31209.253224559743</v>
      </c>
    </row>
    <row r="428" spans="1:5" ht="12.75">
      <c r="A428" t="s">
        <v>1629</v>
      </c>
      <c r="B428">
        <v>443491.14</v>
      </c>
      <c r="C428">
        <v>259301.01811838904</v>
      </c>
      <c r="D428">
        <v>115920.22096929199</v>
      </c>
      <c r="E428">
        <v>30293.79383383456</v>
      </c>
    </row>
    <row r="429" spans="1:5" ht="12.75">
      <c r="A429" t="s">
        <v>1630</v>
      </c>
      <c r="B429">
        <v>433929.2</v>
      </c>
      <c r="C429">
        <v>253293.88782963998</v>
      </c>
      <c r="D429">
        <v>112956.03926736483</v>
      </c>
      <c r="E429">
        <v>29398.150190761364</v>
      </c>
    </row>
    <row r="430" spans="1:5" ht="12.75">
      <c r="A430" t="s">
        <v>1631</v>
      </c>
      <c r="B430">
        <v>425295.48</v>
      </c>
      <c r="C430">
        <v>247833.14067176887</v>
      </c>
      <c r="D430">
        <v>110239.74984046079</v>
      </c>
      <c r="E430">
        <v>28569.68073758685</v>
      </c>
    </row>
    <row r="431" spans="1:5" ht="12.75">
      <c r="A431" t="s">
        <v>1632</v>
      </c>
      <c r="B431">
        <v>416641.99</v>
      </c>
      <c r="C431">
        <v>242391.96012956987</v>
      </c>
      <c r="D431">
        <v>107554.06186227468</v>
      </c>
      <c r="E431">
        <v>27759.399566610125</v>
      </c>
    </row>
    <row r="432" spans="1:5" ht="12.75">
      <c r="A432" t="s">
        <v>1633</v>
      </c>
      <c r="B432">
        <v>407968.57</v>
      </c>
      <c r="C432">
        <v>236943.42348100367</v>
      </c>
      <c r="D432">
        <v>104869.05579591384</v>
      </c>
      <c r="E432">
        <v>26951.766100747755</v>
      </c>
    </row>
    <row r="433" spans="1:5" ht="12.75">
      <c r="A433" t="s">
        <v>1634</v>
      </c>
      <c r="B433">
        <v>399275.19</v>
      </c>
      <c r="C433">
        <v>231501.09891902097</v>
      </c>
      <c r="D433">
        <v>102199.75354916662</v>
      </c>
      <c r="E433">
        <v>26154.495021312894</v>
      </c>
    </row>
    <row r="434" spans="1:5" ht="12.75">
      <c r="A434" t="s">
        <v>1635</v>
      </c>
      <c r="B434">
        <v>390561.79</v>
      </c>
      <c r="C434">
        <v>226077.3452649381</v>
      </c>
      <c r="D434">
        <v>99559.70559187514</v>
      </c>
      <c r="E434">
        <v>25374.423145738245</v>
      </c>
    </row>
    <row r="435" spans="1:5" ht="12.75">
      <c r="A435" t="s">
        <v>1636</v>
      </c>
      <c r="B435">
        <v>382776.72</v>
      </c>
      <c r="C435">
        <v>221195.1437582183</v>
      </c>
      <c r="D435">
        <v>97161.9539018458</v>
      </c>
      <c r="E435">
        <v>24658.43067705035</v>
      </c>
    </row>
    <row r="436" spans="1:5" ht="12.75">
      <c r="A436" t="s">
        <v>1637</v>
      </c>
      <c r="B436">
        <v>376845.88</v>
      </c>
      <c r="C436">
        <v>217410.4441490004</v>
      </c>
      <c r="D436">
        <v>95264.44076473688</v>
      </c>
      <c r="E436">
        <v>24077.761019158013</v>
      </c>
    </row>
    <row r="437" spans="1:5" ht="12.75">
      <c r="A437" t="s">
        <v>1638</v>
      </c>
      <c r="B437">
        <v>121467.55</v>
      </c>
      <c r="C437">
        <v>0</v>
      </c>
      <c r="D437">
        <v>0</v>
      </c>
      <c r="E437">
        <v>0</v>
      </c>
    </row>
    <row r="438" spans="1:5" ht="12.75">
      <c r="A438" t="s">
        <v>1639</v>
      </c>
      <c r="B438">
        <v>66075.66</v>
      </c>
      <c r="C438">
        <v>37991.2601933289</v>
      </c>
      <c r="D438">
        <v>16562.36321120249</v>
      </c>
      <c r="E438">
        <v>4150.69499031278</v>
      </c>
    </row>
    <row r="439" spans="1:5" ht="12.75">
      <c r="A439" t="s">
        <v>1640</v>
      </c>
      <c r="B439">
        <v>60670.19</v>
      </c>
      <c r="C439">
        <v>34829.85511167642</v>
      </c>
      <c r="D439">
        <v>15149.258939004865</v>
      </c>
      <c r="E439">
        <v>3782.029538574557</v>
      </c>
    </row>
    <row r="440" spans="1:5" ht="12.75">
      <c r="A440" t="s">
        <v>1641</v>
      </c>
      <c r="B440">
        <v>56000.29</v>
      </c>
      <c r="C440">
        <v>32094.407898222387</v>
      </c>
      <c r="D440">
        <v>13923.973298396726</v>
      </c>
      <c r="E440">
        <v>3461.4122711855907</v>
      </c>
    </row>
    <row r="441" spans="1:5" ht="12.75">
      <c r="A441" t="s">
        <v>1642</v>
      </c>
      <c r="B441">
        <v>52347.44</v>
      </c>
      <c r="C441">
        <v>29951.673993472647</v>
      </c>
      <c r="D441">
        <v>12962.377979742878</v>
      </c>
      <c r="E441">
        <v>3209.1566119714134</v>
      </c>
    </row>
    <row r="442" spans="1:5" ht="12.75">
      <c r="A442" t="s">
        <v>1643</v>
      </c>
      <c r="B442">
        <v>49776.23</v>
      </c>
      <c r="C442">
        <v>28432.197799521648</v>
      </c>
      <c r="D442">
        <v>12273.490926220757</v>
      </c>
      <c r="E442">
        <v>3025.7354677296867</v>
      </c>
    </row>
    <row r="443" spans="1:5" ht="12.75">
      <c r="A443" t="s">
        <v>1644</v>
      </c>
      <c r="B443">
        <v>47197.92</v>
      </c>
      <c r="C443">
        <v>26915.214885855537</v>
      </c>
      <c r="D443">
        <v>11590.049554880807</v>
      </c>
      <c r="E443">
        <v>2845.536931233884</v>
      </c>
    </row>
    <row r="444" spans="1:5" ht="12.75">
      <c r="A444" t="s">
        <v>1645</v>
      </c>
      <c r="B444">
        <v>44612.52</v>
      </c>
      <c r="C444">
        <v>25397.708036868666</v>
      </c>
      <c r="D444">
        <v>10908.776918386315</v>
      </c>
      <c r="E444">
        <v>2666.9299825392113</v>
      </c>
    </row>
    <row r="445" spans="1:5" ht="12.75">
      <c r="A445" t="s">
        <v>1646</v>
      </c>
      <c r="B445">
        <v>42018.58</v>
      </c>
      <c r="C445">
        <v>23880.417831752973</v>
      </c>
      <c r="D445">
        <v>10230.9873675328</v>
      </c>
      <c r="E445">
        <v>2490.6329037130977</v>
      </c>
    </row>
    <row r="446" spans="1:5" ht="12.75">
      <c r="A446" t="s">
        <v>1647</v>
      </c>
      <c r="B446">
        <v>40727.6</v>
      </c>
      <c r="C446">
        <v>23108.72204454124</v>
      </c>
      <c r="D446">
        <v>9876.005503630993</v>
      </c>
      <c r="E446">
        <v>2394.3607220200984</v>
      </c>
    </row>
    <row r="447" spans="1:5" ht="12.75">
      <c r="A447" t="s">
        <v>1648</v>
      </c>
      <c r="B447">
        <v>39431.41</v>
      </c>
      <c r="C447">
        <v>22335.320882696105</v>
      </c>
      <c r="D447">
        <v>9521.199902807062</v>
      </c>
      <c r="E447">
        <v>2298.5637821374194</v>
      </c>
    </row>
    <row r="448" spans="1:5" ht="12.75">
      <c r="A448" t="s">
        <v>1649</v>
      </c>
      <c r="B448">
        <v>38128.99</v>
      </c>
      <c r="C448">
        <v>21562.134510859385</v>
      </c>
      <c r="D448">
        <v>9168.979581294401</v>
      </c>
      <c r="E448">
        <v>2204.458690149771</v>
      </c>
    </row>
    <row r="449" spans="1:5" ht="12.75">
      <c r="A449" t="s">
        <v>1650</v>
      </c>
      <c r="B449">
        <v>37099.14</v>
      </c>
      <c r="C449">
        <v>20944.16597888343</v>
      </c>
      <c r="D449">
        <v>8883.547286958807</v>
      </c>
      <c r="E449">
        <v>2126.78700140857</v>
      </c>
    </row>
    <row r="450" spans="1:5" ht="12.75">
      <c r="A450" t="s">
        <v>1651</v>
      </c>
      <c r="B450">
        <v>36065.25</v>
      </c>
      <c r="C450">
        <v>20325.954763611764</v>
      </c>
      <c r="D450">
        <v>8599.404841500953</v>
      </c>
      <c r="E450">
        <v>2050.041220327888</v>
      </c>
    </row>
    <row r="451" spans="1:5" ht="12.75">
      <c r="A451" t="s">
        <v>1652</v>
      </c>
      <c r="B451">
        <v>35027.29</v>
      </c>
      <c r="C451">
        <v>19709.648872774713</v>
      </c>
      <c r="D451">
        <v>8318.820808941726</v>
      </c>
      <c r="E451">
        <v>1975.2929572643866</v>
      </c>
    </row>
    <row r="452" spans="1:5" ht="12.75">
      <c r="A452" t="s">
        <v>1653</v>
      </c>
      <c r="B452">
        <v>33985.26</v>
      </c>
      <c r="C452">
        <v>19090.870216062794</v>
      </c>
      <c r="D452">
        <v>8037.16159275131</v>
      </c>
      <c r="E452">
        <v>1900.3301797436534</v>
      </c>
    </row>
    <row r="453" spans="1:5" ht="12.75">
      <c r="A453" t="s">
        <v>1654</v>
      </c>
      <c r="B453">
        <v>32939.14</v>
      </c>
      <c r="C453">
        <v>18472.85174960115</v>
      </c>
      <c r="D453">
        <v>7757.837657356441</v>
      </c>
      <c r="E453">
        <v>1826.7669091835648</v>
      </c>
    </row>
    <row r="454" spans="1:5" ht="12.75">
      <c r="A454" t="s">
        <v>1655</v>
      </c>
      <c r="B454">
        <v>31888.9</v>
      </c>
      <c r="C454">
        <v>17853.526252139753</v>
      </c>
      <c r="D454">
        <v>7478.678118727686</v>
      </c>
      <c r="E454">
        <v>1753.5732425854253</v>
      </c>
    </row>
    <row r="455" spans="1:5" ht="12.75">
      <c r="A455" t="s">
        <v>1656</v>
      </c>
      <c r="B455">
        <v>30834.54</v>
      </c>
      <c r="C455">
        <v>17234.889451641764</v>
      </c>
      <c r="D455">
        <v>7201.767632022932</v>
      </c>
      <c r="E455">
        <v>1681.7221968543045</v>
      </c>
    </row>
    <row r="456" spans="1:5" ht="12.75">
      <c r="A456" t="s">
        <v>1657</v>
      </c>
      <c r="B456">
        <v>29776.04</v>
      </c>
      <c r="C456">
        <v>16615.015336365876</v>
      </c>
      <c r="D456">
        <v>6925.090317119159</v>
      </c>
      <c r="E456">
        <v>1610.2644804144293</v>
      </c>
    </row>
    <row r="457" spans="1:5" ht="12.75">
      <c r="A457" t="s">
        <v>1658</v>
      </c>
      <c r="B457">
        <v>28713.38</v>
      </c>
      <c r="C457">
        <v>15994.877005947139</v>
      </c>
      <c r="D457">
        <v>6649.663872600772</v>
      </c>
      <c r="E457">
        <v>1539.6715469920068</v>
      </c>
    </row>
    <row r="458" spans="1:5" ht="12.75">
      <c r="A458" t="s">
        <v>1659</v>
      </c>
      <c r="B458">
        <v>27646.54</v>
      </c>
      <c r="C458">
        <v>15375.311854222955</v>
      </c>
      <c r="D458">
        <v>6376.35500914837</v>
      </c>
      <c r="E458">
        <v>1470.3372611945122</v>
      </c>
    </row>
    <row r="459" spans="1:5" ht="12.75">
      <c r="A459" t="s">
        <v>1660</v>
      </c>
      <c r="B459">
        <v>26575.52</v>
      </c>
      <c r="C459">
        <v>14754.608719029782</v>
      </c>
      <c r="D459">
        <v>6103.379086960076</v>
      </c>
      <c r="E459">
        <v>1401.4300942456487</v>
      </c>
    </row>
    <row r="460" spans="1:5" ht="12.75">
      <c r="A460" t="s">
        <v>1661</v>
      </c>
      <c r="B460">
        <v>25500.3</v>
      </c>
      <c r="C460">
        <v>14134.412963261719</v>
      </c>
      <c r="D460">
        <v>5832.438816095391</v>
      </c>
      <c r="E460">
        <v>1333.7283081551561</v>
      </c>
    </row>
    <row r="461" spans="1:5" ht="12.75">
      <c r="A461" t="s">
        <v>1662</v>
      </c>
      <c r="B461">
        <v>24420.83</v>
      </c>
      <c r="C461">
        <v>13513.121622688233</v>
      </c>
      <c r="D461">
        <v>5561.887423515731</v>
      </c>
      <c r="E461">
        <v>1266.4731626089063</v>
      </c>
    </row>
    <row r="462" spans="1:5" ht="12.75">
      <c r="A462" t="s">
        <v>1663</v>
      </c>
      <c r="B462">
        <v>23337.13</v>
      </c>
      <c r="C462">
        <v>12891.560458760321</v>
      </c>
      <c r="D462">
        <v>5292.563668487088</v>
      </c>
      <c r="E462">
        <v>1200.0421705709684</v>
      </c>
    </row>
    <row r="463" spans="1:5" ht="12.75">
      <c r="A463" t="s">
        <v>1664</v>
      </c>
      <c r="B463">
        <v>22249.18</v>
      </c>
      <c r="C463">
        <v>12271.74088915378</v>
      </c>
      <c r="D463">
        <v>5026.525550402937</v>
      </c>
      <c r="E463">
        <v>1135.359301548063</v>
      </c>
    </row>
    <row r="464" spans="1:5" ht="12.75">
      <c r="A464" t="s">
        <v>1665</v>
      </c>
      <c r="B464">
        <v>21156.96</v>
      </c>
      <c r="C464">
        <v>11649.524827291963</v>
      </c>
      <c r="D464">
        <v>4759.529487301917</v>
      </c>
      <c r="E464">
        <v>1070.4985151066132</v>
      </c>
    </row>
    <row r="465" spans="1:5" ht="12.75">
      <c r="A465" t="s">
        <v>1666</v>
      </c>
      <c r="B465">
        <v>20060.45</v>
      </c>
      <c r="C465">
        <v>11027.629783290193</v>
      </c>
      <c r="D465">
        <v>4494.358953265203</v>
      </c>
      <c r="E465">
        <v>1006.7134857045424</v>
      </c>
    </row>
    <row r="466" spans="1:5" ht="12.75">
      <c r="A466" t="s">
        <v>1667</v>
      </c>
      <c r="B466">
        <v>18959.62</v>
      </c>
      <c r="C466">
        <v>10404.804259073077</v>
      </c>
      <c r="D466">
        <v>4229.7391508972405</v>
      </c>
      <c r="E466">
        <v>943.427074732295</v>
      </c>
    </row>
    <row r="467" spans="1:5" ht="12.75">
      <c r="A467" t="s">
        <v>1668</v>
      </c>
      <c r="B467">
        <v>17854.47</v>
      </c>
      <c r="C467">
        <v>9782.228632621738</v>
      </c>
      <c r="D467">
        <v>3966.863412519593</v>
      </c>
      <c r="E467">
        <v>881.1667091420477</v>
      </c>
    </row>
    <row r="468" spans="1:5" ht="12.75">
      <c r="A468" t="s">
        <v>1669</v>
      </c>
      <c r="B468">
        <v>16744.99</v>
      </c>
      <c r="C468">
        <v>9158.798781336818</v>
      </c>
      <c r="D468">
        <v>3704.606194492163</v>
      </c>
      <c r="E468">
        <v>819.4255514222771</v>
      </c>
    </row>
    <row r="469" spans="1:5" ht="12.75">
      <c r="A469" t="s">
        <v>1670</v>
      </c>
      <c r="B469">
        <v>15631.15</v>
      </c>
      <c r="C469">
        <v>8535.074865912076</v>
      </c>
      <c r="D469">
        <v>3443.5386250275997</v>
      </c>
      <c r="E469">
        <v>758.453625627947</v>
      </c>
    </row>
    <row r="470" spans="1:5" ht="12.75">
      <c r="A470" t="s">
        <v>1671</v>
      </c>
      <c r="B470">
        <v>14512.92</v>
      </c>
      <c r="C470">
        <v>7911.480571036692</v>
      </c>
      <c r="D470">
        <v>3184.088696147918</v>
      </c>
      <c r="E470">
        <v>698.4339045559427</v>
      </c>
    </row>
    <row r="471" spans="1:5" ht="12.75">
      <c r="A471" t="s">
        <v>1672</v>
      </c>
      <c r="B471">
        <v>13390.32</v>
      </c>
      <c r="C471">
        <v>7287.133057533982</v>
      </c>
      <c r="D471">
        <v>2925.352352699387</v>
      </c>
      <c r="E471">
        <v>638.9618951264226</v>
      </c>
    </row>
    <row r="472" spans="1:5" ht="12.75">
      <c r="A472" t="s">
        <v>1673</v>
      </c>
      <c r="B472">
        <v>12263.28</v>
      </c>
      <c r="C472">
        <v>6662.8333114867555</v>
      </c>
      <c r="D472">
        <v>2668.1497433513987</v>
      </c>
      <c r="E472">
        <v>580.3941938181596</v>
      </c>
    </row>
    <row r="473" spans="1:5" ht="12.75">
      <c r="A473" t="s">
        <v>1674</v>
      </c>
      <c r="B473">
        <v>11131.84</v>
      </c>
      <c r="C473">
        <v>6037.846094144207</v>
      </c>
      <c r="D473">
        <v>2411.7227643677593</v>
      </c>
      <c r="E473">
        <v>522.392414223816</v>
      </c>
    </row>
    <row r="474" spans="1:5" ht="12.75">
      <c r="A474" t="s">
        <v>1675</v>
      </c>
      <c r="B474">
        <v>9995.94</v>
      </c>
      <c r="C474">
        <v>5412.544783736963</v>
      </c>
      <c r="D474">
        <v>2156.4576807618196</v>
      </c>
      <c r="E474">
        <v>465.1221676977127</v>
      </c>
    </row>
    <row r="475" spans="1:5" ht="12.75">
      <c r="A475" t="s">
        <v>1676</v>
      </c>
      <c r="B475">
        <v>8855.58</v>
      </c>
      <c r="C475">
        <v>4787.722780742668</v>
      </c>
      <c r="D475">
        <v>1903.1347929979856</v>
      </c>
      <c r="E475">
        <v>408.91275640052027</v>
      </c>
    </row>
    <row r="476" spans="1:5" ht="12.75">
      <c r="A476" t="s">
        <v>1677</v>
      </c>
      <c r="B476">
        <v>7710.75</v>
      </c>
      <c r="C476">
        <v>4161.705905269633</v>
      </c>
      <c r="D476">
        <v>1650.0839225002821</v>
      </c>
      <c r="E476">
        <v>353.0398762911215</v>
      </c>
    </row>
    <row r="477" spans="1:5" ht="12.75">
      <c r="A477" t="s">
        <v>1678</v>
      </c>
      <c r="B477">
        <v>6561.43</v>
      </c>
      <c r="C477">
        <v>3535.5731289793584</v>
      </c>
      <c r="D477">
        <v>1398.376889418181</v>
      </c>
      <c r="E477">
        <v>297.96005845924026</v>
      </c>
    </row>
    <row r="478" spans="1:5" ht="12.75">
      <c r="A478" t="s">
        <v>1679</v>
      </c>
      <c r="B478">
        <v>5478.52</v>
      </c>
      <c r="C478">
        <v>2947.0489878342487</v>
      </c>
      <c r="D478">
        <v>1162.6416082543822</v>
      </c>
      <c r="E478">
        <v>246.68133709891953</v>
      </c>
    </row>
    <row r="479" spans="1:5" ht="12.75">
      <c r="A479" t="s">
        <v>1680</v>
      </c>
      <c r="B479">
        <v>4391.37</v>
      </c>
      <c r="C479">
        <v>2358.3632279023154</v>
      </c>
      <c r="D479">
        <v>928.1089659517306</v>
      </c>
      <c r="E479">
        <v>196.11259397548184</v>
      </c>
    </row>
    <row r="480" spans="1:5" ht="12.75">
      <c r="A480" t="s">
        <v>1681</v>
      </c>
      <c r="B480">
        <v>3299.96</v>
      </c>
      <c r="C480">
        <v>1769.2211347041411</v>
      </c>
      <c r="D480">
        <v>694.4875828585293</v>
      </c>
      <c r="E480">
        <v>146.12604186685138</v>
      </c>
    </row>
    <row r="481" spans="1:5" ht="12.75">
      <c r="A481" t="s">
        <v>1682</v>
      </c>
      <c r="B481">
        <v>2204.28</v>
      </c>
      <c r="C481">
        <v>1179.7853045936617</v>
      </c>
      <c r="D481">
        <v>461.93348153226026</v>
      </c>
      <c r="E481">
        <v>96.783026033029</v>
      </c>
    </row>
    <row r="482" spans="1:5" ht="12.75">
      <c r="A482" t="s">
        <v>1683</v>
      </c>
      <c r="B482">
        <v>1104.29</v>
      </c>
      <c r="C482">
        <v>590.0732429292442</v>
      </c>
      <c r="D482">
        <v>230.4688042053319</v>
      </c>
      <c r="E482">
        <v>48.08924813478302</v>
      </c>
    </row>
    <row r="483" spans="1:5" ht="12.75">
      <c r="A483" t="s">
        <v>1684</v>
      </c>
      <c r="B483">
        <v>0</v>
      </c>
      <c r="C483">
        <v>0</v>
      </c>
      <c r="D483">
        <v>0</v>
      </c>
      <c r="E483">
        <v>0</v>
      </c>
    </row>
    <row r="484" spans="1:5" ht="12.75">
      <c r="A484" t="s">
        <v>1685</v>
      </c>
      <c r="B484">
        <v>0</v>
      </c>
      <c r="C484">
        <v>0</v>
      </c>
      <c r="D484">
        <v>0</v>
      </c>
      <c r="E484">
        <v>0</v>
      </c>
    </row>
    <row r="485" spans="1:5" ht="12.75">
      <c r="A485" t="s">
        <v>1686</v>
      </c>
      <c r="B485">
        <v>0</v>
      </c>
      <c r="C485">
        <v>0</v>
      </c>
      <c r="D485">
        <v>0</v>
      </c>
      <c r="E485">
        <v>0</v>
      </c>
    </row>
    <row r="486" spans="1:5" ht="12.75">
      <c r="A486" t="s">
        <v>1687</v>
      </c>
      <c r="B486">
        <v>0</v>
      </c>
      <c r="C486">
        <v>0</v>
      </c>
      <c r="D486">
        <v>0</v>
      </c>
      <c r="E486">
        <v>0</v>
      </c>
    </row>
    <row r="487" spans="1:5" ht="12.75">
      <c r="A487" t="s">
        <v>1688</v>
      </c>
      <c r="B487">
        <v>0</v>
      </c>
      <c r="C487">
        <v>0</v>
      </c>
      <c r="D487">
        <v>0</v>
      </c>
      <c r="E487">
        <v>0</v>
      </c>
    </row>
    <row r="488" spans="1:5" ht="12.75">
      <c r="A488" t="s">
        <v>1689</v>
      </c>
      <c r="B488">
        <v>0</v>
      </c>
      <c r="C488">
        <v>0</v>
      </c>
      <c r="D488">
        <v>0</v>
      </c>
      <c r="E488">
        <v>0</v>
      </c>
    </row>
    <row r="489" spans="1:5" ht="12.75">
      <c r="A489" t="s">
        <v>1690</v>
      </c>
      <c r="B489">
        <v>0</v>
      </c>
      <c r="C489">
        <v>0</v>
      </c>
      <c r="D489">
        <v>0</v>
      </c>
      <c r="E489">
        <v>0</v>
      </c>
    </row>
    <row r="490" spans="1:5" ht="12.75">
      <c r="A490" t="s">
        <v>1691</v>
      </c>
      <c r="B490">
        <v>0</v>
      </c>
      <c r="C490">
        <v>0</v>
      </c>
      <c r="D490">
        <v>0</v>
      </c>
      <c r="E490">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A1" sqref="A1"/>
    </sheetView>
  </sheetViews>
  <sheetFormatPr defaultColWidth="9.140625" defaultRowHeight="12.75" outlineLevelRow="1"/>
  <cols>
    <col min="1" max="1" width="13.8515625" style="122" customWidth="1"/>
    <col min="2" max="2" width="60.8515625" style="122" customWidth="1"/>
    <col min="3" max="3" width="41.00390625" style="122" customWidth="1"/>
    <col min="4" max="4" width="40.8515625" style="122" customWidth="1"/>
    <col min="5" max="5" width="6.7109375" style="122" customWidth="1"/>
    <col min="6" max="6" width="41.57421875" style="122" customWidth="1"/>
    <col min="7" max="7" width="41.57421875" style="134" customWidth="1"/>
    <col min="8" max="16384" width="8.8515625" style="136" customWidth="1"/>
  </cols>
  <sheetData>
    <row r="1" spans="1:6" ht="30.75">
      <c r="A1" s="133" t="s">
        <v>443</v>
      </c>
      <c r="B1" s="133"/>
      <c r="C1" s="134"/>
      <c r="D1" s="134"/>
      <c r="E1" s="134"/>
      <c r="F1" s="135" t="s">
        <v>1880</v>
      </c>
    </row>
    <row r="2" spans="1:6" ht="15" thickBot="1">
      <c r="A2" s="134"/>
      <c r="B2" s="134"/>
      <c r="C2" s="134"/>
      <c r="D2" s="134"/>
      <c r="E2" s="134"/>
      <c r="F2" s="134"/>
    </row>
    <row r="3" spans="1:7" ht="18" thickBot="1">
      <c r="A3" s="137"/>
      <c r="B3" s="138" t="s">
        <v>0</v>
      </c>
      <c r="C3" s="139" t="s">
        <v>1</v>
      </c>
      <c r="D3" s="137"/>
      <c r="E3" s="137"/>
      <c r="F3" s="134"/>
      <c r="G3" s="137"/>
    </row>
    <row r="4" ht="15" thickBot="1"/>
    <row r="5" spans="1:6" ht="18">
      <c r="A5" s="140"/>
      <c r="B5" s="141" t="s">
        <v>444</v>
      </c>
      <c r="C5" s="140"/>
      <c r="E5" s="142"/>
      <c r="F5" s="142"/>
    </row>
    <row r="6" ht="14.25">
      <c r="B6" s="143" t="s">
        <v>445</v>
      </c>
    </row>
    <row r="7" ht="14.25">
      <c r="B7" s="144" t="s">
        <v>446</v>
      </c>
    </row>
    <row r="8" ht="15" thickBot="1">
      <c r="B8" s="145" t="s">
        <v>447</v>
      </c>
    </row>
    <row r="9" ht="14.25">
      <c r="B9" s="146"/>
    </row>
    <row r="10" spans="1:7" ht="36">
      <c r="A10" s="147" t="s">
        <v>5</v>
      </c>
      <c r="B10" s="147" t="s">
        <v>445</v>
      </c>
      <c r="C10" s="148"/>
      <c r="D10" s="148"/>
      <c r="E10" s="148"/>
      <c r="F10" s="148"/>
      <c r="G10" s="149"/>
    </row>
    <row r="11" spans="1:7" ht="15" customHeight="1">
      <c r="A11" s="150"/>
      <c r="B11" s="151" t="s">
        <v>448</v>
      </c>
      <c r="C11" s="150" t="s">
        <v>50</v>
      </c>
      <c r="D11" s="150"/>
      <c r="E11" s="150"/>
      <c r="F11" s="152" t="s">
        <v>449</v>
      </c>
      <c r="G11" s="152"/>
    </row>
    <row r="12" spans="1:6" ht="14.25">
      <c r="A12" s="122" t="s">
        <v>450</v>
      </c>
      <c r="B12" s="122" t="s">
        <v>451</v>
      </c>
      <c r="C12" s="120">
        <v>2928.2193226799877</v>
      </c>
      <c r="F12" s="102">
        <f>IF($C$15=0,"",IF(C12="[for completion]","",C12/$C$15))</f>
        <v>1</v>
      </c>
    </row>
    <row r="13" spans="1:6" ht="14.25">
      <c r="A13" s="122" t="s">
        <v>452</v>
      </c>
      <c r="B13" s="122" t="s">
        <v>453</v>
      </c>
      <c r="C13" s="120">
        <v>0</v>
      </c>
      <c r="F13" s="102">
        <f>IF($C$15=0,"",IF(C13="[for completion]","",C13/$C$15))</f>
        <v>0</v>
      </c>
    </row>
    <row r="14" spans="1:6" ht="14.25">
      <c r="A14" s="122" t="s">
        <v>454</v>
      </c>
      <c r="B14" s="122" t="s">
        <v>62</v>
      </c>
      <c r="C14" s="120">
        <v>0</v>
      </c>
      <c r="F14" s="102">
        <f>IF($C$15=0,"",IF(C14="[for completion]","",C14/$C$15))</f>
        <v>0</v>
      </c>
    </row>
    <row r="15" spans="1:6" ht="14.25">
      <c r="A15" s="122" t="s">
        <v>455</v>
      </c>
      <c r="B15" s="153" t="s">
        <v>64</v>
      </c>
      <c r="C15" s="120">
        <f>SUM(C12:C14)</f>
        <v>2928.2193226799877</v>
      </c>
      <c r="F15" s="154">
        <f>SUM(F12:F14)</f>
        <v>1</v>
      </c>
    </row>
    <row r="16" spans="1:6" ht="14.25" outlineLevel="1">
      <c r="A16" s="122" t="s">
        <v>456</v>
      </c>
      <c r="B16" s="155" t="s">
        <v>457</v>
      </c>
      <c r="F16" s="102">
        <f aca="true" t="shared" si="0" ref="F16:F26">IF($C$15=0,"",IF(C16="[for completion]","",C16/$C$15))</f>
        <v>0</v>
      </c>
    </row>
    <row r="17" spans="1:6" ht="14.25" outlineLevel="1">
      <c r="A17" s="122" t="s">
        <v>458</v>
      </c>
      <c r="B17" s="155" t="s">
        <v>459</v>
      </c>
      <c r="F17" s="102">
        <f t="shared" si="0"/>
        <v>0</v>
      </c>
    </row>
    <row r="18" spans="1:6" ht="14.25" outlineLevel="1">
      <c r="A18" s="122" t="s">
        <v>460</v>
      </c>
      <c r="B18" s="155" t="s">
        <v>166</v>
      </c>
      <c r="F18" s="102">
        <f t="shared" si="0"/>
        <v>0</v>
      </c>
    </row>
    <row r="19" spans="1:6" ht="14.25" outlineLevel="1">
      <c r="A19" s="122" t="s">
        <v>461</v>
      </c>
      <c r="B19" s="155" t="s">
        <v>166</v>
      </c>
      <c r="F19" s="102">
        <f t="shared" si="0"/>
        <v>0</v>
      </c>
    </row>
    <row r="20" spans="1:6" ht="14.25" outlineLevel="1">
      <c r="A20" s="122" t="s">
        <v>462</v>
      </c>
      <c r="B20" s="155" t="s">
        <v>166</v>
      </c>
      <c r="F20" s="102">
        <f t="shared" si="0"/>
        <v>0</v>
      </c>
    </row>
    <row r="21" spans="1:6" ht="14.25" outlineLevel="1">
      <c r="A21" s="122" t="s">
        <v>463</v>
      </c>
      <c r="B21" s="155" t="s">
        <v>166</v>
      </c>
      <c r="F21" s="102">
        <f t="shared" si="0"/>
        <v>0</v>
      </c>
    </row>
    <row r="22" spans="1:6" ht="14.25" outlineLevel="1">
      <c r="A22" s="122" t="s">
        <v>464</v>
      </c>
      <c r="B22" s="155" t="s">
        <v>166</v>
      </c>
      <c r="F22" s="102">
        <f t="shared" si="0"/>
        <v>0</v>
      </c>
    </row>
    <row r="23" spans="1:6" ht="14.25" outlineLevel="1">
      <c r="A23" s="122" t="s">
        <v>465</v>
      </c>
      <c r="B23" s="155" t="s">
        <v>166</v>
      </c>
      <c r="F23" s="102">
        <f t="shared" si="0"/>
        <v>0</v>
      </c>
    </row>
    <row r="24" spans="1:6" ht="14.25" outlineLevel="1">
      <c r="A24" s="122" t="s">
        <v>466</v>
      </c>
      <c r="B24" s="155" t="s">
        <v>166</v>
      </c>
      <c r="F24" s="102">
        <f t="shared" si="0"/>
        <v>0</v>
      </c>
    </row>
    <row r="25" spans="1:6" ht="14.25" outlineLevel="1">
      <c r="A25" s="122" t="s">
        <v>467</v>
      </c>
      <c r="B25" s="155" t="s">
        <v>166</v>
      </c>
      <c r="F25" s="102">
        <f t="shared" si="0"/>
        <v>0</v>
      </c>
    </row>
    <row r="26" spans="1:6" ht="14.25" outlineLevel="1">
      <c r="A26" s="122" t="s">
        <v>1941</v>
      </c>
      <c r="B26" s="155" t="s">
        <v>166</v>
      </c>
      <c r="C26" s="136"/>
      <c r="D26" s="136"/>
      <c r="E26" s="136"/>
      <c r="F26" s="102">
        <f t="shared" si="0"/>
        <v>0</v>
      </c>
    </row>
    <row r="27" spans="1:7" ht="15" customHeight="1">
      <c r="A27" s="150"/>
      <c r="B27" s="151" t="s">
        <v>468</v>
      </c>
      <c r="C27" s="150" t="s">
        <v>469</v>
      </c>
      <c r="D27" s="150" t="s">
        <v>470</v>
      </c>
      <c r="E27" s="156"/>
      <c r="F27" s="150" t="s">
        <v>471</v>
      </c>
      <c r="G27" s="152"/>
    </row>
    <row r="28" spans="1:6" ht="14.25">
      <c r="A28" s="122" t="s">
        <v>472</v>
      </c>
      <c r="B28" s="122" t="s">
        <v>473</v>
      </c>
      <c r="C28" s="157">
        <v>38691</v>
      </c>
      <c r="D28" s="122" t="s">
        <v>86</v>
      </c>
      <c r="F28" s="122">
        <v>38691</v>
      </c>
    </row>
    <row r="29" spans="1:2" ht="14.25" outlineLevel="1">
      <c r="A29" s="122" t="s">
        <v>474</v>
      </c>
      <c r="B29" s="158" t="s">
        <v>1942</v>
      </c>
    </row>
    <row r="30" spans="1:2" ht="14.25" outlineLevel="1">
      <c r="A30" s="122" t="s">
        <v>476</v>
      </c>
      <c r="B30" s="158" t="s">
        <v>477</v>
      </c>
    </row>
    <row r="31" spans="1:2" ht="14.25" outlineLevel="1">
      <c r="A31" s="122" t="s">
        <v>478</v>
      </c>
      <c r="B31" s="158"/>
    </row>
    <row r="32" spans="1:2" ht="14.25" outlineLevel="1">
      <c r="A32" s="122" t="s">
        <v>479</v>
      </c>
      <c r="B32" s="158"/>
    </row>
    <row r="33" spans="1:2" ht="14.25" outlineLevel="1">
      <c r="A33" s="122" t="s">
        <v>480</v>
      </c>
      <c r="B33" s="158"/>
    </row>
    <row r="34" spans="1:2" ht="14.25" outlineLevel="1">
      <c r="A34" s="122" t="s">
        <v>481</v>
      </c>
      <c r="B34" s="158"/>
    </row>
    <row r="35" spans="1:7" ht="15" customHeight="1">
      <c r="A35" s="150"/>
      <c r="B35" s="151" t="s">
        <v>482</v>
      </c>
      <c r="C35" s="150" t="s">
        <v>483</v>
      </c>
      <c r="D35" s="150" t="s">
        <v>484</v>
      </c>
      <c r="E35" s="156"/>
      <c r="F35" s="152" t="s">
        <v>449</v>
      </c>
      <c r="G35" s="152"/>
    </row>
    <row r="36" spans="1:6" ht="14.25">
      <c r="A36" s="122" t="s">
        <v>485</v>
      </c>
      <c r="B36" s="122" t="s">
        <v>486</v>
      </c>
      <c r="C36" s="159">
        <v>0.009174552026182309</v>
      </c>
      <c r="D36" s="122" t="s">
        <v>56</v>
      </c>
      <c r="F36" s="159">
        <v>0.009174552026182309</v>
      </c>
    </row>
    <row r="37" spans="1:6" ht="14.25" outlineLevel="1">
      <c r="A37" s="122" t="s">
        <v>487</v>
      </c>
      <c r="C37" s="160"/>
      <c r="D37" s="160"/>
      <c r="F37" s="160"/>
    </row>
    <row r="38" spans="1:6" ht="14.25" outlineLevel="1">
      <c r="A38" s="122" t="s">
        <v>488</v>
      </c>
      <c r="C38" s="160"/>
      <c r="D38" s="160"/>
      <c r="F38" s="160"/>
    </row>
    <row r="39" spans="1:6" ht="14.25" outlineLevel="1">
      <c r="A39" s="122" t="s">
        <v>489</v>
      </c>
      <c r="C39" s="160"/>
      <c r="D39" s="160"/>
      <c r="F39" s="160"/>
    </row>
    <row r="40" spans="1:6" ht="14.25" outlineLevel="1">
      <c r="A40" s="122" t="s">
        <v>490</v>
      </c>
      <c r="C40" s="160"/>
      <c r="D40" s="160"/>
      <c r="F40" s="160"/>
    </row>
    <row r="41" spans="1:6" ht="14.25" outlineLevel="1">
      <c r="A41" s="122" t="s">
        <v>491</v>
      </c>
      <c r="C41" s="160"/>
      <c r="D41" s="160"/>
      <c r="F41" s="160"/>
    </row>
    <row r="42" spans="1:6" ht="14.25" outlineLevel="1">
      <c r="A42" s="122" t="s">
        <v>492</v>
      </c>
      <c r="C42" s="160"/>
      <c r="D42" s="160"/>
      <c r="F42" s="160"/>
    </row>
    <row r="43" spans="1:7" ht="15" customHeight="1">
      <c r="A43" s="150"/>
      <c r="B43" s="151" t="s">
        <v>493</v>
      </c>
      <c r="C43" s="150" t="s">
        <v>483</v>
      </c>
      <c r="D43" s="150" t="s">
        <v>484</v>
      </c>
      <c r="E43" s="156"/>
      <c r="F43" s="152" t="s">
        <v>449</v>
      </c>
      <c r="G43" s="152"/>
    </row>
    <row r="44" spans="1:7" ht="14.25">
      <c r="A44" s="122" t="s">
        <v>494</v>
      </c>
      <c r="B44" s="161" t="s">
        <v>495</v>
      </c>
      <c r="C44" s="162">
        <f>SUM(C45:C72)</f>
        <v>0</v>
      </c>
      <c r="D44" s="162">
        <f>SUM(D45:D72)</f>
        <v>0</v>
      </c>
      <c r="E44" s="160"/>
      <c r="F44" s="162">
        <f>SUM(F45:F72)</f>
        <v>0</v>
      </c>
      <c r="G44" s="122"/>
    </row>
    <row r="45" spans="1:7" ht="14.25">
      <c r="A45" s="122" t="s">
        <v>496</v>
      </c>
      <c r="B45" s="122" t="s">
        <v>497</v>
      </c>
      <c r="C45" s="122">
        <v>0</v>
      </c>
      <c r="D45" s="160">
        <v>0</v>
      </c>
      <c r="E45" s="160"/>
      <c r="F45" s="160">
        <f>SUM(C45:D45)</f>
        <v>0</v>
      </c>
      <c r="G45" s="122"/>
    </row>
    <row r="46" spans="1:7" ht="14.25">
      <c r="A46" s="122" t="s">
        <v>498</v>
      </c>
      <c r="B46" s="122" t="s">
        <v>7</v>
      </c>
      <c r="C46" s="122" t="s">
        <v>136</v>
      </c>
      <c r="D46" s="160" t="s">
        <v>56</v>
      </c>
      <c r="E46" s="160"/>
      <c r="F46" s="160">
        <f aca="true" t="shared" si="1" ref="F46:F87">SUM(C46:D46)</f>
        <v>0</v>
      </c>
      <c r="G46" s="122"/>
    </row>
    <row r="47" spans="1:7" ht="14.25">
      <c r="A47" s="122" t="s">
        <v>499</v>
      </c>
      <c r="B47" s="122" t="s">
        <v>500</v>
      </c>
      <c r="C47" s="122">
        <v>0</v>
      </c>
      <c r="D47" s="160">
        <v>0</v>
      </c>
      <c r="E47" s="160"/>
      <c r="F47" s="160">
        <f t="shared" si="1"/>
        <v>0</v>
      </c>
      <c r="G47" s="122"/>
    </row>
    <row r="48" spans="1:7" ht="14.25">
      <c r="A48" s="122" t="s">
        <v>501</v>
      </c>
      <c r="B48" s="122" t="s">
        <v>502</v>
      </c>
      <c r="C48" s="122">
        <v>0</v>
      </c>
      <c r="D48" s="160">
        <v>0</v>
      </c>
      <c r="E48" s="160"/>
      <c r="F48" s="160">
        <f t="shared" si="1"/>
        <v>0</v>
      </c>
      <c r="G48" s="122"/>
    </row>
    <row r="49" spans="1:7" ht="14.25">
      <c r="A49" s="122" t="s">
        <v>503</v>
      </c>
      <c r="B49" s="122" t="s">
        <v>504</v>
      </c>
      <c r="C49" s="122">
        <v>0</v>
      </c>
      <c r="D49" s="160">
        <v>0</v>
      </c>
      <c r="E49" s="160"/>
      <c r="F49" s="160">
        <f t="shared" si="1"/>
        <v>0</v>
      </c>
      <c r="G49" s="122"/>
    </row>
    <row r="50" spans="1:7" ht="14.25">
      <c r="A50" s="122" t="s">
        <v>505</v>
      </c>
      <c r="B50" s="122" t="s">
        <v>506</v>
      </c>
      <c r="C50" s="122">
        <v>0</v>
      </c>
      <c r="D50" s="160">
        <v>0</v>
      </c>
      <c r="E50" s="160"/>
      <c r="F50" s="160">
        <f t="shared" si="1"/>
        <v>0</v>
      </c>
      <c r="G50" s="122"/>
    </row>
    <row r="51" spans="1:7" ht="14.25">
      <c r="A51" s="122" t="s">
        <v>507</v>
      </c>
      <c r="B51" s="122" t="s">
        <v>508</v>
      </c>
      <c r="C51" s="122">
        <v>0</v>
      </c>
      <c r="D51" s="160">
        <v>0</v>
      </c>
      <c r="E51" s="160"/>
      <c r="F51" s="160">
        <f t="shared" si="1"/>
        <v>0</v>
      </c>
      <c r="G51" s="122"/>
    </row>
    <row r="52" spans="1:7" ht="14.25">
      <c r="A52" s="122" t="s">
        <v>509</v>
      </c>
      <c r="B52" s="122" t="s">
        <v>510</v>
      </c>
      <c r="C52" s="122">
        <v>0</v>
      </c>
      <c r="D52" s="160">
        <v>0</v>
      </c>
      <c r="E52" s="160"/>
      <c r="F52" s="160">
        <f t="shared" si="1"/>
        <v>0</v>
      </c>
      <c r="G52" s="122"/>
    </row>
    <row r="53" spans="1:7" ht="14.25">
      <c r="A53" s="122" t="s">
        <v>511</v>
      </c>
      <c r="B53" s="122" t="s">
        <v>512</v>
      </c>
      <c r="C53" s="122">
        <v>0</v>
      </c>
      <c r="D53" s="160">
        <v>0</v>
      </c>
      <c r="E53" s="160"/>
      <c r="F53" s="160">
        <f t="shared" si="1"/>
        <v>0</v>
      </c>
      <c r="G53" s="122"/>
    </row>
    <row r="54" spans="1:7" ht="14.25">
      <c r="A54" s="122" t="s">
        <v>513</v>
      </c>
      <c r="B54" s="122" t="s">
        <v>514</v>
      </c>
      <c r="C54" s="122">
        <v>0</v>
      </c>
      <c r="D54" s="160">
        <v>0</v>
      </c>
      <c r="E54" s="160"/>
      <c r="F54" s="160">
        <f t="shared" si="1"/>
        <v>0</v>
      </c>
      <c r="G54" s="122"/>
    </row>
    <row r="55" spans="1:7" ht="14.25">
      <c r="A55" s="122" t="s">
        <v>515</v>
      </c>
      <c r="B55" s="122" t="s">
        <v>516</v>
      </c>
      <c r="C55" s="122">
        <v>0</v>
      </c>
      <c r="D55" s="160">
        <v>0</v>
      </c>
      <c r="E55" s="160"/>
      <c r="F55" s="160">
        <f t="shared" si="1"/>
        <v>0</v>
      </c>
      <c r="G55" s="122"/>
    </row>
    <row r="56" spans="1:7" ht="14.25">
      <c r="A56" s="122" t="s">
        <v>517</v>
      </c>
      <c r="B56" s="122" t="s">
        <v>518</v>
      </c>
      <c r="C56" s="122">
        <v>0</v>
      </c>
      <c r="D56" s="160">
        <v>0</v>
      </c>
      <c r="E56" s="160"/>
      <c r="F56" s="160">
        <f t="shared" si="1"/>
        <v>0</v>
      </c>
      <c r="G56" s="122"/>
    </row>
    <row r="57" spans="1:7" ht="14.25">
      <c r="A57" s="122" t="s">
        <v>519</v>
      </c>
      <c r="B57" s="122" t="s">
        <v>520</v>
      </c>
      <c r="C57" s="122">
        <v>0</v>
      </c>
      <c r="D57" s="160">
        <v>0</v>
      </c>
      <c r="E57" s="160"/>
      <c r="F57" s="160">
        <f t="shared" si="1"/>
        <v>0</v>
      </c>
      <c r="G57" s="122"/>
    </row>
    <row r="58" spans="1:7" ht="14.25">
      <c r="A58" s="122" t="s">
        <v>521</v>
      </c>
      <c r="B58" s="122" t="s">
        <v>522</v>
      </c>
      <c r="C58" s="122">
        <v>0</v>
      </c>
      <c r="D58" s="160">
        <v>0</v>
      </c>
      <c r="E58" s="160"/>
      <c r="F58" s="160">
        <f t="shared" si="1"/>
        <v>0</v>
      </c>
      <c r="G58" s="122"/>
    </row>
    <row r="59" spans="1:7" ht="14.25">
      <c r="A59" s="122" t="s">
        <v>523</v>
      </c>
      <c r="B59" s="122" t="s">
        <v>524</v>
      </c>
      <c r="C59" s="122">
        <v>0</v>
      </c>
      <c r="D59" s="160">
        <v>0</v>
      </c>
      <c r="E59" s="160"/>
      <c r="F59" s="160">
        <f t="shared" si="1"/>
        <v>0</v>
      </c>
      <c r="G59" s="122"/>
    </row>
    <row r="60" spans="1:7" ht="14.25">
      <c r="A60" s="122" t="s">
        <v>525</v>
      </c>
      <c r="B60" s="122" t="s">
        <v>526</v>
      </c>
      <c r="C60" s="122">
        <v>0</v>
      </c>
      <c r="D60" s="160">
        <v>0</v>
      </c>
      <c r="E60" s="160"/>
      <c r="F60" s="160">
        <f t="shared" si="1"/>
        <v>0</v>
      </c>
      <c r="G60" s="122"/>
    </row>
    <row r="61" spans="1:7" ht="14.25">
      <c r="A61" s="122" t="s">
        <v>527</v>
      </c>
      <c r="B61" s="122" t="s">
        <v>528</v>
      </c>
      <c r="C61" s="122">
        <v>0</v>
      </c>
      <c r="D61" s="160">
        <v>0</v>
      </c>
      <c r="E61" s="160"/>
      <c r="F61" s="160">
        <f t="shared" si="1"/>
        <v>0</v>
      </c>
      <c r="G61" s="122"/>
    </row>
    <row r="62" spans="1:7" ht="14.25">
      <c r="A62" s="122" t="s">
        <v>529</v>
      </c>
      <c r="B62" s="122" t="s">
        <v>530</v>
      </c>
      <c r="C62" s="122">
        <v>0</v>
      </c>
      <c r="D62" s="160">
        <v>0</v>
      </c>
      <c r="E62" s="160"/>
      <c r="F62" s="160">
        <f t="shared" si="1"/>
        <v>0</v>
      </c>
      <c r="G62" s="122"/>
    </row>
    <row r="63" spans="1:7" ht="14.25">
      <c r="A63" s="122" t="s">
        <v>531</v>
      </c>
      <c r="B63" s="122" t="s">
        <v>532</v>
      </c>
      <c r="C63" s="122">
        <v>0</v>
      </c>
      <c r="D63" s="160">
        <v>0</v>
      </c>
      <c r="E63" s="160"/>
      <c r="F63" s="160">
        <f t="shared" si="1"/>
        <v>0</v>
      </c>
      <c r="G63" s="122"/>
    </row>
    <row r="64" spans="1:7" ht="14.25">
      <c r="A64" s="122" t="s">
        <v>533</v>
      </c>
      <c r="B64" s="122" t="s">
        <v>534</v>
      </c>
      <c r="C64" s="122">
        <v>0</v>
      </c>
      <c r="D64" s="160">
        <v>0</v>
      </c>
      <c r="E64" s="160"/>
      <c r="F64" s="160">
        <f t="shared" si="1"/>
        <v>0</v>
      </c>
      <c r="G64" s="122"/>
    </row>
    <row r="65" spans="1:7" ht="14.25">
      <c r="A65" s="122" t="s">
        <v>535</v>
      </c>
      <c r="B65" s="122" t="s">
        <v>536</v>
      </c>
      <c r="C65" s="122">
        <v>0</v>
      </c>
      <c r="D65" s="160">
        <v>0</v>
      </c>
      <c r="E65" s="160"/>
      <c r="F65" s="160">
        <f t="shared" si="1"/>
        <v>0</v>
      </c>
      <c r="G65" s="122"/>
    </row>
    <row r="66" spans="1:7" ht="14.25">
      <c r="A66" s="122" t="s">
        <v>537</v>
      </c>
      <c r="B66" s="122" t="s">
        <v>538</v>
      </c>
      <c r="C66" s="122">
        <v>0</v>
      </c>
      <c r="D66" s="160">
        <v>0</v>
      </c>
      <c r="E66" s="160"/>
      <c r="F66" s="160">
        <f t="shared" si="1"/>
        <v>0</v>
      </c>
      <c r="G66" s="122"/>
    </row>
    <row r="67" spans="1:7" ht="14.25">
      <c r="A67" s="122" t="s">
        <v>539</v>
      </c>
      <c r="B67" s="122" t="s">
        <v>540</v>
      </c>
      <c r="C67" s="122">
        <v>0</v>
      </c>
      <c r="D67" s="160">
        <v>0</v>
      </c>
      <c r="E67" s="160"/>
      <c r="F67" s="160">
        <f t="shared" si="1"/>
        <v>0</v>
      </c>
      <c r="G67" s="122"/>
    </row>
    <row r="68" spans="1:7" ht="14.25">
      <c r="A68" s="122" t="s">
        <v>541</v>
      </c>
      <c r="B68" s="122" t="s">
        <v>542</v>
      </c>
      <c r="C68" s="122">
        <v>0</v>
      </c>
      <c r="D68" s="160">
        <v>0</v>
      </c>
      <c r="E68" s="160"/>
      <c r="F68" s="160">
        <f t="shared" si="1"/>
        <v>0</v>
      </c>
      <c r="G68" s="122"/>
    </row>
    <row r="69" spans="1:7" ht="14.25">
      <c r="A69" s="122" t="s">
        <v>543</v>
      </c>
      <c r="B69" s="122" t="s">
        <v>544</v>
      </c>
      <c r="C69" s="122">
        <v>0</v>
      </c>
      <c r="D69" s="160">
        <v>0</v>
      </c>
      <c r="E69" s="160"/>
      <c r="F69" s="160">
        <f t="shared" si="1"/>
        <v>0</v>
      </c>
      <c r="G69" s="122"/>
    </row>
    <row r="70" spans="1:7" ht="14.25">
      <c r="A70" s="122" t="s">
        <v>545</v>
      </c>
      <c r="B70" s="122" t="s">
        <v>546</v>
      </c>
      <c r="C70" s="122">
        <v>0</v>
      </c>
      <c r="D70" s="160">
        <v>0</v>
      </c>
      <c r="E70" s="160"/>
      <c r="F70" s="160">
        <f t="shared" si="1"/>
        <v>0</v>
      </c>
      <c r="G70" s="122"/>
    </row>
    <row r="71" spans="1:7" ht="14.25">
      <c r="A71" s="122" t="s">
        <v>547</v>
      </c>
      <c r="B71" s="122" t="s">
        <v>548</v>
      </c>
      <c r="C71" s="122">
        <v>0</v>
      </c>
      <c r="D71" s="160">
        <v>0</v>
      </c>
      <c r="E71" s="160"/>
      <c r="F71" s="160">
        <f t="shared" si="1"/>
        <v>0</v>
      </c>
      <c r="G71" s="122"/>
    </row>
    <row r="72" spans="1:7" ht="14.25">
      <c r="A72" s="122" t="s">
        <v>549</v>
      </c>
      <c r="B72" s="122" t="s">
        <v>550</v>
      </c>
      <c r="C72" s="122">
        <v>0</v>
      </c>
      <c r="D72" s="160">
        <v>0</v>
      </c>
      <c r="E72" s="160"/>
      <c r="F72" s="160">
        <f t="shared" si="1"/>
        <v>0</v>
      </c>
      <c r="G72" s="122"/>
    </row>
    <row r="73" spans="1:7" ht="14.25">
      <c r="A73" s="122" t="s">
        <v>551</v>
      </c>
      <c r="B73" s="161" t="s">
        <v>248</v>
      </c>
      <c r="C73" s="162">
        <f>SUM(C74:C76)</f>
        <v>0</v>
      </c>
      <c r="D73" s="162">
        <f>SUM(D74:D76)</f>
        <v>0</v>
      </c>
      <c r="E73" s="160"/>
      <c r="F73" s="162">
        <f>SUM(F74:F76)</f>
        <v>0</v>
      </c>
      <c r="G73" s="122"/>
    </row>
    <row r="74" spans="1:7" ht="14.25">
      <c r="A74" s="122" t="s">
        <v>552</v>
      </c>
      <c r="B74" s="122" t="s">
        <v>553</v>
      </c>
      <c r="C74" s="122">
        <v>0</v>
      </c>
      <c r="D74" s="160">
        <v>0</v>
      </c>
      <c r="E74" s="160"/>
      <c r="F74" s="160">
        <f t="shared" si="1"/>
        <v>0</v>
      </c>
      <c r="G74" s="122"/>
    </row>
    <row r="75" spans="1:7" ht="14.25">
      <c r="A75" s="122" t="s">
        <v>554</v>
      </c>
      <c r="B75" s="122" t="s">
        <v>555</v>
      </c>
      <c r="C75" s="122">
        <v>0</v>
      </c>
      <c r="D75" s="160">
        <v>0</v>
      </c>
      <c r="E75" s="160"/>
      <c r="F75" s="160">
        <f t="shared" si="1"/>
        <v>0</v>
      </c>
      <c r="G75" s="122"/>
    </row>
    <row r="76" spans="1:7" ht="14.25">
      <c r="A76" s="122" t="s">
        <v>556</v>
      </c>
      <c r="B76" s="122" t="s">
        <v>557</v>
      </c>
      <c r="C76" s="122">
        <v>0</v>
      </c>
      <c r="D76" s="160">
        <v>0</v>
      </c>
      <c r="E76" s="160"/>
      <c r="F76" s="160">
        <f t="shared" si="1"/>
        <v>0</v>
      </c>
      <c r="G76" s="122"/>
    </row>
    <row r="77" spans="1:7" ht="14.25">
      <c r="A77" s="122" t="s">
        <v>558</v>
      </c>
      <c r="B77" s="161" t="s">
        <v>62</v>
      </c>
      <c r="C77" s="162">
        <f>SUM(C78:C87)</f>
        <v>0</v>
      </c>
      <c r="D77" s="162">
        <f>SUM(D78:D87)</f>
        <v>0</v>
      </c>
      <c r="E77" s="160"/>
      <c r="F77" s="162">
        <f>SUM(F78:F87)</f>
        <v>0</v>
      </c>
      <c r="G77" s="122"/>
    </row>
    <row r="78" spans="1:7" ht="14.25">
      <c r="A78" s="122" t="s">
        <v>559</v>
      </c>
      <c r="B78" s="163" t="s">
        <v>250</v>
      </c>
      <c r="C78" s="122">
        <v>0</v>
      </c>
      <c r="D78" s="160">
        <v>0</v>
      </c>
      <c r="E78" s="160"/>
      <c r="F78" s="160">
        <f t="shared" si="1"/>
        <v>0</v>
      </c>
      <c r="G78" s="122"/>
    </row>
    <row r="79" spans="1:7" ht="14.25">
      <c r="A79" s="122" t="s">
        <v>560</v>
      </c>
      <c r="B79" s="163" t="s">
        <v>252</v>
      </c>
      <c r="C79" s="122">
        <v>0</v>
      </c>
      <c r="D79" s="160">
        <v>0</v>
      </c>
      <c r="E79" s="160"/>
      <c r="F79" s="160">
        <f t="shared" si="1"/>
        <v>0</v>
      </c>
      <c r="G79" s="122"/>
    </row>
    <row r="80" spans="1:7" ht="14.25">
      <c r="A80" s="122" t="s">
        <v>561</v>
      </c>
      <c r="B80" s="163" t="s">
        <v>254</v>
      </c>
      <c r="C80" s="122">
        <v>0</v>
      </c>
      <c r="D80" s="160">
        <v>0</v>
      </c>
      <c r="E80" s="160"/>
      <c r="F80" s="160">
        <f t="shared" si="1"/>
        <v>0</v>
      </c>
      <c r="G80" s="122"/>
    </row>
    <row r="81" spans="1:7" ht="14.25">
      <c r="A81" s="122" t="s">
        <v>562</v>
      </c>
      <c r="B81" s="163" t="s">
        <v>256</v>
      </c>
      <c r="C81" s="122">
        <v>0</v>
      </c>
      <c r="D81" s="160">
        <v>0</v>
      </c>
      <c r="E81" s="160"/>
      <c r="F81" s="160">
        <f t="shared" si="1"/>
        <v>0</v>
      </c>
      <c r="G81" s="122"/>
    </row>
    <row r="82" spans="1:7" ht="14.25">
      <c r="A82" s="122" t="s">
        <v>563</v>
      </c>
      <c r="B82" s="163" t="s">
        <v>258</v>
      </c>
      <c r="C82" s="122">
        <v>0</v>
      </c>
      <c r="D82" s="160">
        <v>0</v>
      </c>
      <c r="E82" s="160"/>
      <c r="F82" s="160">
        <f t="shared" si="1"/>
        <v>0</v>
      </c>
      <c r="G82" s="122"/>
    </row>
    <row r="83" spans="1:7" ht="14.25">
      <c r="A83" s="122" t="s">
        <v>564</v>
      </c>
      <c r="B83" s="163" t="s">
        <v>260</v>
      </c>
      <c r="C83" s="122">
        <v>0</v>
      </c>
      <c r="D83" s="160">
        <v>0</v>
      </c>
      <c r="E83" s="160"/>
      <c r="F83" s="160">
        <f t="shared" si="1"/>
        <v>0</v>
      </c>
      <c r="G83" s="122"/>
    </row>
    <row r="84" spans="1:7" ht="14.25">
      <c r="A84" s="122" t="s">
        <v>565</v>
      </c>
      <c r="B84" s="163" t="s">
        <v>262</v>
      </c>
      <c r="C84" s="122">
        <v>0</v>
      </c>
      <c r="D84" s="160">
        <v>0</v>
      </c>
      <c r="E84" s="160"/>
      <c r="F84" s="160">
        <f t="shared" si="1"/>
        <v>0</v>
      </c>
      <c r="G84" s="122"/>
    </row>
    <row r="85" spans="1:7" ht="14.25">
      <c r="A85" s="122" t="s">
        <v>566</v>
      </c>
      <c r="B85" s="163" t="s">
        <v>264</v>
      </c>
      <c r="C85" s="122">
        <v>0</v>
      </c>
      <c r="D85" s="160">
        <v>0</v>
      </c>
      <c r="E85" s="160"/>
      <c r="F85" s="160">
        <f t="shared" si="1"/>
        <v>0</v>
      </c>
      <c r="G85" s="122"/>
    </row>
    <row r="86" spans="1:7" ht="14.25">
      <c r="A86" s="122" t="s">
        <v>567</v>
      </c>
      <c r="B86" s="163" t="s">
        <v>266</v>
      </c>
      <c r="C86" s="122">
        <v>0</v>
      </c>
      <c r="D86" s="160">
        <v>0</v>
      </c>
      <c r="E86" s="160"/>
      <c r="F86" s="160">
        <f t="shared" si="1"/>
        <v>0</v>
      </c>
      <c r="G86" s="122"/>
    </row>
    <row r="87" spans="1:7" ht="14.25">
      <c r="A87" s="122" t="s">
        <v>568</v>
      </c>
      <c r="B87" s="163" t="s">
        <v>62</v>
      </c>
      <c r="C87" s="122">
        <v>0</v>
      </c>
      <c r="D87" s="160">
        <v>0</v>
      </c>
      <c r="E87" s="160"/>
      <c r="F87" s="160">
        <f t="shared" si="1"/>
        <v>0</v>
      </c>
      <c r="G87" s="122"/>
    </row>
    <row r="88" spans="1:7" ht="14.25" outlineLevel="1">
      <c r="A88" s="122" t="s">
        <v>569</v>
      </c>
      <c r="B88" s="155" t="s">
        <v>166</v>
      </c>
      <c r="C88" s="160"/>
      <c r="D88" s="160"/>
      <c r="E88" s="160"/>
      <c r="F88" s="160"/>
      <c r="G88" s="122"/>
    </row>
    <row r="89" spans="1:7" ht="14.25" outlineLevel="1">
      <c r="A89" s="122" t="s">
        <v>570</v>
      </c>
      <c r="B89" s="155" t="s">
        <v>166</v>
      </c>
      <c r="C89" s="160"/>
      <c r="D89" s="160"/>
      <c r="E89" s="160"/>
      <c r="F89" s="160"/>
      <c r="G89" s="122"/>
    </row>
    <row r="90" spans="1:7" ht="14.25" outlineLevel="1">
      <c r="A90" s="122" t="s">
        <v>571</v>
      </c>
      <c r="B90" s="155" t="s">
        <v>166</v>
      </c>
      <c r="C90" s="160"/>
      <c r="D90" s="160"/>
      <c r="E90" s="160"/>
      <c r="F90" s="160"/>
      <c r="G90" s="122"/>
    </row>
    <row r="91" spans="1:7" ht="14.25" outlineLevel="1">
      <c r="A91" s="122" t="s">
        <v>572</v>
      </c>
      <c r="B91" s="155" t="s">
        <v>166</v>
      </c>
      <c r="C91" s="160"/>
      <c r="D91" s="160"/>
      <c r="E91" s="160"/>
      <c r="F91" s="160"/>
      <c r="G91" s="122"/>
    </row>
    <row r="92" spans="1:7" ht="14.25" outlineLevel="1">
      <c r="A92" s="122" t="s">
        <v>573</v>
      </c>
      <c r="B92" s="155" t="s">
        <v>166</v>
      </c>
      <c r="C92" s="160"/>
      <c r="D92" s="160"/>
      <c r="E92" s="160"/>
      <c r="F92" s="160"/>
      <c r="G92" s="122"/>
    </row>
    <row r="93" spans="1:7" ht="14.25" outlineLevel="1">
      <c r="A93" s="122" t="s">
        <v>574</v>
      </c>
      <c r="B93" s="155" t="s">
        <v>166</v>
      </c>
      <c r="C93" s="160"/>
      <c r="D93" s="160"/>
      <c r="E93" s="160"/>
      <c r="F93" s="160"/>
      <c r="G93" s="122"/>
    </row>
    <row r="94" spans="1:7" ht="14.25" outlineLevel="1">
      <c r="A94" s="122" t="s">
        <v>575</v>
      </c>
      <c r="B94" s="155" t="s">
        <v>166</v>
      </c>
      <c r="C94" s="160"/>
      <c r="D94" s="160"/>
      <c r="E94" s="160"/>
      <c r="F94" s="160"/>
      <c r="G94" s="122"/>
    </row>
    <row r="95" spans="1:7" ht="14.25" outlineLevel="1">
      <c r="A95" s="122" t="s">
        <v>576</v>
      </c>
      <c r="B95" s="155" t="s">
        <v>166</v>
      </c>
      <c r="C95" s="160"/>
      <c r="D95" s="160"/>
      <c r="E95" s="160"/>
      <c r="F95" s="160"/>
      <c r="G95" s="122"/>
    </row>
    <row r="96" spans="1:7" ht="14.25" outlineLevel="1">
      <c r="A96" s="122" t="s">
        <v>577</v>
      </c>
      <c r="B96" s="155" t="s">
        <v>166</v>
      </c>
      <c r="C96" s="160"/>
      <c r="D96" s="160"/>
      <c r="E96" s="160"/>
      <c r="F96" s="160"/>
      <c r="G96" s="122"/>
    </row>
    <row r="97" spans="1:7" ht="14.25" outlineLevel="1">
      <c r="A97" s="122" t="s">
        <v>578</v>
      </c>
      <c r="B97" s="155" t="s">
        <v>166</v>
      </c>
      <c r="C97" s="160"/>
      <c r="D97" s="160"/>
      <c r="E97" s="160"/>
      <c r="F97" s="160"/>
      <c r="G97" s="122"/>
    </row>
    <row r="98" spans="1:7" ht="15" customHeight="1">
      <c r="A98" s="150"/>
      <c r="B98" s="164" t="s">
        <v>1943</v>
      </c>
      <c r="C98" s="150" t="s">
        <v>483</v>
      </c>
      <c r="D98" s="150" t="s">
        <v>484</v>
      </c>
      <c r="E98" s="156"/>
      <c r="F98" s="152" t="s">
        <v>449</v>
      </c>
      <c r="G98" s="152"/>
    </row>
    <row r="99" spans="1:7" ht="14.25">
      <c r="A99" s="122" t="s">
        <v>579</v>
      </c>
      <c r="B99" s="122" t="s">
        <v>580</v>
      </c>
      <c r="C99" s="160">
        <v>0.16643026874229053</v>
      </c>
      <c r="D99" s="160">
        <v>0</v>
      </c>
      <c r="E99" s="160"/>
      <c r="F99" s="160">
        <f>SUM(C99:D99)</f>
        <v>0.16643026874229053</v>
      </c>
      <c r="G99" s="122"/>
    </row>
    <row r="100" spans="1:7" ht="14.25">
      <c r="A100" s="122" t="s">
        <v>581</v>
      </c>
      <c r="B100" s="122" t="s">
        <v>582</v>
      </c>
      <c r="C100" s="160">
        <v>0.14442264649525924</v>
      </c>
      <c r="D100" s="160">
        <v>0</v>
      </c>
      <c r="E100" s="160"/>
      <c r="F100" s="160">
        <f aca="true" t="shared" si="2" ref="F100:F110">SUM(C100:D100)</f>
        <v>0.14442264649525924</v>
      </c>
      <c r="G100" s="122"/>
    </row>
    <row r="101" spans="1:7" ht="14.25">
      <c r="A101" s="122" t="s">
        <v>583</v>
      </c>
      <c r="B101" s="122" t="s">
        <v>584</v>
      </c>
      <c r="C101" s="160">
        <v>0.14825977470589943</v>
      </c>
      <c r="D101" s="160">
        <v>0</v>
      </c>
      <c r="E101" s="160"/>
      <c r="F101" s="160">
        <f t="shared" si="2"/>
        <v>0.14825977470589943</v>
      </c>
      <c r="G101" s="122"/>
    </row>
    <row r="102" spans="1:7" ht="14.25">
      <c r="A102" s="122" t="s">
        <v>585</v>
      </c>
      <c r="B102" s="122" t="s">
        <v>586</v>
      </c>
      <c r="C102" s="160">
        <v>0.10939278252450979</v>
      </c>
      <c r="D102" s="160">
        <v>0</v>
      </c>
      <c r="E102" s="160"/>
      <c r="F102" s="160">
        <f t="shared" si="2"/>
        <v>0.10939278252450979</v>
      </c>
      <c r="G102" s="122"/>
    </row>
    <row r="103" spans="1:7" ht="14.25">
      <c r="A103" s="122" t="s">
        <v>587</v>
      </c>
      <c r="B103" s="122" t="s">
        <v>588</v>
      </c>
      <c r="C103" s="160">
        <v>0.10899407293982878</v>
      </c>
      <c r="D103" s="160">
        <v>0</v>
      </c>
      <c r="E103" s="160"/>
      <c r="F103" s="160">
        <f t="shared" si="2"/>
        <v>0.10899407293982878</v>
      </c>
      <c r="G103" s="122"/>
    </row>
    <row r="104" spans="1:7" ht="14.25">
      <c r="A104" s="122" t="s">
        <v>589</v>
      </c>
      <c r="B104" s="122" t="s">
        <v>590</v>
      </c>
      <c r="C104" s="160">
        <v>0.06476574726869423</v>
      </c>
      <c r="D104" s="160">
        <v>0</v>
      </c>
      <c r="E104" s="160"/>
      <c r="F104" s="160">
        <f t="shared" si="2"/>
        <v>0.06476574726869423</v>
      </c>
      <c r="G104" s="122"/>
    </row>
    <row r="105" spans="1:7" ht="14.25">
      <c r="A105" s="122" t="s">
        <v>591</v>
      </c>
      <c r="B105" s="122" t="s">
        <v>592</v>
      </c>
      <c r="C105" s="160">
        <v>0.0805407183107276</v>
      </c>
      <c r="D105" s="160">
        <v>0</v>
      </c>
      <c r="E105" s="160"/>
      <c r="F105" s="160">
        <f t="shared" si="2"/>
        <v>0.0805407183107276</v>
      </c>
      <c r="G105" s="122"/>
    </row>
    <row r="106" spans="1:7" ht="14.25">
      <c r="A106" s="122" t="s">
        <v>593</v>
      </c>
      <c r="B106" s="122" t="s">
        <v>594</v>
      </c>
      <c r="C106" s="160">
        <v>0.06256158143999095</v>
      </c>
      <c r="D106" s="160">
        <v>0</v>
      </c>
      <c r="E106" s="160"/>
      <c r="F106" s="160">
        <f t="shared" si="2"/>
        <v>0.06256158143999095</v>
      </c>
      <c r="G106" s="122"/>
    </row>
    <row r="107" spans="1:7" ht="14.25">
      <c r="A107" s="122" t="s">
        <v>595</v>
      </c>
      <c r="B107" s="122" t="s">
        <v>596</v>
      </c>
      <c r="C107" s="160">
        <v>0.05411896016551158</v>
      </c>
      <c r="D107" s="160">
        <v>0</v>
      </c>
      <c r="E107" s="160"/>
      <c r="F107" s="160">
        <f t="shared" si="2"/>
        <v>0.05411896016551158</v>
      </c>
      <c r="G107" s="122"/>
    </row>
    <row r="108" spans="1:7" ht="14.25">
      <c r="A108" s="122" t="s">
        <v>597</v>
      </c>
      <c r="B108" s="122" t="s">
        <v>598</v>
      </c>
      <c r="C108" s="160">
        <v>0.035998594177544</v>
      </c>
      <c r="D108" s="160">
        <v>0</v>
      </c>
      <c r="E108" s="160"/>
      <c r="F108" s="160">
        <f t="shared" si="2"/>
        <v>0.035998594177544</v>
      </c>
      <c r="G108" s="122"/>
    </row>
    <row r="109" spans="1:7" ht="14.25">
      <c r="A109" s="122" t="s">
        <v>599</v>
      </c>
      <c r="B109" s="122" t="s">
        <v>532</v>
      </c>
      <c r="C109" s="160">
        <v>0.0239845621760741</v>
      </c>
      <c r="D109" s="160">
        <v>0</v>
      </c>
      <c r="E109" s="160"/>
      <c r="F109" s="160">
        <f t="shared" si="2"/>
        <v>0.0239845621760741</v>
      </c>
      <c r="G109" s="122"/>
    </row>
    <row r="110" spans="1:7" ht="14.25">
      <c r="A110" s="122" t="s">
        <v>600</v>
      </c>
      <c r="B110" s="122" t="s">
        <v>62</v>
      </c>
      <c r="C110" s="160">
        <v>0.0005302910536697164</v>
      </c>
      <c r="D110" s="160">
        <v>0</v>
      </c>
      <c r="E110" s="160"/>
      <c r="F110" s="160">
        <f t="shared" si="2"/>
        <v>0.0005302910536697164</v>
      </c>
      <c r="G110" s="122"/>
    </row>
    <row r="111" spans="1:7" ht="14.25">
      <c r="A111" s="122" t="s">
        <v>601</v>
      </c>
      <c r="B111" s="163" t="s">
        <v>602</v>
      </c>
      <c r="C111" s="160"/>
      <c r="D111" s="160"/>
      <c r="E111" s="160"/>
      <c r="F111" s="160"/>
      <c r="G111" s="122"/>
    </row>
    <row r="112" spans="1:7" ht="14.25">
      <c r="A112" s="122" t="s">
        <v>603</v>
      </c>
      <c r="B112" s="163" t="s">
        <v>602</v>
      </c>
      <c r="C112" s="160"/>
      <c r="D112" s="160"/>
      <c r="E112" s="160"/>
      <c r="F112" s="160"/>
      <c r="G112" s="122"/>
    </row>
    <row r="113" spans="1:7" ht="14.25">
      <c r="A113" s="122" t="s">
        <v>604</v>
      </c>
      <c r="B113" s="163" t="s">
        <v>602</v>
      </c>
      <c r="C113" s="160"/>
      <c r="D113" s="160"/>
      <c r="E113" s="160"/>
      <c r="F113" s="160"/>
      <c r="G113" s="122"/>
    </row>
    <row r="114" spans="1:7" ht="14.25">
      <c r="A114" s="122" t="s">
        <v>605</v>
      </c>
      <c r="B114" s="163" t="s">
        <v>602</v>
      </c>
      <c r="C114" s="160"/>
      <c r="D114" s="160"/>
      <c r="E114" s="160"/>
      <c r="F114" s="160"/>
      <c r="G114" s="122"/>
    </row>
    <row r="115" spans="1:7" ht="14.25">
      <c r="A115" s="122" t="s">
        <v>606</v>
      </c>
      <c r="B115" s="163" t="s">
        <v>602</v>
      </c>
      <c r="C115" s="160"/>
      <c r="D115" s="160"/>
      <c r="E115" s="160"/>
      <c r="F115" s="160"/>
      <c r="G115" s="122"/>
    </row>
    <row r="116" spans="1:7" ht="14.25">
      <c r="A116" s="122" t="s">
        <v>607</v>
      </c>
      <c r="B116" s="163" t="s">
        <v>602</v>
      </c>
      <c r="C116" s="160"/>
      <c r="D116" s="160"/>
      <c r="E116" s="160"/>
      <c r="F116" s="160"/>
      <c r="G116" s="122"/>
    </row>
    <row r="117" spans="1:7" ht="14.25">
      <c r="A117" s="122" t="s">
        <v>608</v>
      </c>
      <c r="B117" s="163" t="s">
        <v>602</v>
      </c>
      <c r="C117" s="160"/>
      <c r="D117" s="160"/>
      <c r="E117" s="160"/>
      <c r="F117" s="160"/>
      <c r="G117" s="122"/>
    </row>
    <row r="118" spans="1:7" ht="14.25">
      <c r="A118" s="122" t="s">
        <v>609</v>
      </c>
      <c r="B118" s="163" t="s">
        <v>602</v>
      </c>
      <c r="C118" s="160"/>
      <c r="D118" s="160"/>
      <c r="E118" s="160"/>
      <c r="F118" s="160"/>
      <c r="G118" s="122"/>
    </row>
    <row r="119" spans="1:7" ht="14.25">
      <c r="A119" s="122" t="s">
        <v>610</v>
      </c>
      <c r="B119" s="163" t="s">
        <v>602</v>
      </c>
      <c r="C119" s="160"/>
      <c r="D119" s="160"/>
      <c r="E119" s="160"/>
      <c r="F119" s="160"/>
      <c r="G119" s="122"/>
    </row>
    <row r="120" spans="1:7" ht="14.25">
      <c r="A120" s="122" t="s">
        <v>611</v>
      </c>
      <c r="B120" s="163" t="s">
        <v>602</v>
      </c>
      <c r="C120" s="160"/>
      <c r="D120" s="160"/>
      <c r="E120" s="160"/>
      <c r="F120" s="160"/>
      <c r="G120" s="122"/>
    </row>
    <row r="121" spans="1:7" ht="14.25">
      <c r="A121" s="122" t="s">
        <v>612</v>
      </c>
      <c r="B121" s="163" t="s">
        <v>602</v>
      </c>
      <c r="C121" s="160"/>
      <c r="D121" s="160"/>
      <c r="E121" s="160"/>
      <c r="F121" s="160"/>
      <c r="G121" s="122"/>
    </row>
    <row r="122" spans="1:7" ht="14.25">
      <c r="A122" s="122" t="s">
        <v>613</v>
      </c>
      <c r="B122" s="163" t="s">
        <v>602</v>
      </c>
      <c r="C122" s="160"/>
      <c r="D122" s="160"/>
      <c r="E122" s="160"/>
      <c r="F122" s="160"/>
      <c r="G122" s="122"/>
    </row>
    <row r="123" spans="1:7" ht="14.25">
      <c r="A123" s="122" t="s">
        <v>614</v>
      </c>
      <c r="B123" s="163" t="s">
        <v>602</v>
      </c>
      <c r="C123" s="160"/>
      <c r="D123" s="160"/>
      <c r="E123" s="160"/>
      <c r="F123" s="160"/>
      <c r="G123" s="122"/>
    </row>
    <row r="124" spans="1:7" ht="14.25">
      <c r="A124" s="122" t="s">
        <v>615</v>
      </c>
      <c r="B124" s="163" t="s">
        <v>602</v>
      </c>
      <c r="C124" s="160"/>
      <c r="D124" s="160"/>
      <c r="E124" s="160"/>
      <c r="F124" s="160"/>
      <c r="G124" s="122"/>
    </row>
    <row r="125" spans="1:7" ht="14.25">
      <c r="A125" s="122" t="s">
        <v>616</v>
      </c>
      <c r="B125" s="163" t="s">
        <v>602</v>
      </c>
      <c r="C125" s="160"/>
      <c r="D125" s="160"/>
      <c r="E125" s="160"/>
      <c r="F125" s="160"/>
      <c r="G125" s="122"/>
    </row>
    <row r="126" spans="1:7" ht="14.25">
      <c r="A126" s="122" t="s">
        <v>617</v>
      </c>
      <c r="B126" s="163" t="s">
        <v>602</v>
      </c>
      <c r="C126" s="160"/>
      <c r="D126" s="160"/>
      <c r="E126" s="160"/>
      <c r="F126" s="160"/>
      <c r="G126" s="122"/>
    </row>
    <row r="127" spans="1:7" ht="14.25">
      <c r="A127" s="122" t="s">
        <v>618</v>
      </c>
      <c r="B127" s="163" t="s">
        <v>602</v>
      </c>
      <c r="C127" s="160"/>
      <c r="D127" s="160"/>
      <c r="E127" s="160"/>
      <c r="F127" s="160"/>
      <c r="G127" s="122"/>
    </row>
    <row r="128" spans="1:7" ht="14.25">
      <c r="A128" s="122" t="s">
        <v>619</v>
      </c>
      <c r="B128" s="163" t="s">
        <v>602</v>
      </c>
      <c r="C128" s="160"/>
      <c r="D128" s="160"/>
      <c r="E128" s="160"/>
      <c r="F128" s="160"/>
      <c r="G128" s="122"/>
    </row>
    <row r="129" spans="1:7" ht="14.25">
      <c r="A129" s="122" t="s">
        <v>620</v>
      </c>
      <c r="B129" s="163" t="s">
        <v>602</v>
      </c>
      <c r="C129" s="160"/>
      <c r="D129" s="160"/>
      <c r="E129" s="160"/>
      <c r="F129" s="160"/>
      <c r="G129" s="122"/>
    </row>
    <row r="130" spans="1:7" ht="14.25">
      <c r="A130" s="122" t="s">
        <v>1944</v>
      </c>
      <c r="B130" s="163" t="s">
        <v>602</v>
      </c>
      <c r="C130" s="160"/>
      <c r="D130" s="160"/>
      <c r="E130" s="160"/>
      <c r="F130" s="160"/>
      <c r="G130" s="122"/>
    </row>
    <row r="131" spans="1:7" ht="14.25">
      <c r="A131" s="122" t="s">
        <v>1945</v>
      </c>
      <c r="B131" s="163" t="s">
        <v>602</v>
      </c>
      <c r="C131" s="160"/>
      <c r="D131" s="160"/>
      <c r="E131" s="160"/>
      <c r="F131" s="160"/>
      <c r="G131" s="122"/>
    </row>
    <row r="132" spans="1:7" ht="14.25">
      <c r="A132" s="122" t="s">
        <v>1946</v>
      </c>
      <c r="B132" s="163" t="s">
        <v>602</v>
      </c>
      <c r="C132" s="160"/>
      <c r="D132" s="160"/>
      <c r="E132" s="160"/>
      <c r="F132" s="160"/>
      <c r="G132" s="122"/>
    </row>
    <row r="133" spans="1:7" ht="14.25">
      <c r="A133" s="122" t="s">
        <v>1947</v>
      </c>
      <c r="B133" s="163" t="s">
        <v>602</v>
      </c>
      <c r="C133" s="160"/>
      <c r="D133" s="160"/>
      <c r="E133" s="160"/>
      <c r="F133" s="160"/>
      <c r="G133" s="122"/>
    </row>
    <row r="134" spans="1:7" ht="14.25">
      <c r="A134" s="122" t="s">
        <v>1948</v>
      </c>
      <c r="B134" s="163" t="s">
        <v>602</v>
      </c>
      <c r="C134" s="160"/>
      <c r="D134" s="160"/>
      <c r="E134" s="160"/>
      <c r="F134" s="160"/>
      <c r="G134" s="122"/>
    </row>
    <row r="135" spans="1:7" ht="14.25">
      <c r="A135" s="122" t="s">
        <v>1949</v>
      </c>
      <c r="B135" s="163" t="s">
        <v>602</v>
      </c>
      <c r="C135" s="160"/>
      <c r="D135" s="160"/>
      <c r="E135" s="160"/>
      <c r="F135" s="160"/>
      <c r="G135" s="122"/>
    </row>
    <row r="136" spans="1:7" ht="14.25">
      <c r="A136" s="122" t="s">
        <v>1950</v>
      </c>
      <c r="B136" s="163" t="s">
        <v>602</v>
      </c>
      <c r="C136" s="160"/>
      <c r="D136" s="160"/>
      <c r="E136" s="160"/>
      <c r="F136" s="160"/>
      <c r="G136" s="122"/>
    </row>
    <row r="137" spans="1:7" ht="14.25">
      <c r="A137" s="122" t="s">
        <v>1951</v>
      </c>
      <c r="B137" s="163" t="s">
        <v>602</v>
      </c>
      <c r="C137" s="160"/>
      <c r="D137" s="160"/>
      <c r="E137" s="160"/>
      <c r="F137" s="160"/>
      <c r="G137" s="122"/>
    </row>
    <row r="138" spans="1:7" ht="14.25">
      <c r="A138" s="122" t="s">
        <v>1952</v>
      </c>
      <c r="B138" s="163" t="s">
        <v>602</v>
      </c>
      <c r="C138" s="160"/>
      <c r="D138" s="160"/>
      <c r="E138" s="160"/>
      <c r="F138" s="160"/>
      <c r="G138" s="122"/>
    </row>
    <row r="139" spans="1:7" ht="14.25">
      <c r="A139" s="122" t="s">
        <v>1953</v>
      </c>
      <c r="B139" s="163" t="s">
        <v>602</v>
      </c>
      <c r="C139" s="160"/>
      <c r="D139" s="160"/>
      <c r="E139" s="160"/>
      <c r="F139" s="160"/>
      <c r="G139" s="122"/>
    </row>
    <row r="140" spans="1:7" ht="14.25">
      <c r="A140" s="122" t="s">
        <v>1954</v>
      </c>
      <c r="B140" s="163" t="s">
        <v>602</v>
      </c>
      <c r="C140" s="160"/>
      <c r="D140" s="160"/>
      <c r="E140" s="160"/>
      <c r="F140" s="160"/>
      <c r="G140" s="122"/>
    </row>
    <row r="141" spans="1:7" ht="14.25">
      <c r="A141" s="122" t="s">
        <v>1955</v>
      </c>
      <c r="B141" s="163" t="s">
        <v>602</v>
      </c>
      <c r="C141" s="160"/>
      <c r="D141" s="160"/>
      <c r="E141" s="160"/>
      <c r="F141" s="160"/>
      <c r="G141" s="122"/>
    </row>
    <row r="142" spans="1:7" ht="14.25">
      <c r="A142" s="122" t="s">
        <v>1956</v>
      </c>
      <c r="B142" s="163" t="s">
        <v>602</v>
      </c>
      <c r="C142" s="160"/>
      <c r="D142" s="160"/>
      <c r="E142" s="160"/>
      <c r="F142" s="160"/>
      <c r="G142" s="122"/>
    </row>
    <row r="143" spans="1:7" ht="14.25">
      <c r="A143" s="122" t="s">
        <v>1957</v>
      </c>
      <c r="B143" s="163" t="s">
        <v>602</v>
      </c>
      <c r="C143" s="160"/>
      <c r="D143" s="160"/>
      <c r="E143" s="160"/>
      <c r="F143" s="160"/>
      <c r="G143" s="122"/>
    </row>
    <row r="144" spans="1:7" ht="14.25">
      <c r="A144" s="122" t="s">
        <v>1958</v>
      </c>
      <c r="B144" s="163" t="s">
        <v>602</v>
      </c>
      <c r="C144" s="160"/>
      <c r="D144" s="160"/>
      <c r="E144" s="160"/>
      <c r="F144" s="160"/>
      <c r="G144" s="122"/>
    </row>
    <row r="145" spans="1:7" ht="14.25">
      <c r="A145" s="122" t="s">
        <v>1959</v>
      </c>
      <c r="B145" s="163" t="s">
        <v>602</v>
      </c>
      <c r="C145" s="160"/>
      <c r="D145" s="160"/>
      <c r="E145" s="160"/>
      <c r="F145" s="160"/>
      <c r="G145" s="122"/>
    </row>
    <row r="146" spans="1:7" ht="14.25">
      <c r="A146" s="122" t="s">
        <v>1960</v>
      </c>
      <c r="B146" s="163" t="s">
        <v>602</v>
      </c>
      <c r="C146" s="160"/>
      <c r="D146" s="160"/>
      <c r="E146" s="160"/>
      <c r="F146" s="160"/>
      <c r="G146" s="122"/>
    </row>
    <row r="147" spans="1:7" ht="14.25">
      <c r="A147" s="122" t="s">
        <v>1961</v>
      </c>
      <c r="B147" s="163" t="s">
        <v>602</v>
      </c>
      <c r="C147" s="160"/>
      <c r="D147" s="160"/>
      <c r="E147" s="160"/>
      <c r="F147" s="160"/>
      <c r="G147" s="122"/>
    </row>
    <row r="148" spans="1:7" ht="14.25">
      <c r="A148" s="122" t="s">
        <v>1962</v>
      </c>
      <c r="B148" s="163" t="s">
        <v>602</v>
      </c>
      <c r="C148" s="160"/>
      <c r="D148" s="160"/>
      <c r="E148" s="160"/>
      <c r="F148" s="160"/>
      <c r="G148" s="122"/>
    </row>
    <row r="149" spans="1:7" ht="15" customHeight="1">
      <c r="A149" s="150"/>
      <c r="B149" s="151" t="s">
        <v>621</v>
      </c>
      <c r="C149" s="150" t="s">
        <v>483</v>
      </c>
      <c r="D149" s="150" t="s">
        <v>484</v>
      </c>
      <c r="E149" s="156"/>
      <c r="F149" s="152" t="s">
        <v>449</v>
      </c>
      <c r="G149" s="152"/>
    </row>
    <row r="150" spans="1:6" ht="14.25">
      <c r="A150" s="122" t="s">
        <v>622</v>
      </c>
      <c r="B150" s="122" t="s">
        <v>623</v>
      </c>
      <c r="C150" s="160">
        <v>0.9603629681967372</v>
      </c>
      <c r="D150" s="160">
        <v>0</v>
      </c>
      <c r="E150" s="165"/>
      <c r="F150" s="160">
        <f>D150+C150</f>
        <v>0.9603629681967372</v>
      </c>
    </row>
    <row r="151" spans="1:6" ht="14.25">
      <c r="A151" s="122" t="s">
        <v>624</v>
      </c>
      <c r="B151" s="122" t="s">
        <v>625</v>
      </c>
      <c r="C151" s="160">
        <v>0</v>
      </c>
      <c r="D151" s="160">
        <v>0</v>
      </c>
      <c r="E151" s="165"/>
      <c r="F151" s="160">
        <f>D151+C151</f>
        <v>0</v>
      </c>
    </row>
    <row r="152" spans="1:6" ht="14.25">
      <c r="A152" s="122" t="s">
        <v>626</v>
      </c>
      <c r="B152" s="122" t="s">
        <v>62</v>
      </c>
      <c r="C152" s="160">
        <v>0.03963703180326434</v>
      </c>
      <c r="D152" s="160">
        <v>0</v>
      </c>
      <c r="E152" s="165"/>
      <c r="F152" s="160">
        <f>D152+C152</f>
        <v>0.03963703180326434</v>
      </c>
    </row>
    <row r="153" spans="1:6" ht="14.25" outlineLevel="1">
      <c r="A153" s="122" t="s">
        <v>627</v>
      </c>
      <c r="C153" s="160"/>
      <c r="D153" s="160"/>
      <c r="E153" s="165"/>
      <c r="F153" s="160"/>
    </row>
    <row r="154" spans="1:6" ht="14.25" outlineLevel="1">
      <c r="A154" s="122" t="s">
        <v>628</v>
      </c>
      <c r="C154" s="160"/>
      <c r="D154" s="160"/>
      <c r="E154" s="165"/>
      <c r="F154" s="160"/>
    </row>
    <row r="155" spans="1:6" ht="14.25" outlineLevel="1">
      <c r="A155" s="122" t="s">
        <v>629</v>
      </c>
      <c r="C155" s="160"/>
      <c r="D155" s="160"/>
      <c r="E155" s="165"/>
      <c r="F155" s="160"/>
    </row>
    <row r="156" spans="1:6" ht="14.25" outlineLevel="1">
      <c r="A156" s="122" t="s">
        <v>630</v>
      </c>
      <c r="C156" s="160"/>
      <c r="D156" s="160"/>
      <c r="E156" s="165"/>
      <c r="F156" s="160"/>
    </row>
    <row r="157" spans="1:6" ht="14.25" outlineLevel="1">
      <c r="A157" s="122" t="s">
        <v>631</v>
      </c>
      <c r="C157" s="160"/>
      <c r="D157" s="160"/>
      <c r="E157" s="165"/>
      <c r="F157" s="160"/>
    </row>
    <row r="158" spans="1:6" ht="14.25" outlineLevel="1">
      <c r="A158" s="122" t="s">
        <v>632</v>
      </c>
      <c r="C158" s="160"/>
      <c r="D158" s="160"/>
      <c r="E158" s="165"/>
      <c r="F158" s="160"/>
    </row>
    <row r="159" spans="1:7" ht="15" customHeight="1">
      <c r="A159" s="150"/>
      <c r="B159" s="151" t="s">
        <v>633</v>
      </c>
      <c r="C159" s="150" t="s">
        <v>483</v>
      </c>
      <c r="D159" s="150" t="s">
        <v>484</v>
      </c>
      <c r="E159" s="156"/>
      <c r="F159" s="152" t="s">
        <v>449</v>
      </c>
      <c r="G159" s="152"/>
    </row>
    <row r="160" spans="1:6" ht="14.25">
      <c r="A160" s="122" t="s">
        <v>634</v>
      </c>
      <c r="B160" s="122" t="s">
        <v>635</v>
      </c>
      <c r="C160" s="160">
        <v>0.02234671885851457</v>
      </c>
      <c r="D160" s="160">
        <v>0</v>
      </c>
      <c r="E160" s="165"/>
      <c r="F160" s="160">
        <f>D160+C160</f>
        <v>0.02234671885851457</v>
      </c>
    </row>
    <row r="161" spans="1:6" ht="14.25">
      <c r="A161" s="122" t="s">
        <v>636</v>
      </c>
      <c r="B161" s="122" t="s">
        <v>637</v>
      </c>
      <c r="C161" s="160">
        <v>0.9776532811414854</v>
      </c>
      <c r="D161" s="160">
        <v>0</v>
      </c>
      <c r="E161" s="165"/>
      <c r="F161" s="160">
        <f>D161+C161</f>
        <v>0.9776532811414854</v>
      </c>
    </row>
    <row r="162" spans="1:6" ht="14.25">
      <c r="A162" s="122" t="s">
        <v>638</v>
      </c>
      <c r="B162" s="122" t="s">
        <v>62</v>
      </c>
      <c r="C162" s="160">
        <v>0</v>
      </c>
      <c r="D162" s="160">
        <v>0</v>
      </c>
      <c r="E162" s="165"/>
      <c r="F162" s="160">
        <f>D162+C162</f>
        <v>0</v>
      </c>
    </row>
    <row r="163" spans="1:5" ht="14.25" outlineLevel="1">
      <c r="A163" s="122" t="s">
        <v>639</v>
      </c>
      <c r="E163" s="134"/>
    </row>
    <row r="164" spans="1:5" ht="14.25" outlineLevel="1">
      <c r="A164" s="122" t="s">
        <v>640</v>
      </c>
      <c r="E164" s="134"/>
    </row>
    <row r="165" spans="1:5" ht="14.25" outlineLevel="1">
      <c r="A165" s="122" t="s">
        <v>641</v>
      </c>
      <c r="E165" s="134"/>
    </row>
    <row r="166" spans="1:5" ht="14.25" outlineLevel="1">
      <c r="A166" s="122" t="s">
        <v>642</v>
      </c>
      <c r="E166" s="134"/>
    </row>
    <row r="167" spans="1:5" ht="14.25" outlineLevel="1">
      <c r="A167" s="122" t="s">
        <v>643</v>
      </c>
      <c r="E167" s="134"/>
    </row>
    <row r="168" spans="1:5" ht="14.25" outlineLevel="1">
      <c r="A168" s="122" t="s">
        <v>644</v>
      </c>
      <c r="E168" s="134"/>
    </row>
    <row r="169" spans="1:7" ht="15" customHeight="1">
      <c r="A169" s="150"/>
      <c r="B169" s="151" t="s">
        <v>645</v>
      </c>
      <c r="C169" s="150" t="s">
        <v>483</v>
      </c>
      <c r="D169" s="150" t="s">
        <v>484</v>
      </c>
      <c r="E169" s="156"/>
      <c r="F169" s="152" t="s">
        <v>449</v>
      </c>
      <c r="G169" s="152"/>
    </row>
    <row r="170" spans="1:6" ht="14.25">
      <c r="A170" s="122" t="s">
        <v>646</v>
      </c>
      <c r="B170" s="166" t="s">
        <v>647</v>
      </c>
      <c r="C170" s="160">
        <v>0.050920998497316024</v>
      </c>
      <c r="D170" s="160">
        <v>0</v>
      </c>
      <c r="E170" s="165"/>
      <c r="F170" s="160">
        <f>D170+C170</f>
        <v>0.050920998497316024</v>
      </c>
    </row>
    <row r="171" spans="1:6" ht="14.25">
      <c r="A171" s="122" t="s">
        <v>648</v>
      </c>
      <c r="B171" s="166" t="s">
        <v>1963</v>
      </c>
      <c r="C171" s="160">
        <v>0.16835091205149888</v>
      </c>
      <c r="D171" s="160">
        <v>0</v>
      </c>
      <c r="E171" s="165"/>
      <c r="F171" s="160">
        <f>D171+C171</f>
        <v>0.16835091205149888</v>
      </c>
    </row>
    <row r="172" spans="1:6" ht="14.25">
      <c r="A172" s="122" t="s">
        <v>649</v>
      </c>
      <c r="B172" s="166" t="s">
        <v>1964</v>
      </c>
      <c r="C172" s="160">
        <v>0.35033774967071013</v>
      </c>
      <c r="D172" s="160">
        <v>0</v>
      </c>
      <c r="E172" s="160"/>
      <c r="F172" s="160">
        <f>D172+C172</f>
        <v>0.35033774967071013</v>
      </c>
    </row>
    <row r="173" spans="1:6" ht="14.25">
      <c r="A173" s="122" t="s">
        <v>650</v>
      </c>
      <c r="B173" s="166" t="s">
        <v>1965</v>
      </c>
      <c r="C173" s="160">
        <v>0.27578285767915084</v>
      </c>
      <c r="D173" s="160">
        <v>0</v>
      </c>
      <c r="E173" s="160"/>
      <c r="F173" s="160">
        <f>D173+C173</f>
        <v>0.27578285767915084</v>
      </c>
    </row>
    <row r="174" spans="1:6" ht="14.25">
      <c r="A174" s="122" t="s">
        <v>651</v>
      </c>
      <c r="B174" s="166" t="s">
        <v>1966</v>
      </c>
      <c r="C174" s="160">
        <v>0.15460748210132405</v>
      </c>
      <c r="D174" s="160">
        <v>0</v>
      </c>
      <c r="E174" s="160"/>
      <c r="F174" s="160">
        <f>D174+C174</f>
        <v>0.15460748210132405</v>
      </c>
    </row>
    <row r="175" spans="1:6" ht="14.25" outlineLevel="1">
      <c r="A175" s="122" t="s">
        <v>652</v>
      </c>
      <c r="B175" s="158"/>
      <c r="C175" s="160"/>
      <c r="D175" s="160"/>
      <c r="E175" s="160"/>
      <c r="F175" s="160"/>
    </row>
    <row r="176" spans="1:6" ht="14.25" outlineLevel="1">
      <c r="A176" s="122" t="s">
        <v>653</v>
      </c>
      <c r="B176" s="158"/>
      <c r="C176" s="160"/>
      <c r="D176" s="160"/>
      <c r="E176" s="160"/>
      <c r="F176" s="160"/>
    </row>
    <row r="177" spans="1:6" ht="14.25" outlineLevel="1">
      <c r="A177" s="122" t="s">
        <v>654</v>
      </c>
      <c r="B177" s="166"/>
      <c r="C177" s="160"/>
      <c r="D177" s="160"/>
      <c r="E177" s="160"/>
      <c r="F177" s="160"/>
    </row>
    <row r="178" spans="1:6" ht="14.25" outlineLevel="1">
      <c r="A178" s="122" t="s">
        <v>655</v>
      </c>
      <c r="B178" s="166"/>
      <c r="C178" s="160"/>
      <c r="D178" s="160"/>
      <c r="E178" s="160"/>
      <c r="F178" s="160"/>
    </row>
    <row r="179" spans="1:7" ht="15" customHeight="1">
      <c r="A179" s="150"/>
      <c r="B179" s="151" t="s">
        <v>656</v>
      </c>
      <c r="C179" s="150" t="s">
        <v>483</v>
      </c>
      <c r="D179" s="150" t="s">
        <v>484</v>
      </c>
      <c r="E179" s="156"/>
      <c r="F179" s="152" t="s">
        <v>449</v>
      </c>
      <c r="G179" s="152"/>
    </row>
    <row r="180" spans="1:6" ht="14.25">
      <c r="A180" s="122" t="s">
        <v>657</v>
      </c>
      <c r="B180" s="122" t="s">
        <v>1967</v>
      </c>
      <c r="C180" s="160">
        <v>0</v>
      </c>
      <c r="D180" s="160">
        <v>0</v>
      </c>
      <c r="E180" s="165"/>
      <c r="F180" s="160">
        <v>0</v>
      </c>
    </row>
    <row r="181" spans="1:6" ht="14.25" outlineLevel="1">
      <c r="A181" s="122" t="s">
        <v>658</v>
      </c>
      <c r="B181" s="167"/>
      <c r="C181" s="160"/>
      <c r="D181" s="160"/>
      <c r="E181" s="165"/>
      <c r="F181" s="160"/>
    </row>
    <row r="182" spans="1:6" ht="14.25" outlineLevel="1">
      <c r="A182" s="122" t="s">
        <v>659</v>
      </c>
      <c r="B182" s="167"/>
      <c r="C182" s="160"/>
      <c r="D182" s="160"/>
      <c r="E182" s="165"/>
      <c r="F182" s="160"/>
    </row>
    <row r="183" spans="1:6" ht="14.25" outlineLevel="1">
      <c r="A183" s="122" t="s">
        <v>660</v>
      </c>
      <c r="B183" s="167"/>
      <c r="C183" s="160"/>
      <c r="D183" s="160"/>
      <c r="E183" s="165"/>
      <c r="F183" s="160"/>
    </row>
    <row r="184" spans="1:6" ht="14.25" outlineLevel="1">
      <c r="A184" s="122" t="s">
        <v>661</v>
      </c>
      <c r="B184" s="167"/>
      <c r="C184" s="160"/>
      <c r="D184" s="160"/>
      <c r="E184" s="165"/>
      <c r="F184" s="160"/>
    </row>
    <row r="185" spans="1:7" ht="18">
      <c r="A185" s="168"/>
      <c r="B185" s="169" t="s">
        <v>446</v>
      </c>
      <c r="C185" s="168"/>
      <c r="D185" s="168"/>
      <c r="E185" s="168"/>
      <c r="F185" s="170"/>
      <c r="G185" s="170"/>
    </row>
    <row r="186" spans="1:7" ht="15" customHeight="1">
      <c r="A186" s="150"/>
      <c r="B186" s="151" t="s">
        <v>662</v>
      </c>
      <c r="C186" s="150" t="s">
        <v>663</v>
      </c>
      <c r="D186" s="150" t="s">
        <v>664</v>
      </c>
      <c r="E186" s="156"/>
      <c r="F186" s="150" t="s">
        <v>483</v>
      </c>
      <c r="G186" s="150" t="s">
        <v>665</v>
      </c>
    </row>
    <row r="187" spans="1:7" ht="14.25">
      <c r="A187" s="122" t="s">
        <v>666</v>
      </c>
      <c r="B187" s="163" t="s">
        <v>667</v>
      </c>
      <c r="C187" s="120">
        <v>75.68218248895063</v>
      </c>
      <c r="E187" s="171"/>
      <c r="F187" s="172"/>
      <c r="G187" s="172"/>
    </row>
    <row r="188" spans="1:7" ht="14.25">
      <c r="A188" s="171"/>
      <c r="B188" s="173"/>
      <c r="C188" s="171"/>
      <c r="D188" s="171"/>
      <c r="E188" s="171"/>
      <c r="F188" s="172"/>
      <c r="G188" s="172"/>
    </row>
    <row r="189" spans="2:7" ht="14.25">
      <c r="B189" s="163" t="s">
        <v>668</v>
      </c>
      <c r="C189" s="171"/>
      <c r="D189" s="171"/>
      <c r="E189" s="171"/>
      <c r="F189" s="172"/>
      <c r="G189" s="172"/>
    </row>
    <row r="190" spans="1:7" ht="14.25">
      <c r="A190" s="122" t="s">
        <v>669</v>
      </c>
      <c r="B190" s="163" t="s">
        <v>670</v>
      </c>
      <c r="C190" s="120">
        <v>1360.1733134600013</v>
      </c>
      <c r="D190" s="122">
        <v>28828</v>
      </c>
      <c r="E190" s="171"/>
      <c r="F190" s="102">
        <f>IF($C$214=0,"",IF(C190="[for completion]","",IF(C190="","",C190/$C$214)))</f>
        <v>0.4645052721717327</v>
      </c>
      <c r="G190" s="102">
        <f>IF($D$214=0,"",IF(D190="[for completion]","",IF(D190="","",D190/$D$214)))</f>
        <v>0.7450828358016076</v>
      </c>
    </row>
    <row r="191" spans="1:7" ht="14.25">
      <c r="A191" s="122" t="s">
        <v>671</v>
      </c>
      <c r="B191" s="163" t="s">
        <v>672</v>
      </c>
      <c r="C191" s="120">
        <v>1112.386375870001</v>
      </c>
      <c r="D191" s="122">
        <v>8315</v>
      </c>
      <c r="E191" s="171"/>
      <c r="F191" s="102">
        <f aca="true" t="shared" si="3" ref="F191:F213">IF($C$214=0,"",IF(C191="[for completion]","",IF(C191="","",C191/$C$214)))</f>
        <v>0.37988492434778026</v>
      </c>
      <c r="G191" s="102">
        <f aca="true" t="shared" si="4" ref="G191:G213">IF($D$214=0,"",IF(D191="[for completion]","",IF(D191="","",D191/$D$214)))</f>
        <v>0.21490785970897625</v>
      </c>
    </row>
    <row r="192" spans="1:7" ht="14.25">
      <c r="A192" s="122" t="s">
        <v>673</v>
      </c>
      <c r="B192" s="163" t="s">
        <v>674</v>
      </c>
      <c r="C192" s="120">
        <v>268.83649291</v>
      </c>
      <c r="D192" s="122">
        <v>1132</v>
      </c>
      <c r="E192" s="171"/>
      <c r="F192" s="102">
        <f t="shared" si="3"/>
        <v>0.0918088651446887</v>
      </c>
      <c r="G192" s="102">
        <f t="shared" si="4"/>
        <v>0.0292574500529839</v>
      </c>
    </row>
    <row r="193" spans="1:7" ht="14.25">
      <c r="A193" s="122" t="s">
        <v>675</v>
      </c>
      <c r="B193" s="163" t="s">
        <v>676</v>
      </c>
      <c r="C193" s="120">
        <v>79.79472394999999</v>
      </c>
      <c r="D193" s="122">
        <v>236</v>
      </c>
      <c r="E193" s="171"/>
      <c r="F193" s="102">
        <f t="shared" si="3"/>
        <v>0.027250255242824244</v>
      </c>
      <c r="G193" s="102">
        <f t="shared" si="4"/>
        <v>0.006099609728360601</v>
      </c>
    </row>
    <row r="194" spans="1:7" ht="14.25">
      <c r="A194" s="122" t="s">
        <v>677</v>
      </c>
      <c r="B194" s="163" t="s">
        <v>678</v>
      </c>
      <c r="C194" s="120">
        <v>107.02841648999998</v>
      </c>
      <c r="D194" s="122">
        <v>180</v>
      </c>
      <c r="E194" s="171"/>
      <c r="F194" s="102">
        <f t="shared" si="3"/>
        <v>0.03655068309297409</v>
      </c>
      <c r="G194" s="102">
        <f t="shared" si="4"/>
        <v>0.0046522447080716445</v>
      </c>
    </row>
    <row r="195" spans="1:7" ht="14.25">
      <c r="A195" s="122" t="s">
        <v>679</v>
      </c>
      <c r="B195" s="163" t="s">
        <v>602</v>
      </c>
      <c r="C195" s="120"/>
      <c r="E195" s="171"/>
      <c r="F195" s="102">
        <f t="shared" si="3"/>
      </c>
      <c r="G195" s="102">
        <f t="shared" si="4"/>
      </c>
    </row>
    <row r="196" spans="1:7" ht="14.25">
      <c r="A196" s="122" t="s">
        <v>680</v>
      </c>
      <c r="B196" s="163" t="s">
        <v>602</v>
      </c>
      <c r="C196" s="120"/>
      <c r="E196" s="171"/>
      <c r="F196" s="102">
        <f t="shared" si="3"/>
      </c>
      <c r="G196" s="102">
        <f t="shared" si="4"/>
      </c>
    </row>
    <row r="197" spans="1:7" ht="14.25">
      <c r="A197" s="122" t="s">
        <v>681</v>
      </c>
      <c r="B197" s="163" t="s">
        <v>602</v>
      </c>
      <c r="C197" s="120"/>
      <c r="E197" s="171"/>
      <c r="F197" s="102">
        <f t="shared" si="3"/>
      </c>
      <c r="G197" s="102">
        <f t="shared" si="4"/>
      </c>
    </row>
    <row r="198" spans="1:7" ht="14.25">
      <c r="A198" s="122" t="s">
        <v>682</v>
      </c>
      <c r="B198" s="163" t="s">
        <v>602</v>
      </c>
      <c r="C198" s="120"/>
      <c r="E198" s="171"/>
      <c r="F198" s="102">
        <f t="shared" si="3"/>
      </c>
      <c r="G198" s="102">
        <f t="shared" si="4"/>
      </c>
    </row>
    <row r="199" spans="1:7" ht="14.25">
      <c r="A199" s="122" t="s">
        <v>683</v>
      </c>
      <c r="B199" s="163" t="s">
        <v>602</v>
      </c>
      <c r="C199" s="120"/>
      <c r="E199" s="163"/>
      <c r="F199" s="102">
        <f t="shared" si="3"/>
      </c>
      <c r="G199" s="102">
        <f t="shared" si="4"/>
      </c>
    </row>
    <row r="200" spans="1:7" ht="14.25">
      <c r="A200" s="122" t="s">
        <v>684</v>
      </c>
      <c r="B200" s="163" t="s">
        <v>602</v>
      </c>
      <c r="C200" s="120"/>
      <c r="E200" s="163"/>
      <c r="F200" s="102">
        <f t="shared" si="3"/>
      </c>
      <c r="G200" s="102">
        <f t="shared" si="4"/>
      </c>
    </row>
    <row r="201" spans="1:7" ht="14.25">
      <c r="A201" s="122" t="s">
        <v>685</v>
      </c>
      <c r="B201" s="163" t="s">
        <v>602</v>
      </c>
      <c r="E201" s="163"/>
      <c r="F201" s="102">
        <f t="shared" si="3"/>
      </c>
      <c r="G201" s="102">
        <f t="shared" si="4"/>
      </c>
    </row>
    <row r="202" spans="1:7" ht="14.25">
      <c r="A202" s="122" t="s">
        <v>686</v>
      </c>
      <c r="B202" s="163" t="s">
        <v>602</v>
      </c>
      <c r="E202" s="163"/>
      <c r="F202" s="102">
        <f t="shared" si="3"/>
      </c>
      <c r="G202" s="102">
        <f t="shared" si="4"/>
      </c>
    </row>
    <row r="203" spans="1:7" ht="14.25">
      <c r="A203" s="122" t="s">
        <v>687</v>
      </c>
      <c r="B203" s="163" t="s">
        <v>602</v>
      </c>
      <c r="E203" s="163"/>
      <c r="F203" s="102">
        <f t="shared" si="3"/>
      </c>
      <c r="G203" s="102">
        <f t="shared" si="4"/>
      </c>
    </row>
    <row r="204" spans="1:7" ht="14.25">
      <c r="A204" s="122" t="s">
        <v>688</v>
      </c>
      <c r="B204" s="163" t="s">
        <v>602</v>
      </c>
      <c r="E204" s="163"/>
      <c r="F204" s="102">
        <f t="shared" si="3"/>
      </c>
      <c r="G204" s="102">
        <f t="shared" si="4"/>
      </c>
    </row>
    <row r="205" spans="1:7" ht="14.25">
      <c r="A205" s="122" t="s">
        <v>689</v>
      </c>
      <c r="B205" s="163" t="s">
        <v>602</v>
      </c>
      <c r="F205" s="102">
        <f t="shared" si="3"/>
      </c>
      <c r="G205" s="102">
        <f t="shared" si="4"/>
      </c>
    </row>
    <row r="206" spans="1:7" ht="14.25">
      <c r="A206" s="122" t="s">
        <v>690</v>
      </c>
      <c r="B206" s="163" t="s">
        <v>602</v>
      </c>
      <c r="E206" s="154"/>
      <c r="F206" s="102">
        <f t="shared" si="3"/>
      </c>
      <c r="G206" s="102">
        <f t="shared" si="4"/>
      </c>
    </row>
    <row r="207" spans="1:7" ht="14.25">
      <c r="A207" s="122" t="s">
        <v>691</v>
      </c>
      <c r="B207" s="163" t="s">
        <v>602</v>
      </c>
      <c r="E207" s="154"/>
      <c r="F207" s="102">
        <f t="shared" si="3"/>
      </c>
      <c r="G207" s="102">
        <f t="shared" si="4"/>
      </c>
    </row>
    <row r="208" spans="1:7" ht="14.25">
      <c r="A208" s="122" t="s">
        <v>692</v>
      </c>
      <c r="B208" s="163" t="s">
        <v>602</v>
      </c>
      <c r="E208" s="154"/>
      <c r="F208" s="102">
        <f t="shared" si="3"/>
      </c>
      <c r="G208" s="102">
        <f t="shared" si="4"/>
      </c>
    </row>
    <row r="209" spans="1:7" ht="14.25">
      <c r="A209" s="122" t="s">
        <v>693</v>
      </c>
      <c r="B209" s="163" t="s">
        <v>602</v>
      </c>
      <c r="E209" s="154"/>
      <c r="F209" s="102">
        <f t="shared" si="3"/>
      </c>
      <c r="G209" s="102">
        <f t="shared" si="4"/>
      </c>
    </row>
    <row r="210" spans="1:7" ht="14.25">
      <c r="A210" s="122" t="s">
        <v>694</v>
      </c>
      <c r="B210" s="163" t="s">
        <v>602</v>
      </c>
      <c r="E210" s="154"/>
      <c r="F210" s="102">
        <f t="shared" si="3"/>
      </c>
      <c r="G210" s="102">
        <f t="shared" si="4"/>
      </c>
    </row>
    <row r="211" spans="1:7" ht="14.25">
      <c r="A211" s="122" t="s">
        <v>695</v>
      </c>
      <c r="B211" s="163" t="s">
        <v>602</v>
      </c>
      <c r="E211" s="154"/>
      <c r="F211" s="102">
        <f t="shared" si="3"/>
      </c>
      <c r="G211" s="102">
        <f t="shared" si="4"/>
      </c>
    </row>
    <row r="212" spans="1:7" ht="14.25">
      <c r="A212" s="122" t="s">
        <v>696</v>
      </c>
      <c r="B212" s="163" t="s">
        <v>602</v>
      </c>
      <c r="E212" s="154"/>
      <c r="F212" s="102">
        <f t="shared" si="3"/>
      </c>
      <c r="G212" s="102">
        <f t="shared" si="4"/>
      </c>
    </row>
    <row r="213" spans="1:7" ht="14.25">
      <c r="A213" s="122" t="s">
        <v>697</v>
      </c>
      <c r="B213" s="163" t="s">
        <v>602</v>
      </c>
      <c r="E213" s="154"/>
      <c r="F213" s="102">
        <f t="shared" si="3"/>
      </c>
      <c r="G213" s="102">
        <f t="shared" si="4"/>
      </c>
    </row>
    <row r="214" spans="1:7" ht="14.25">
      <c r="A214" s="122" t="s">
        <v>698</v>
      </c>
      <c r="B214" s="174" t="s">
        <v>64</v>
      </c>
      <c r="C214" s="175">
        <f>SUM(C190:C213)</f>
        <v>2928.2193226800023</v>
      </c>
      <c r="D214" s="163">
        <f>SUM(D190:D213)</f>
        <v>38691</v>
      </c>
      <c r="E214" s="154"/>
      <c r="F214" s="176">
        <f>SUM(F190:F213)</f>
        <v>0.9999999999999999</v>
      </c>
      <c r="G214" s="176">
        <f>SUM(G190:G213)</f>
        <v>1</v>
      </c>
    </row>
    <row r="215" spans="1:7" ht="15" customHeight="1">
      <c r="A215" s="150"/>
      <c r="B215" s="151" t="s">
        <v>699</v>
      </c>
      <c r="C215" s="150" t="s">
        <v>663</v>
      </c>
      <c r="D215" s="150" t="s">
        <v>664</v>
      </c>
      <c r="E215" s="156"/>
      <c r="F215" s="150" t="s">
        <v>483</v>
      </c>
      <c r="G215" s="150" t="s">
        <v>665</v>
      </c>
    </row>
    <row r="216" spans="1:7" ht="14.25">
      <c r="A216" s="122" t="s">
        <v>700</v>
      </c>
      <c r="B216" s="122" t="s">
        <v>701</v>
      </c>
      <c r="C216" s="120">
        <v>0.5946448333360167</v>
      </c>
      <c r="G216" s="122"/>
    </row>
    <row r="217" ht="14.25">
      <c r="G217" s="122"/>
    </row>
    <row r="218" spans="2:7" ht="14.25">
      <c r="B218" s="163" t="s">
        <v>702</v>
      </c>
      <c r="G218" s="122"/>
    </row>
    <row r="219" spans="1:7" ht="14.25">
      <c r="A219" s="122" t="s">
        <v>703</v>
      </c>
      <c r="B219" s="122" t="s">
        <v>704</v>
      </c>
      <c r="C219" s="120">
        <v>731.3783375800001</v>
      </c>
      <c r="D219" s="122">
        <v>14729</v>
      </c>
      <c r="F219" s="102">
        <f aca="true" t="shared" si="5" ref="F219:F233">IF($C$227=0,"",IF(C219="[for completion]","",C219/$C$227))</f>
        <v>0.24976897458303074</v>
      </c>
      <c r="G219" s="102">
        <f aca="true" t="shared" si="6" ref="G219:G233">IF($D$227=0,"",IF(D219="[for completion]","",D219/$D$227))</f>
        <v>0.3806828461399292</v>
      </c>
    </row>
    <row r="220" spans="1:7" ht="14.25">
      <c r="A220" s="122" t="s">
        <v>705</v>
      </c>
      <c r="B220" s="122" t="s">
        <v>706</v>
      </c>
      <c r="C220" s="120">
        <v>347.57795273999983</v>
      </c>
      <c r="D220" s="122">
        <v>4806</v>
      </c>
      <c r="F220" s="102">
        <f t="shared" si="5"/>
        <v>0.11869942597806694</v>
      </c>
      <c r="G220" s="102">
        <f t="shared" si="6"/>
        <v>0.12421493370551291</v>
      </c>
    </row>
    <row r="221" spans="1:7" ht="14.25">
      <c r="A221" s="122" t="s">
        <v>707</v>
      </c>
      <c r="B221" s="122" t="s">
        <v>708</v>
      </c>
      <c r="C221" s="120">
        <v>369.5960645899991</v>
      </c>
      <c r="D221" s="122">
        <v>4606</v>
      </c>
      <c r="F221" s="102">
        <f t="shared" si="5"/>
        <v>0.1262187096872693</v>
      </c>
      <c r="G221" s="102">
        <f t="shared" si="6"/>
        <v>0.11904577291876664</v>
      </c>
    </row>
    <row r="222" spans="1:7" ht="14.25">
      <c r="A222" s="122" t="s">
        <v>709</v>
      </c>
      <c r="B222" s="122" t="s">
        <v>710</v>
      </c>
      <c r="C222" s="120">
        <v>392.4283837499993</v>
      </c>
      <c r="D222" s="122">
        <v>4288</v>
      </c>
      <c r="F222" s="102">
        <f t="shared" si="5"/>
        <v>0.13401604883572601</v>
      </c>
      <c r="G222" s="102">
        <f t="shared" si="6"/>
        <v>0.11082680726784007</v>
      </c>
    </row>
    <row r="223" spans="1:7" ht="14.25">
      <c r="A223" s="122" t="s">
        <v>711</v>
      </c>
      <c r="B223" s="122" t="s">
        <v>712</v>
      </c>
      <c r="C223" s="120">
        <v>374.9452820299996</v>
      </c>
      <c r="D223" s="122">
        <v>3776</v>
      </c>
      <c r="F223" s="102">
        <f t="shared" si="5"/>
        <v>0.12804549137625315</v>
      </c>
      <c r="G223" s="102">
        <f t="shared" si="6"/>
        <v>0.09759375565376961</v>
      </c>
    </row>
    <row r="224" spans="1:7" ht="14.25">
      <c r="A224" s="122" t="s">
        <v>713</v>
      </c>
      <c r="B224" s="122" t="s">
        <v>714</v>
      </c>
      <c r="C224" s="120">
        <v>413.542706150001</v>
      </c>
      <c r="D224" s="122">
        <v>3864</v>
      </c>
      <c r="F224" s="102">
        <f t="shared" si="5"/>
        <v>0.14122668440406086</v>
      </c>
      <c r="G224" s="102">
        <f t="shared" si="6"/>
        <v>0.09986818639993797</v>
      </c>
    </row>
    <row r="225" spans="1:7" ht="14.25">
      <c r="A225" s="122" t="s">
        <v>715</v>
      </c>
      <c r="B225" s="122" t="s">
        <v>716</v>
      </c>
      <c r="C225" s="120">
        <v>257.8564017299996</v>
      </c>
      <c r="D225" s="122">
        <v>2091</v>
      </c>
      <c r="F225" s="102">
        <f t="shared" si="5"/>
        <v>0.08805911488009761</v>
      </c>
      <c r="G225" s="102">
        <f t="shared" si="6"/>
        <v>0.05404357602543227</v>
      </c>
    </row>
    <row r="226" spans="1:7" ht="14.25">
      <c r="A226" s="122" t="s">
        <v>717</v>
      </c>
      <c r="B226" s="122" t="s">
        <v>718</v>
      </c>
      <c r="C226" s="120">
        <v>40.89419411000004</v>
      </c>
      <c r="D226" s="122">
        <v>531</v>
      </c>
      <c r="F226" s="102">
        <f t="shared" si="5"/>
        <v>0.013965550255495339</v>
      </c>
      <c r="G226" s="102">
        <f t="shared" si="6"/>
        <v>0.013724121888811351</v>
      </c>
    </row>
    <row r="227" spans="1:7" ht="14.25">
      <c r="A227" s="122" t="s">
        <v>719</v>
      </c>
      <c r="B227" s="174" t="s">
        <v>64</v>
      </c>
      <c r="C227" s="120">
        <f>SUM(C219:C226)</f>
        <v>2928.2193226799986</v>
      </c>
      <c r="D227" s="122">
        <f>SUM(D219:D226)</f>
        <v>38691</v>
      </c>
      <c r="F227" s="154">
        <f>SUM(F219:F226)</f>
        <v>1</v>
      </c>
      <c r="G227" s="154">
        <f>SUM(G219:G226)</f>
        <v>1.0000000000000002</v>
      </c>
    </row>
    <row r="228" spans="1:7" ht="14.25" outlineLevel="1">
      <c r="A228" s="122" t="s">
        <v>720</v>
      </c>
      <c r="B228" s="155" t="s">
        <v>721</v>
      </c>
      <c r="F228" s="102">
        <f t="shared" si="5"/>
        <v>0</v>
      </c>
      <c r="G228" s="102">
        <f t="shared" si="6"/>
        <v>0</v>
      </c>
    </row>
    <row r="229" spans="1:7" ht="14.25" outlineLevel="1">
      <c r="A229" s="122" t="s">
        <v>722</v>
      </c>
      <c r="B229" s="155" t="s">
        <v>723</v>
      </c>
      <c r="F229" s="102">
        <f t="shared" si="5"/>
        <v>0</v>
      </c>
      <c r="G229" s="102">
        <f t="shared" si="6"/>
        <v>0</v>
      </c>
    </row>
    <row r="230" spans="1:7" ht="14.25" outlineLevel="1">
      <c r="A230" s="122" t="s">
        <v>724</v>
      </c>
      <c r="B230" s="155" t="s">
        <v>725</v>
      </c>
      <c r="F230" s="102">
        <f t="shared" si="5"/>
        <v>0</v>
      </c>
      <c r="G230" s="102">
        <f t="shared" si="6"/>
        <v>0</v>
      </c>
    </row>
    <row r="231" spans="1:7" ht="14.25" outlineLevel="1">
      <c r="A231" s="122" t="s">
        <v>726</v>
      </c>
      <c r="B231" s="155" t="s">
        <v>727</v>
      </c>
      <c r="F231" s="102">
        <f t="shared" si="5"/>
        <v>0</v>
      </c>
      <c r="G231" s="102">
        <f t="shared" si="6"/>
        <v>0</v>
      </c>
    </row>
    <row r="232" spans="1:7" ht="14.25" outlineLevel="1">
      <c r="A232" s="122" t="s">
        <v>728</v>
      </c>
      <c r="B232" s="155" t="s">
        <v>729</v>
      </c>
      <c r="F232" s="102">
        <f t="shared" si="5"/>
        <v>0</v>
      </c>
      <c r="G232" s="102">
        <f t="shared" si="6"/>
        <v>0</v>
      </c>
    </row>
    <row r="233" spans="1:7" ht="14.25" outlineLevel="1">
      <c r="A233" s="122" t="s">
        <v>730</v>
      </c>
      <c r="B233" s="155" t="s">
        <v>731</v>
      </c>
      <c r="F233" s="102">
        <f t="shared" si="5"/>
        <v>0</v>
      </c>
      <c r="G233" s="102">
        <f t="shared" si="6"/>
        <v>0</v>
      </c>
    </row>
    <row r="234" spans="1:7" ht="14.25" outlineLevel="1">
      <c r="A234" s="122" t="s">
        <v>732</v>
      </c>
      <c r="B234" s="155"/>
      <c r="F234" s="102"/>
      <c r="G234" s="102"/>
    </row>
    <row r="235" spans="1:7" ht="14.25" outlineLevel="1">
      <c r="A235" s="122" t="s">
        <v>733</v>
      </c>
      <c r="B235" s="155"/>
      <c r="F235" s="102"/>
      <c r="G235" s="102"/>
    </row>
    <row r="236" spans="1:7" ht="14.25" outlineLevel="1">
      <c r="A236" s="122" t="s">
        <v>734</v>
      </c>
      <c r="B236" s="155"/>
      <c r="F236" s="102"/>
      <c r="G236" s="102"/>
    </row>
    <row r="237" spans="1:7" ht="15" customHeight="1">
      <c r="A237" s="150"/>
      <c r="B237" s="151" t="s">
        <v>735</v>
      </c>
      <c r="C237" s="150" t="s">
        <v>663</v>
      </c>
      <c r="D237" s="150" t="s">
        <v>664</v>
      </c>
      <c r="E237" s="156"/>
      <c r="F237" s="150" t="s">
        <v>483</v>
      </c>
      <c r="G237" s="150" t="s">
        <v>665</v>
      </c>
    </row>
    <row r="238" spans="1:7" ht="14.25">
      <c r="A238" s="122" t="s">
        <v>736</v>
      </c>
      <c r="B238" s="122" t="s">
        <v>701</v>
      </c>
      <c r="C238" s="154">
        <v>0.5388521151647763</v>
      </c>
      <c r="G238" s="122"/>
    </row>
    <row r="239" ht="14.25">
      <c r="G239" s="122"/>
    </row>
    <row r="240" spans="2:7" ht="14.25">
      <c r="B240" s="163" t="s">
        <v>702</v>
      </c>
      <c r="G240" s="122"/>
    </row>
    <row r="241" spans="1:7" ht="14.25">
      <c r="A241" s="122" t="s">
        <v>737</v>
      </c>
      <c r="B241" s="122" t="s">
        <v>704</v>
      </c>
      <c r="C241" s="120">
        <v>957.9336263900058</v>
      </c>
      <c r="D241" s="122">
        <v>18625</v>
      </c>
      <c r="F241" s="102">
        <f>IF($C$249=0,"",IF(C241="[Mark as ND1 if not relevant]","",C241/$C$249))</f>
        <v>0.3271386193549439</v>
      </c>
      <c r="G241" s="102">
        <f>IF($D$249=0,"",IF(D241="[Mark as ND1 if not relevant]","",D241/$D$249))</f>
        <v>0.48137809826574657</v>
      </c>
    </row>
    <row r="242" spans="1:7" ht="14.25">
      <c r="A242" s="122" t="s">
        <v>738</v>
      </c>
      <c r="B242" s="122" t="s">
        <v>706</v>
      </c>
      <c r="C242" s="120">
        <v>347.37933040999894</v>
      </c>
      <c r="D242" s="122">
        <v>4408</v>
      </c>
      <c r="F242" s="102">
        <f aca="true" t="shared" si="7" ref="F242:F248">IF($C$249=0,"",IF(C242="[Mark as ND1 if not relevant]","",C242/$C$249))</f>
        <v>0.11863159556370448</v>
      </c>
      <c r="G242" s="102">
        <f aca="true" t="shared" si="8" ref="G242:G248">IF($D$249=0,"",IF(D242="[Mark as ND1 if not relevant]","",D242/$D$249))</f>
        <v>0.11392830373988783</v>
      </c>
    </row>
    <row r="243" spans="1:7" ht="14.25">
      <c r="A243" s="122" t="s">
        <v>739</v>
      </c>
      <c r="B243" s="122" t="s">
        <v>708</v>
      </c>
      <c r="C243" s="120">
        <v>353.86760099000014</v>
      </c>
      <c r="D243" s="122">
        <v>4069</v>
      </c>
      <c r="F243" s="102">
        <f t="shared" si="7"/>
        <v>0.12084736899629794</v>
      </c>
      <c r="G243" s="102">
        <f t="shared" si="8"/>
        <v>0.1051665762063529</v>
      </c>
    </row>
    <row r="244" spans="1:7" ht="14.25">
      <c r="A244" s="122" t="s">
        <v>740</v>
      </c>
      <c r="B244" s="122" t="s">
        <v>710</v>
      </c>
      <c r="C244" s="120">
        <v>376.91203672999916</v>
      </c>
      <c r="D244" s="122">
        <v>3836</v>
      </c>
      <c r="F244" s="102">
        <f t="shared" si="7"/>
        <v>0.12871714690586653</v>
      </c>
      <c r="G244" s="102">
        <f t="shared" si="8"/>
        <v>0.0991445038897935</v>
      </c>
    </row>
    <row r="245" spans="1:7" ht="14.25">
      <c r="A245" s="122" t="s">
        <v>741</v>
      </c>
      <c r="B245" s="122" t="s">
        <v>712</v>
      </c>
      <c r="C245" s="120">
        <v>364.6106638600002</v>
      </c>
      <c r="D245" s="122">
        <v>3358</v>
      </c>
      <c r="F245" s="102">
        <f t="shared" si="7"/>
        <v>0.12451617303252281</v>
      </c>
      <c r="G245" s="102">
        <f t="shared" si="8"/>
        <v>0.0867902096094699</v>
      </c>
    </row>
    <row r="246" spans="1:7" ht="14.25">
      <c r="A246" s="122" t="s">
        <v>742</v>
      </c>
      <c r="B246" s="122" t="s">
        <v>714</v>
      </c>
      <c r="C246" s="120">
        <v>361.8678767300002</v>
      </c>
      <c r="D246" s="122">
        <v>3065</v>
      </c>
      <c r="F246" s="102">
        <f t="shared" si="7"/>
        <v>0.12357949895597525</v>
      </c>
      <c r="G246" s="102">
        <f t="shared" si="8"/>
        <v>0.07921738905688662</v>
      </c>
    </row>
    <row r="247" spans="1:7" ht="14.25">
      <c r="A247" s="122" t="s">
        <v>743</v>
      </c>
      <c r="B247" s="122" t="s">
        <v>716</v>
      </c>
      <c r="C247" s="120">
        <v>142.43343217999993</v>
      </c>
      <c r="D247" s="122">
        <v>1068</v>
      </c>
      <c r="F247" s="102">
        <f t="shared" si="7"/>
        <v>0.048641654358608656</v>
      </c>
      <c r="G247" s="102">
        <f t="shared" si="8"/>
        <v>0.027603318601225092</v>
      </c>
    </row>
    <row r="248" spans="1:7" ht="14.25">
      <c r="A248" s="122" t="s">
        <v>744</v>
      </c>
      <c r="B248" s="122" t="s">
        <v>718</v>
      </c>
      <c r="C248" s="120">
        <v>23.214755390000015</v>
      </c>
      <c r="D248" s="122">
        <v>262</v>
      </c>
      <c r="F248" s="102">
        <f t="shared" si="7"/>
        <v>0.007927942832080315</v>
      </c>
      <c r="G248" s="102">
        <f t="shared" si="8"/>
        <v>0.006771600630637616</v>
      </c>
    </row>
    <row r="249" spans="1:7" ht="14.25">
      <c r="A249" s="122" t="s">
        <v>745</v>
      </c>
      <c r="B249" s="174" t="s">
        <v>64</v>
      </c>
      <c r="C249" s="120">
        <f>SUM(C241:C248)</f>
        <v>2928.2193226800046</v>
      </c>
      <c r="D249" s="122">
        <f>SUM(D241:D248)</f>
        <v>38691</v>
      </c>
      <c r="F249" s="154">
        <f>SUM(F241:F248)</f>
        <v>1</v>
      </c>
      <c r="G249" s="154">
        <f>SUM(G241:G248)</f>
        <v>1</v>
      </c>
    </row>
    <row r="250" spans="1:7" ht="14.25" outlineLevel="1">
      <c r="A250" s="122" t="s">
        <v>746</v>
      </c>
      <c r="B250" s="155" t="s">
        <v>721</v>
      </c>
      <c r="F250" s="102">
        <f aca="true" t="shared" si="9" ref="F250:F255">IF($C$249=0,"",IF(C250="[for completion]","",C250/$C$249))</f>
        <v>0</v>
      </c>
      <c r="G250" s="102">
        <f aca="true" t="shared" si="10" ref="G250:G255">IF($D$249=0,"",IF(D250="[for completion]","",D250/$D$249))</f>
        <v>0</v>
      </c>
    </row>
    <row r="251" spans="1:7" ht="14.25" outlineLevel="1">
      <c r="A251" s="122" t="s">
        <v>747</v>
      </c>
      <c r="B251" s="155" t="s">
        <v>723</v>
      </c>
      <c r="F251" s="102">
        <f t="shared" si="9"/>
        <v>0</v>
      </c>
      <c r="G251" s="102">
        <f t="shared" si="10"/>
        <v>0</v>
      </c>
    </row>
    <row r="252" spans="1:7" ht="14.25" outlineLevel="1">
      <c r="A252" s="122" t="s">
        <v>748</v>
      </c>
      <c r="B252" s="155" t="s">
        <v>725</v>
      </c>
      <c r="F252" s="102">
        <f t="shared" si="9"/>
        <v>0</v>
      </c>
      <c r="G252" s="102">
        <f t="shared" si="10"/>
        <v>0</v>
      </c>
    </row>
    <row r="253" spans="1:7" ht="14.25" outlineLevel="1">
      <c r="A253" s="122" t="s">
        <v>749</v>
      </c>
      <c r="B253" s="155" t="s">
        <v>727</v>
      </c>
      <c r="F253" s="102">
        <f t="shared" si="9"/>
        <v>0</v>
      </c>
      <c r="G253" s="102">
        <f t="shared" si="10"/>
        <v>0</v>
      </c>
    </row>
    <row r="254" spans="1:7" ht="14.25" outlineLevel="1">
      <c r="A254" s="122" t="s">
        <v>750</v>
      </c>
      <c r="B254" s="155" t="s">
        <v>729</v>
      </c>
      <c r="F254" s="102">
        <f t="shared" si="9"/>
        <v>0</v>
      </c>
      <c r="G254" s="102">
        <f t="shared" si="10"/>
        <v>0</v>
      </c>
    </row>
    <row r="255" spans="1:7" ht="14.25" outlineLevel="1">
      <c r="A255" s="122" t="s">
        <v>751</v>
      </c>
      <c r="B255" s="155" t="s">
        <v>731</v>
      </c>
      <c r="F255" s="102">
        <f t="shared" si="9"/>
        <v>0</v>
      </c>
      <c r="G255" s="102">
        <f t="shared" si="10"/>
        <v>0</v>
      </c>
    </row>
    <row r="256" spans="1:7" ht="14.25" outlineLevel="1">
      <c r="A256" s="122" t="s">
        <v>752</v>
      </c>
      <c r="B256" s="155"/>
      <c r="F256" s="102"/>
      <c r="G256" s="102"/>
    </row>
    <row r="257" spans="1:7" ht="14.25" outlineLevel="1">
      <c r="A257" s="122" t="s">
        <v>753</v>
      </c>
      <c r="B257" s="155"/>
      <c r="F257" s="102"/>
      <c r="G257" s="102"/>
    </row>
    <row r="258" spans="1:7" ht="14.25" outlineLevel="1">
      <c r="A258" s="122" t="s">
        <v>754</v>
      </c>
      <c r="B258" s="155"/>
      <c r="F258" s="102"/>
      <c r="G258" s="102"/>
    </row>
    <row r="259" spans="1:7" ht="15" customHeight="1">
      <c r="A259" s="150"/>
      <c r="B259" s="151" t="s">
        <v>755</v>
      </c>
      <c r="C259" s="150" t="s">
        <v>483</v>
      </c>
      <c r="D259" s="150"/>
      <c r="E259" s="156"/>
      <c r="F259" s="150"/>
      <c r="G259" s="150"/>
    </row>
    <row r="260" spans="1:7" ht="14.25">
      <c r="A260" s="122" t="s">
        <v>756</v>
      </c>
      <c r="B260" s="122" t="s">
        <v>1968</v>
      </c>
      <c r="C260" s="154">
        <v>0</v>
      </c>
      <c r="E260" s="154"/>
      <c r="F260" s="154"/>
      <c r="G260" s="154"/>
    </row>
    <row r="261" spans="1:6" ht="14.25">
      <c r="A261" s="122" t="s">
        <v>757</v>
      </c>
      <c r="B261" s="122" t="s">
        <v>758</v>
      </c>
      <c r="C261" s="154">
        <v>0</v>
      </c>
      <c r="E261" s="154"/>
      <c r="F261" s="154"/>
    </row>
    <row r="262" spans="1:6" ht="14.25">
      <c r="A262" s="122" t="s">
        <v>759</v>
      </c>
      <c r="B262" s="122" t="s">
        <v>760</v>
      </c>
      <c r="C262" s="154">
        <v>0</v>
      </c>
      <c r="E262" s="154"/>
      <c r="F262" s="154"/>
    </row>
    <row r="263" spans="1:14" ht="14.25">
      <c r="A263" s="122" t="s">
        <v>761</v>
      </c>
      <c r="B263" s="163" t="s">
        <v>762</v>
      </c>
      <c r="C263" s="154">
        <v>0</v>
      </c>
      <c r="D263" s="171"/>
      <c r="E263" s="171"/>
      <c r="F263" s="172"/>
      <c r="G263" s="172"/>
      <c r="H263" s="134"/>
      <c r="I263" s="122"/>
      <c r="J263" s="122"/>
      <c r="K263" s="122"/>
      <c r="L263" s="134"/>
      <c r="M263" s="134"/>
      <c r="N263" s="134"/>
    </row>
    <row r="264" spans="1:6" ht="14.25">
      <c r="A264" s="122" t="s">
        <v>763</v>
      </c>
      <c r="B264" s="122" t="s">
        <v>62</v>
      </c>
      <c r="C264" s="154">
        <v>1</v>
      </c>
      <c r="E264" s="154"/>
      <c r="F264" s="154"/>
    </row>
    <row r="265" spans="1:6" ht="14.25" outlineLevel="1">
      <c r="A265" s="122" t="s">
        <v>764</v>
      </c>
      <c r="B265" s="155" t="s">
        <v>765</v>
      </c>
      <c r="C265" s="154"/>
      <c r="E265" s="154"/>
      <c r="F265" s="154"/>
    </row>
    <row r="266" spans="1:6" ht="14.25" outlineLevel="1">
      <c r="A266" s="122" t="s">
        <v>766</v>
      </c>
      <c r="B266" s="155" t="s">
        <v>767</v>
      </c>
      <c r="C266" s="177"/>
      <c r="E266" s="154"/>
      <c r="F266" s="154"/>
    </row>
    <row r="267" spans="1:6" ht="14.25" outlineLevel="1">
      <c r="A267" s="122" t="s">
        <v>768</v>
      </c>
      <c r="B267" s="155" t="s">
        <v>769</v>
      </c>
      <c r="C267" s="154"/>
      <c r="E267" s="154"/>
      <c r="F267" s="154"/>
    </row>
    <row r="268" spans="1:6" ht="14.25" outlineLevel="1">
      <c r="A268" s="122" t="s">
        <v>770</v>
      </c>
      <c r="B268" s="155" t="s">
        <v>771</v>
      </c>
      <c r="C268" s="154"/>
      <c r="E268" s="154"/>
      <c r="F268" s="154"/>
    </row>
    <row r="269" spans="1:6" ht="14.25" outlineLevel="1">
      <c r="A269" s="122" t="s">
        <v>772</v>
      </c>
      <c r="B269" s="155" t="s">
        <v>773</v>
      </c>
      <c r="C269" s="154"/>
      <c r="E269" s="154"/>
      <c r="F269" s="154"/>
    </row>
    <row r="270" spans="1:6" ht="14.25" outlineLevel="1">
      <c r="A270" s="122" t="s">
        <v>774</v>
      </c>
      <c r="B270" s="155" t="s">
        <v>166</v>
      </c>
      <c r="C270" s="154"/>
      <c r="E270" s="154"/>
      <c r="F270" s="154"/>
    </row>
    <row r="271" spans="1:6" ht="14.25" outlineLevel="1">
      <c r="A271" s="122" t="s">
        <v>775</v>
      </c>
      <c r="B271" s="155" t="s">
        <v>166</v>
      </c>
      <c r="C271" s="154"/>
      <c r="E271" s="154"/>
      <c r="F271" s="154"/>
    </row>
    <row r="272" spans="1:6" ht="14.25" outlineLevel="1">
      <c r="A272" s="122" t="s">
        <v>776</v>
      </c>
      <c r="B272" s="155" t="s">
        <v>166</v>
      </c>
      <c r="C272" s="154"/>
      <c r="E272" s="154"/>
      <c r="F272" s="154"/>
    </row>
    <row r="273" spans="1:6" ht="14.25" outlineLevel="1">
      <c r="A273" s="122" t="s">
        <v>777</v>
      </c>
      <c r="B273" s="155" t="s">
        <v>166</v>
      </c>
      <c r="C273" s="154"/>
      <c r="E273" s="154"/>
      <c r="F273" s="154"/>
    </row>
    <row r="274" spans="1:6" ht="14.25" outlineLevel="1">
      <c r="A274" s="122" t="s">
        <v>778</v>
      </c>
      <c r="B274" s="155" t="s">
        <v>166</v>
      </c>
      <c r="C274" s="154"/>
      <c r="E274" s="154"/>
      <c r="F274" s="154"/>
    </row>
    <row r="275" spans="1:6" ht="14.25" outlineLevel="1">
      <c r="A275" s="122" t="s">
        <v>779</v>
      </c>
      <c r="B275" s="155" t="s">
        <v>166</v>
      </c>
      <c r="C275" s="154"/>
      <c r="E275" s="154"/>
      <c r="F275" s="154"/>
    </row>
    <row r="276" spans="1:7" ht="15" customHeight="1">
      <c r="A276" s="150"/>
      <c r="B276" s="151" t="s">
        <v>780</v>
      </c>
      <c r="C276" s="150" t="s">
        <v>483</v>
      </c>
      <c r="D276" s="150"/>
      <c r="E276" s="156"/>
      <c r="F276" s="150"/>
      <c r="G276" s="152"/>
    </row>
    <row r="277" spans="1:6" ht="14.25">
      <c r="A277" s="122" t="s">
        <v>781</v>
      </c>
      <c r="B277" s="122" t="s">
        <v>782</v>
      </c>
      <c r="C277" s="154">
        <v>1</v>
      </c>
      <c r="E277" s="134"/>
      <c r="F277" s="134"/>
    </row>
    <row r="278" spans="1:6" ht="14.25">
      <c r="A278" s="122" t="s">
        <v>783</v>
      </c>
      <c r="B278" s="122" t="s">
        <v>784</v>
      </c>
      <c r="C278" s="154">
        <v>0</v>
      </c>
      <c r="E278" s="134"/>
      <c r="F278" s="134"/>
    </row>
    <row r="279" spans="1:6" ht="14.25">
      <c r="A279" s="122" t="s">
        <v>785</v>
      </c>
      <c r="B279" s="122" t="s">
        <v>62</v>
      </c>
      <c r="C279" s="154">
        <v>0</v>
      </c>
      <c r="E279" s="134"/>
      <c r="F279" s="134"/>
    </row>
    <row r="280" spans="1:6" ht="14.25" outlineLevel="1">
      <c r="A280" s="122" t="s">
        <v>786</v>
      </c>
      <c r="C280" s="160"/>
      <c r="E280" s="134"/>
      <c r="F280" s="134"/>
    </row>
    <row r="281" spans="1:6" ht="14.25" outlineLevel="1">
      <c r="A281" s="122" t="s">
        <v>787</v>
      </c>
      <c r="C281" s="160"/>
      <c r="E281" s="134"/>
      <c r="F281" s="134"/>
    </row>
    <row r="282" spans="1:6" ht="14.25" outlineLevel="1">
      <c r="A282" s="122" t="s">
        <v>788</v>
      </c>
      <c r="C282" s="160"/>
      <c r="E282" s="134"/>
      <c r="F282" s="134"/>
    </row>
    <row r="283" spans="1:6" ht="14.25" outlineLevel="1">
      <c r="A283" s="122" t="s">
        <v>789</v>
      </c>
      <c r="C283" s="160"/>
      <c r="E283" s="134"/>
      <c r="F283" s="134"/>
    </row>
    <row r="284" spans="1:6" ht="14.25" outlineLevel="1">
      <c r="A284" s="122" t="s">
        <v>790</v>
      </c>
      <c r="C284" s="160"/>
      <c r="E284" s="134"/>
      <c r="F284" s="134"/>
    </row>
    <row r="285" spans="1:6" ht="14.25" outlineLevel="1">
      <c r="A285" s="122" t="s">
        <v>791</v>
      </c>
      <c r="C285" s="160"/>
      <c r="E285" s="134"/>
      <c r="F285" s="134"/>
    </row>
    <row r="286" spans="1:7" ht="18">
      <c r="A286" s="168"/>
      <c r="B286" s="169" t="s">
        <v>1969</v>
      </c>
      <c r="C286" s="168"/>
      <c r="D286" s="168"/>
      <c r="E286" s="168"/>
      <c r="F286" s="170"/>
      <c r="G286" s="170"/>
    </row>
    <row r="287" spans="1:7" ht="15" customHeight="1">
      <c r="A287" s="150"/>
      <c r="B287" s="151" t="s">
        <v>792</v>
      </c>
      <c r="C287" s="150" t="s">
        <v>663</v>
      </c>
      <c r="D287" s="150" t="s">
        <v>664</v>
      </c>
      <c r="E287" s="150"/>
      <c r="F287" s="150" t="s">
        <v>484</v>
      </c>
      <c r="G287" s="150" t="s">
        <v>665</v>
      </c>
    </row>
    <row r="288" spans="1:7" ht="14.25">
      <c r="A288" s="122" t="s">
        <v>793</v>
      </c>
      <c r="B288" s="122" t="s">
        <v>667</v>
      </c>
      <c r="D288" s="171"/>
      <c r="E288" s="171"/>
      <c r="F288" s="172"/>
      <c r="G288" s="172"/>
    </row>
    <row r="289" spans="1:7" ht="14.25">
      <c r="A289" s="171"/>
      <c r="D289" s="171"/>
      <c r="E289" s="171"/>
      <c r="F289" s="172"/>
      <c r="G289" s="172"/>
    </row>
    <row r="290" spans="2:7" ht="14.25">
      <c r="B290" s="122" t="s">
        <v>668</v>
      </c>
      <c r="D290" s="171"/>
      <c r="E290" s="171"/>
      <c r="F290" s="172"/>
      <c r="G290" s="172"/>
    </row>
    <row r="291" spans="1:7" ht="14.25">
      <c r="A291" s="122" t="s">
        <v>794</v>
      </c>
      <c r="B291" s="163" t="s">
        <v>602</v>
      </c>
      <c r="E291" s="171"/>
      <c r="F291" s="102">
        <f aca="true" t="shared" si="11" ref="F291:F314">IF($C$315=0,"",IF(C291="[for completion]","",C291/$C$315))</f>
      </c>
      <c r="G291" s="102">
        <f aca="true" t="shared" si="12" ref="G291:G314">IF($D$315=0,"",IF(D291="[for completion]","",D291/$D$315))</f>
      </c>
    </row>
    <row r="292" spans="1:7" ht="14.25">
      <c r="A292" s="122" t="s">
        <v>795</v>
      </c>
      <c r="B292" s="163" t="s">
        <v>602</v>
      </c>
      <c r="E292" s="171"/>
      <c r="F292" s="102">
        <f t="shared" si="11"/>
      </c>
      <c r="G292" s="102">
        <f t="shared" si="12"/>
      </c>
    </row>
    <row r="293" spans="1:7" ht="14.25">
      <c r="A293" s="122" t="s">
        <v>796</v>
      </c>
      <c r="B293" s="163" t="s">
        <v>602</v>
      </c>
      <c r="E293" s="171"/>
      <c r="F293" s="102">
        <f t="shared" si="11"/>
      </c>
      <c r="G293" s="102">
        <f t="shared" si="12"/>
      </c>
    </row>
    <row r="294" spans="1:7" ht="14.25">
      <c r="A294" s="122" t="s">
        <v>797</v>
      </c>
      <c r="B294" s="163" t="s">
        <v>602</v>
      </c>
      <c r="E294" s="171"/>
      <c r="F294" s="102">
        <f t="shared" si="11"/>
      </c>
      <c r="G294" s="102">
        <f t="shared" si="12"/>
      </c>
    </row>
    <row r="295" spans="1:7" ht="14.25">
      <c r="A295" s="122" t="s">
        <v>798</v>
      </c>
      <c r="B295" s="163" t="s">
        <v>602</v>
      </c>
      <c r="E295" s="171"/>
      <c r="F295" s="102">
        <f t="shared" si="11"/>
      </c>
      <c r="G295" s="102">
        <f t="shared" si="12"/>
      </c>
    </row>
    <row r="296" spans="1:7" ht="14.25">
      <c r="A296" s="122" t="s">
        <v>799</v>
      </c>
      <c r="B296" s="163" t="s">
        <v>602</v>
      </c>
      <c r="E296" s="171"/>
      <c r="F296" s="102">
        <f t="shared" si="11"/>
      </c>
      <c r="G296" s="102">
        <f t="shared" si="12"/>
      </c>
    </row>
    <row r="297" spans="1:7" ht="14.25">
      <c r="A297" s="122" t="s">
        <v>800</v>
      </c>
      <c r="B297" s="163" t="s">
        <v>602</v>
      </c>
      <c r="E297" s="171"/>
      <c r="F297" s="102">
        <f t="shared" si="11"/>
      </c>
      <c r="G297" s="102">
        <f t="shared" si="12"/>
      </c>
    </row>
    <row r="298" spans="1:7" ht="14.25">
      <c r="A298" s="122" t="s">
        <v>801</v>
      </c>
      <c r="B298" s="163" t="s">
        <v>602</v>
      </c>
      <c r="E298" s="171"/>
      <c r="F298" s="102">
        <f t="shared" si="11"/>
      </c>
      <c r="G298" s="102">
        <f t="shared" si="12"/>
      </c>
    </row>
    <row r="299" spans="1:7" ht="14.25">
      <c r="A299" s="122" t="s">
        <v>802</v>
      </c>
      <c r="B299" s="163" t="s">
        <v>602</v>
      </c>
      <c r="E299" s="171"/>
      <c r="F299" s="102">
        <f t="shared" si="11"/>
      </c>
      <c r="G299" s="102">
        <f t="shared" si="12"/>
      </c>
    </row>
    <row r="300" spans="1:7" ht="14.25">
      <c r="A300" s="122" t="s">
        <v>803</v>
      </c>
      <c r="B300" s="163" t="s">
        <v>602</v>
      </c>
      <c r="E300" s="163"/>
      <c r="F300" s="102">
        <f t="shared" si="11"/>
      </c>
      <c r="G300" s="102">
        <f t="shared" si="12"/>
      </c>
    </row>
    <row r="301" spans="1:7" ht="14.25">
      <c r="A301" s="122" t="s">
        <v>804</v>
      </c>
      <c r="B301" s="163" t="s">
        <v>602</v>
      </c>
      <c r="E301" s="163"/>
      <c r="F301" s="102">
        <f t="shared" si="11"/>
      </c>
      <c r="G301" s="102">
        <f t="shared" si="12"/>
      </c>
    </row>
    <row r="302" spans="1:7" ht="14.25">
      <c r="A302" s="122" t="s">
        <v>805</v>
      </c>
      <c r="B302" s="163" t="s">
        <v>602</v>
      </c>
      <c r="E302" s="163"/>
      <c r="F302" s="102">
        <f t="shared" si="11"/>
      </c>
      <c r="G302" s="102">
        <f t="shared" si="12"/>
      </c>
    </row>
    <row r="303" spans="1:7" ht="14.25">
      <c r="A303" s="122" t="s">
        <v>806</v>
      </c>
      <c r="B303" s="163" t="s">
        <v>602</v>
      </c>
      <c r="E303" s="163"/>
      <c r="F303" s="102">
        <f t="shared" si="11"/>
      </c>
      <c r="G303" s="102">
        <f t="shared" si="12"/>
      </c>
    </row>
    <row r="304" spans="1:7" ht="14.25">
      <c r="A304" s="122" t="s">
        <v>807</v>
      </c>
      <c r="B304" s="163" t="s">
        <v>602</v>
      </c>
      <c r="E304" s="163"/>
      <c r="F304" s="102">
        <f t="shared" si="11"/>
      </c>
      <c r="G304" s="102">
        <f t="shared" si="12"/>
      </c>
    </row>
    <row r="305" spans="1:7" ht="14.25">
      <c r="A305" s="122" t="s">
        <v>808</v>
      </c>
      <c r="B305" s="163" t="s">
        <v>602</v>
      </c>
      <c r="E305" s="163"/>
      <c r="F305" s="102">
        <f t="shared" si="11"/>
      </c>
      <c r="G305" s="102">
        <f t="shared" si="12"/>
      </c>
    </row>
    <row r="306" spans="1:7" ht="14.25">
      <c r="A306" s="122" t="s">
        <v>809</v>
      </c>
      <c r="B306" s="163" t="s">
        <v>602</v>
      </c>
      <c r="F306" s="102">
        <f t="shared" si="11"/>
      </c>
      <c r="G306" s="102">
        <f t="shared" si="12"/>
      </c>
    </row>
    <row r="307" spans="1:7" ht="14.25">
      <c r="A307" s="122" t="s">
        <v>810</v>
      </c>
      <c r="B307" s="163" t="s">
        <v>602</v>
      </c>
      <c r="E307" s="154"/>
      <c r="F307" s="102">
        <f t="shared" si="11"/>
      </c>
      <c r="G307" s="102">
        <f t="shared" si="12"/>
      </c>
    </row>
    <row r="308" spans="1:7" ht="14.25">
      <c r="A308" s="122" t="s">
        <v>811</v>
      </c>
      <c r="B308" s="163" t="s">
        <v>602</v>
      </c>
      <c r="E308" s="154"/>
      <c r="F308" s="102">
        <f t="shared" si="11"/>
      </c>
      <c r="G308" s="102">
        <f t="shared" si="12"/>
      </c>
    </row>
    <row r="309" spans="1:7" ht="14.25">
      <c r="A309" s="122" t="s">
        <v>812</v>
      </c>
      <c r="B309" s="163" t="s">
        <v>602</v>
      </c>
      <c r="E309" s="154"/>
      <c r="F309" s="102">
        <f t="shared" si="11"/>
      </c>
      <c r="G309" s="102">
        <f t="shared" si="12"/>
      </c>
    </row>
    <row r="310" spans="1:7" ht="14.25">
      <c r="A310" s="122" t="s">
        <v>813</v>
      </c>
      <c r="B310" s="163" t="s">
        <v>602</v>
      </c>
      <c r="E310" s="154"/>
      <c r="F310" s="102">
        <f t="shared" si="11"/>
      </c>
      <c r="G310" s="102">
        <f t="shared" si="12"/>
      </c>
    </row>
    <row r="311" spans="1:7" ht="14.25">
      <c r="A311" s="122" t="s">
        <v>1970</v>
      </c>
      <c r="B311" s="163" t="s">
        <v>602</v>
      </c>
      <c r="E311" s="154"/>
      <c r="F311" s="102">
        <f t="shared" si="11"/>
      </c>
      <c r="G311" s="102">
        <f t="shared" si="12"/>
      </c>
    </row>
    <row r="312" spans="1:7" ht="14.25">
      <c r="A312" s="122" t="s">
        <v>814</v>
      </c>
      <c r="B312" s="163" t="s">
        <v>602</v>
      </c>
      <c r="E312" s="154"/>
      <c r="F312" s="102">
        <f t="shared" si="11"/>
      </c>
      <c r="G312" s="102">
        <f t="shared" si="12"/>
      </c>
    </row>
    <row r="313" spans="1:7" ht="14.25">
      <c r="A313" s="122" t="s">
        <v>815</v>
      </c>
      <c r="B313" s="163" t="s">
        <v>602</v>
      </c>
      <c r="E313" s="154"/>
      <c r="F313" s="102">
        <f t="shared" si="11"/>
      </c>
      <c r="G313" s="102">
        <f t="shared" si="12"/>
      </c>
    </row>
    <row r="314" spans="1:7" ht="14.25">
      <c r="A314" s="122" t="s">
        <v>816</v>
      </c>
      <c r="B314" s="163" t="s">
        <v>602</v>
      </c>
      <c r="E314" s="154"/>
      <c r="F314" s="102">
        <f t="shared" si="11"/>
      </c>
      <c r="G314" s="102">
        <f t="shared" si="12"/>
      </c>
    </row>
    <row r="315" spans="1:7" ht="14.25">
      <c r="A315" s="122" t="s">
        <v>817</v>
      </c>
      <c r="B315" s="174" t="s">
        <v>64</v>
      </c>
      <c r="C315" s="163">
        <f>SUM(C291:C314)</f>
        <v>0</v>
      </c>
      <c r="D315" s="163">
        <f>SUM(D291:D314)</f>
        <v>0</v>
      </c>
      <c r="E315" s="154"/>
      <c r="F315" s="176">
        <f>SUM(F291:F314)</f>
        <v>0</v>
      </c>
      <c r="G315" s="176">
        <f>SUM(G291:G314)</f>
        <v>0</v>
      </c>
    </row>
    <row r="316" spans="1:7" ht="15" customHeight="1">
      <c r="A316" s="150"/>
      <c r="B316" s="151" t="s">
        <v>1971</v>
      </c>
      <c r="C316" s="150" t="s">
        <v>663</v>
      </c>
      <c r="D316" s="150" t="s">
        <v>664</v>
      </c>
      <c r="E316" s="150"/>
      <c r="F316" s="150" t="s">
        <v>484</v>
      </c>
      <c r="G316" s="150" t="s">
        <v>665</v>
      </c>
    </row>
    <row r="317" spans="1:7" ht="14.25">
      <c r="A317" s="122" t="s">
        <v>818</v>
      </c>
      <c r="B317" s="122" t="s">
        <v>701</v>
      </c>
      <c r="C317" s="160"/>
      <c r="G317" s="122"/>
    </row>
    <row r="318" ht="14.25">
      <c r="G318" s="122"/>
    </row>
    <row r="319" spans="2:7" ht="14.25">
      <c r="B319" s="163" t="s">
        <v>702</v>
      </c>
      <c r="G319" s="122"/>
    </row>
    <row r="320" spans="1:7" ht="14.25">
      <c r="A320" s="122" t="s">
        <v>819</v>
      </c>
      <c r="B320" s="122" t="s">
        <v>704</v>
      </c>
      <c r="F320" s="102">
        <f>IF($C$328=0,"",IF(C320="[for completion]","",C320/$C$328))</f>
      </c>
      <c r="G320" s="102">
        <f>IF($D$328=0,"",IF(D320="[for completion]","",D320/$D$328))</f>
      </c>
    </row>
    <row r="321" spans="1:7" ht="14.25">
      <c r="A321" s="122" t="s">
        <v>820</v>
      </c>
      <c r="B321" s="122" t="s">
        <v>706</v>
      </c>
      <c r="F321" s="102">
        <f aca="true" t="shared" si="13" ref="F321:F334">IF($C$328=0,"",IF(C321="[for completion]","",C321/$C$328))</f>
      </c>
      <c r="G321" s="102">
        <f aca="true" t="shared" si="14" ref="G321:G334">IF($D$328=0,"",IF(D321="[for completion]","",D321/$D$328))</f>
      </c>
    </row>
    <row r="322" spans="1:7" ht="14.25">
      <c r="A322" s="122" t="s">
        <v>821</v>
      </c>
      <c r="B322" s="122" t="s">
        <v>708</v>
      </c>
      <c r="F322" s="102">
        <f t="shared" si="13"/>
      </c>
      <c r="G322" s="102">
        <f t="shared" si="14"/>
      </c>
    </row>
    <row r="323" spans="1:7" ht="14.25">
      <c r="A323" s="122" t="s">
        <v>822</v>
      </c>
      <c r="B323" s="122" t="s">
        <v>710</v>
      </c>
      <c r="F323" s="102">
        <f t="shared" si="13"/>
      </c>
      <c r="G323" s="102">
        <f t="shared" si="14"/>
      </c>
    </row>
    <row r="324" spans="1:7" ht="14.25">
      <c r="A324" s="122" t="s">
        <v>823</v>
      </c>
      <c r="B324" s="122" t="s">
        <v>712</v>
      </c>
      <c r="F324" s="102">
        <f t="shared" si="13"/>
      </c>
      <c r="G324" s="102">
        <f t="shared" si="14"/>
      </c>
    </row>
    <row r="325" spans="1:7" ht="14.25">
      <c r="A325" s="122" t="s">
        <v>824</v>
      </c>
      <c r="B325" s="122" t="s">
        <v>714</v>
      </c>
      <c r="F325" s="102">
        <f t="shared" si="13"/>
      </c>
      <c r="G325" s="102">
        <f t="shared" si="14"/>
      </c>
    </row>
    <row r="326" spans="1:7" ht="14.25">
      <c r="A326" s="122" t="s">
        <v>825</v>
      </c>
      <c r="B326" s="122" t="s">
        <v>716</v>
      </c>
      <c r="F326" s="102">
        <f t="shared" si="13"/>
      </c>
      <c r="G326" s="102">
        <f t="shared" si="14"/>
      </c>
    </row>
    <row r="327" spans="1:7" ht="14.25">
      <c r="A327" s="122" t="s">
        <v>826</v>
      </c>
      <c r="B327" s="122" t="s">
        <v>718</v>
      </c>
      <c r="F327" s="102">
        <f t="shared" si="13"/>
      </c>
      <c r="G327" s="102">
        <f t="shared" si="14"/>
      </c>
    </row>
    <row r="328" spans="1:7" ht="14.25">
      <c r="A328" s="122" t="s">
        <v>827</v>
      </c>
      <c r="B328" s="174" t="s">
        <v>64</v>
      </c>
      <c r="C328" s="122">
        <f>SUM(C320:C327)</f>
        <v>0</v>
      </c>
      <c r="D328" s="122">
        <f>SUM(D320:D327)</f>
        <v>0</v>
      </c>
      <c r="F328" s="154">
        <f>SUM(F320:F327)</f>
        <v>0</v>
      </c>
      <c r="G328" s="154">
        <f>SUM(G320:G327)</f>
        <v>0</v>
      </c>
    </row>
    <row r="329" spans="1:7" ht="14.25" outlineLevel="1">
      <c r="A329" s="122" t="s">
        <v>828</v>
      </c>
      <c r="B329" s="155" t="s">
        <v>721</v>
      </c>
      <c r="F329" s="102">
        <f t="shared" si="13"/>
      </c>
      <c r="G329" s="102">
        <f t="shared" si="14"/>
      </c>
    </row>
    <row r="330" spans="1:7" ht="14.25" outlineLevel="1">
      <c r="A330" s="122" t="s">
        <v>829</v>
      </c>
      <c r="B330" s="155" t="s">
        <v>723</v>
      </c>
      <c r="F330" s="102">
        <f t="shared" si="13"/>
      </c>
      <c r="G330" s="102">
        <f t="shared" si="14"/>
      </c>
    </row>
    <row r="331" spans="1:7" ht="14.25" outlineLevel="1">
      <c r="A331" s="122" t="s">
        <v>830</v>
      </c>
      <c r="B331" s="155" t="s">
        <v>725</v>
      </c>
      <c r="F331" s="102">
        <f t="shared" si="13"/>
      </c>
      <c r="G331" s="102">
        <f t="shared" si="14"/>
      </c>
    </row>
    <row r="332" spans="1:7" ht="14.25" outlineLevel="1">
      <c r="A332" s="122" t="s">
        <v>831</v>
      </c>
      <c r="B332" s="155" t="s">
        <v>727</v>
      </c>
      <c r="F332" s="102">
        <f t="shared" si="13"/>
      </c>
      <c r="G332" s="102">
        <f t="shared" si="14"/>
      </c>
    </row>
    <row r="333" spans="1:7" ht="14.25" outlineLevel="1">
      <c r="A333" s="122" t="s">
        <v>832</v>
      </c>
      <c r="B333" s="155" t="s">
        <v>729</v>
      </c>
      <c r="F333" s="102">
        <f t="shared" si="13"/>
      </c>
      <c r="G333" s="102">
        <f t="shared" si="14"/>
      </c>
    </row>
    <row r="334" spans="1:7" ht="14.25" outlineLevel="1">
      <c r="A334" s="122" t="s">
        <v>833</v>
      </c>
      <c r="B334" s="155" t="s">
        <v>731</v>
      </c>
      <c r="F334" s="102">
        <f t="shared" si="13"/>
      </c>
      <c r="G334" s="102">
        <f t="shared" si="14"/>
      </c>
    </row>
    <row r="335" spans="1:7" ht="14.25" outlineLevel="1">
      <c r="A335" s="122" t="s">
        <v>834</v>
      </c>
      <c r="B335" s="155"/>
      <c r="F335" s="102"/>
      <c r="G335" s="102"/>
    </row>
    <row r="336" spans="1:7" ht="14.25" outlineLevel="1">
      <c r="A336" s="122" t="s">
        <v>835</v>
      </c>
      <c r="B336" s="155"/>
      <c r="F336" s="102"/>
      <c r="G336" s="102"/>
    </row>
    <row r="337" spans="1:7" ht="14.25" outlineLevel="1">
      <c r="A337" s="122" t="s">
        <v>836</v>
      </c>
      <c r="B337" s="155"/>
      <c r="F337" s="154"/>
      <c r="G337" s="154"/>
    </row>
    <row r="338" spans="1:7" ht="15" customHeight="1">
      <c r="A338" s="150"/>
      <c r="B338" s="151" t="s">
        <v>1972</v>
      </c>
      <c r="C338" s="150" t="s">
        <v>663</v>
      </c>
      <c r="D338" s="150" t="s">
        <v>664</v>
      </c>
      <c r="E338" s="150"/>
      <c r="F338" s="150" t="s">
        <v>484</v>
      </c>
      <c r="G338" s="150" t="s">
        <v>665</v>
      </c>
    </row>
    <row r="339" spans="1:7" ht="14.25">
      <c r="A339" s="122" t="s">
        <v>1973</v>
      </c>
      <c r="B339" s="122" t="s">
        <v>701</v>
      </c>
      <c r="C339" s="160" t="s">
        <v>1906</v>
      </c>
      <c r="G339" s="122"/>
    </row>
    <row r="340" ht="14.25">
      <c r="G340" s="122"/>
    </row>
    <row r="341" spans="2:7" ht="14.25">
      <c r="B341" s="163" t="s">
        <v>702</v>
      </c>
      <c r="G341" s="122"/>
    </row>
    <row r="342" spans="1:7" ht="14.25">
      <c r="A342" s="122" t="s">
        <v>1974</v>
      </c>
      <c r="B342" s="122" t="s">
        <v>704</v>
      </c>
      <c r="F342" s="102">
        <f>IF($C$350=0,"",IF(C342="[Mark as ND1 if not relevant]","",C342/$C$350))</f>
      </c>
      <c r="G342" s="102">
        <f>IF($D$350=0,"",IF(D342="[Mark as ND1 if not relevant]","",D342/$D$350))</f>
      </c>
    </row>
    <row r="343" spans="1:7" ht="14.25">
      <c r="A343" s="122" t="s">
        <v>1975</v>
      </c>
      <c r="B343" s="122" t="s">
        <v>706</v>
      </c>
      <c r="F343" s="102">
        <f aca="true" t="shared" si="15" ref="F343:F349">IF($C$350=0,"",IF(C343="[Mark as ND1 if not relevant]","",C343/$C$350))</f>
      </c>
      <c r="G343" s="102">
        <f aca="true" t="shared" si="16" ref="G343:G349">IF($D$350=0,"",IF(D343="[Mark as ND1 if not relevant]","",D343/$D$350))</f>
      </c>
    </row>
    <row r="344" spans="1:7" ht="14.25">
      <c r="A344" s="122" t="s">
        <v>1976</v>
      </c>
      <c r="B344" s="122" t="s">
        <v>708</v>
      </c>
      <c r="F344" s="102">
        <f t="shared" si="15"/>
      </c>
      <c r="G344" s="102">
        <f t="shared" si="16"/>
      </c>
    </row>
    <row r="345" spans="1:7" ht="14.25">
      <c r="A345" s="122" t="s">
        <v>1977</v>
      </c>
      <c r="B345" s="122" t="s">
        <v>710</v>
      </c>
      <c r="F345" s="102">
        <f t="shared" si="15"/>
      </c>
      <c r="G345" s="102">
        <f t="shared" si="16"/>
      </c>
    </row>
    <row r="346" spans="1:7" ht="14.25">
      <c r="A346" s="122" t="s">
        <v>1978</v>
      </c>
      <c r="B346" s="122" t="s">
        <v>712</v>
      </c>
      <c r="F346" s="102">
        <f t="shared" si="15"/>
      </c>
      <c r="G346" s="102">
        <f t="shared" si="16"/>
      </c>
    </row>
    <row r="347" spans="1:7" ht="14.25">
      <c r="A347" s="122" t="s">
        <v>1979</v>
      </c>
      <c r="B347" s="122" t="s">
        <v>714</v>
      </c>
      <c r="F347" s="102">
        <f t="shared" si="15"/>
      </c>
      <c r="G347" s="102">
        <f t="shared" si="16"/>
      </c>
    </row>
    <row r="348" spans="1:7" ht="14.25">
      <c r="A348" s="122" t="s">
        <v>1980</v>
      </c>
      <c r="B348" s="122" t="s">
        <v>716</v>
      </c>
      <c r="F348" s="102">
        <f t="shared" si="15"/>
      </c>
      <c r="G348" s="102">
        <f t="shared" si="16"/>
      </c>
    </row>
    <row r="349" spans="1:7" ht="14.25">
      <c r="A349" s="122" t="s">
        <v>1981</v>
      </c>
      <c r="B349" s="122" t="s">
        <v>718</v>
      </c>
      <c r="F349" s="102">
        <f t="shared" si="15"/>
      </c>
      <c r="G349" s="102">
        <f t="shared" si="16"/>
      </c>
    </row>
    <row r="350" spans="1:7" ht="14.25">
      <c r="A350" s="122" t="s">
        <v>1982</v>
      </c>
      <c r="B350" s="174" t="s">
        <v>64</v>
      </c>
      <c r="C350" s="122">
        <f>SUM(C342:C349)</f>
        <v>0</v>
      </c>
      <c r="D350" s="122">
        <f>SUM(D342:D349)</f>
        <v>0</v>
      </c>
      <c r="F350" s="154">
        <f>SUM(F342:F349)</f>
        <v>0</v>
      </c>
      <c r="G350" s="154">
        <f>SUM(G342:G349)</f>
        <v>0</v>
      </c>
    </row>
    <row r="351" spans="1:7" ht="14.25" outlineLevel="1">
      <c r="A351" s="122" t="s">
        <v>1983</v>
      </c>
      <c r="B351" s="155" t="s">
        <v>721</v>
      </c>
      <c r="F351" s="102">
        <f aca="true" t="shared" si="17" ref="F351:F356">IF($C$350=0,"",IF(C351="[for completion]","",C351/$C$350))</f>
      </c>
      <c r="G351" s="102">
        <f aca="true" t="shared" si="18" ref="G351:G356">IF($D$350=0,"",IF(D351="[for completion]","",D351/$D$350))</f>
      </c>
    </row>
    <row r="352" spans="1:7" ht="14.25" outlineLevel="1">
      <c r="A352" s="122" t="s">
        <v>1984</v>
      </c>
      <c r="B352" s="155" t="s">
        <v>723</v>
      </c>
      <c r="F352" s="102">
        <f t="shared" si="17"/>
      </c>
      <c r="G352" s="102">
        <f t="shared" si="18"/>
      </c>
    </row>
    <row r="353" spans="1:7" ht="14.25" outlineLevel="1">
      <c r="A353" s="122" t="s">
        <v>1985</v>
      </c>
      <c r="B353" s="155" t="s">
        <v>725</v>
      </c>
      <c r="F353" s="102">
        <f t="shared" si="17"/>
      </c>
      <c r="G353" s="102">
        <f t="shared" si="18"/>
      </c>
    </row>
    <row r="354" spans="1:7" ht="14.25" outlineLevel="1">
      <c r="A354" s="122" t="s">
        <v>1986</v>
      </c>
      <c r="B354" s="155" t="s">
        <v>727</v>
      </c>
      <c r="F354" s="102">
        <f t="shared" si="17"/>
      </c>
      <c r="G354" s="102">
        <f t="shared" si="18"/>
      </c>
    </row>
    <row r="355" spans="1:7" ht="14.25" outlineLevel="1">
      <c r="A355" s="122" t="s">
        <v>1987</v>
      </c>
      <c r="B355" s="155" t="s">
        <v>729</v>
      </c>
      <c r="F355" s="102">
        <f t="shared" si="17"/>
      </c>
      <c r="G355" s="102">
        <f t="shared" si="18"/>
      </c>
    </row>
    <row r="356" spans="1:7" ht="14.25" outlineLevel="1">
      <c r="A356" s="122" t="s">
        <v>1988</v>
      </c>
      <c r="B356" s="155" t="s">
        <v>731</v>
      </c>
      <c r="F356" s="102">
        <f t="shared" si="17"/>
      </c>
      <c r="G356" s="102">
        <f t="shared" si="18"/>
      </c>
    </row>
    <row r="357" spans="1:7" ht="14.25" outlineLevel="1">
      <c r="A357" s="122" t="s">
        <v>1989</v>
      </c>
      <c r="B357" s="155"/>
      <c r="F357" s="102"/>
      <c r="G357" s="102"/>
    </row>
    <row r="358" spans="1:7" ht="14.25" outlineLevel="1">
      <c r="A358" s="122" t="s">
        <v>1990</v>
      </c>
      <c r="B358" s="155"/>
      <c r="F358" s="102"/>
      <c r="G358" s="102"/>
    </row>
    <row r="359" spans="1:7" ht="14.25" outlineLevel="1">
      <c r="A359" s="122" t="s">
        <v>1991</v>
      </c>
      <c r="B359" s="155"/>
      <c r="F359" s="102"/>
      <c r="G359" s="154"/>
    </row>
    <row r="360" spans="1:7" ht="15" customHeight="1">
      <c r="A360" s="150"/>
      <c r="B360" s="151" t="s">
        <v>837</v>
      </c>
      <c r="C360" s="150" t="s">
        <v>838</v>
      </c>
      <c r="D360" s="150"/>
      <c r="E360" s="150"/>
      <c r="F360" s="150"/>
      <c r="G360" s="152"/>
    </row>
    <row r="361" spans="1:7" ht="14.25">
      <c r="A361" s="122" t="s">
        <v>839</v>
      </c>
      <c r="B361" s="163" t="s">
        <v>840</v>
      </c>
      <c r="C361" s="160"/>
      <c r="G361" s="122"/>
    </row>
    <row r="362" spans="1:7" ht="14.25">
      <c r="A362" s="122" t="s">
        <v>841</v>
      </c>
      <c r="B362" s="163" t="s">
        <v>842</v>
      </c>
      <c r="C362" s="160"/>
      <c r="G362" s="122"/>
    </row>
    <row r="363" spans="1:7" ht="14.25">
      <c r="A363" s="122" t="s">
        <v>843</v>
      </c>
      <c r="B363" s="163" t="s">
        <v>844</v>
      </c>
      <c r="C363" s="160"/>
      <c r="G363" s="122"/>
    </row>
    <row r="364" spans="1:7" ht="14.25">
      <c r="A364" s="122" t="s">
        <v>845</v>
      </c>
      <c r="B364" s="163" t="s">
        <v>846</v>
      </c>
      <c r="C364" s="160"/>
      <c r="G364" s="122"/>
    </row>
    <row r="365" spans="1:7" ht="14.25">
      <c r="A365" s="122" t="s">
        <v>847</v>
      </c>
      <c r="B365" s="163" t="s">
        <v>848</v>
      </c>
      <c r="C365" s="160"/>
      <c r="G365" s="122"/>
    </row>
    <row r="366" spans="1:7" ht="14.25">
      <c r="A366" s="122" t="s">
        <v>849</v>
      </c>
      <c r="B366" s="163" t="s">
        <v>850</v>
      </c>
      <c r="C366" s="160"/>
      <c r="G366" s="122"/>
    </row>
    <row r="367" spans="1:7" ht="14.25">
      <c r="A367" s="122" t="s">
        <v>851</v>
      </c>
      <c r="B367" s="163" t="s">
        <v>852</v>
      </c>
      <c r="C367" s="160"/>
      <c r="G367" s="122"/>
    </row>
    <row r="368" spans="1:7" ht="14.25">
      <c r="A368" s="122" t="s">
        <v>853</v>
      </c>
      <c r="B368" s="163" t="s">
        <v>854</v>
      </c>
      <c r="C368" s="160"/>
      <c r="G368" s="122"/>
    </row>
    <row r="369" spans="1:7" ht="14.25">
      <c r="A369" s="122" t="s">
        <v>855</v>
      </c>
      <c r="B369" s="163" t="s">
        <v>856</v>
      </c>
      <c r="C369" s="160"/>
      <c r="G369" s="122"/>
    </row>
    <row r="370" spans="1:7" ht="14.25">
      <c r="A370" s="122" t="s">
        <v>857</v>
      </c>
      <c r="B370" s="163" t="s">
        <v>62</v>
      </c>
      <c r="C370" s="160"/>
      <c r="G370" s="122"/>
    </row>
    <row r="371" spans="1:7" ht="14.25" outlineLevel="1">
      <c r="A371" s="122" t="s">
        <v>858</v>
      </c>
      <c r="B371" s="155" t="s">
        <v>859</v>
      </c>
      <c r="C371" s="160"/>
      <c r="G371" s="122"/>
    </row>
    <row r="372" spans="1:7" ht="14.25" outlineLevel="1">
      <c r="A372" s="122" t="s">
        <v>860</v>
      </c>
      <c r="B372" s="155" t="s">
        <v>166</v>
      </c>
      <c r="C372" s="160"/>
      <c r="G372" s="122"/>
    </row>
    <row r="373" spans="1:7" ht="14.25" outlineLevel="1">
      <c r="A373" s="122" t="s">
        <v>861</v>
      </c>
      <c r="B373" s="155" t="s">
        <v>166</v>
      </c>
      <c r="C373" s="160"/>
      <c r="G373" s="122"/>
    </row>
    <row r="374" spans="1:7" ht="14.25" outlineLevel="1">
      <c r="A374" s="122" t="s">
        <v>862</v>
      </c>
      <c r="B374" s="155" t="s">
        <v>166</v>
      </c>
      <c r="C374" s="160"/>
      <c r="G374" s="122"/>
    </row>
    <row r="375" spans="1:7" ht="14.25" outlineLevel="1">
      <c r="A375" s="122" t="s">
        <v>863</v>
      </c>
      <c r="B375" s="155" t="s">
        <v>166</v>
      </c>
      <c r="C375" s="160"/>
      <c r="G375" s="122"/>
    </row>
    <row r="376" spans="1:7" ht="14.25" outlineLevel="1">
      <c r="A376" s="122" t="s">
        <v>864</v>
      </c>
      <c r="B376" s="155" t="s">
        <v>166</v>
      </c>
      <c r="C376" s="160"/>
      <c r="G376" s="122"/>
    </row>
    <row r="377" spans="1:7" ht="14.25" outlineLevel="1">
      <c r="A377" s="122" t="s">
        <v>865</v>
      </c>
      <c r="B377" s="155" t="s">
        <v>166</v>
      </c>
      <c r="C377" s="160"/>
      <c r="G377" s="122"/>
    </row>
    <row r="378" spans="1:7" ht="14.25" outlineLevel="1">
      <c r="A378" s="122" t="s">
        <v>866</v>
      </c>
      <c r="B378" s="155" t="s">
        <v>166</v>
      </c>
      <c r="C378" s="160"/>
      <c r="G378" s="122"/>
    </row>
    <row r="379" spans="1:7" ht="14.25" outlineLevel="1">
      <c r="A379" s="122" t="s">
        <v>867</v>
      </c>
      <c r="B379" s="155" t="s">
        <v>166</v>
      </c>
      <c r="C379" s="160"/>
      <c r="G379" s="122"/>
    </row>
    <row r="380" spans="1:7" ht="14.25" outlineLevel="1">
      <c r="A380" s="122" t="s">
        <v>868</v>
      </c>
      <c r="B380" s="155" t="s">
        <v>166</v>
      </c>
      <c r="C380" s="160"/>
      <c r="G380" s="122"/>
    </row>
    <row r="381" spans="1:7" ht="14.25" outlineLevel="1">
      <c r="A381" s="122" t="s">
        <v>869</v>
      </c>
      <c r="B381" s="155" t="s">
        <v>166</v>
      </c>
      <c r="C381" s="160"/>
      <c r="G381" s="122"/>
    </row>
    <row r="382" spans="1:3" ht="14.25" outlineLevel="1">
      <c r="A382" s="122" t="s">
        <v>870</v>
      </c>
      <c r="B382" s="155" t="s">
        <v>166</v>
      </c>
      <c r="C382" s="160"/>
    </row>
    <row r="383" spans="1:3" ht="14.25" outlineLevel="1">
      <c r="A383" s="122" t="s">
        <v>871</v>
      </c>
      <c r="B383" s="155" t="s">
        <v>166</v>
      </c>
      <c r="C383" s="160"/>
    </row>
    <row r="384" spans="1:3" ht="14.25" outlineLevel="1">
      <c r="A384" s="122" t="s">
        <v>872</v>
      </c>
      <c r="B384" s="155" t="s">
        <v>166</v>
      </c>
      <c r="C384" s="160"/>
    </row>
    <row r="385" spans="1:3" ht="14.25" outlineLevel="1">
      <c r="A385" s="122" t="s">
        <v>873</v>
      </c>
      <c r="B385" s="155" t="s">
        <v>166</v>
      </c>
      <c r="C385" s="160"/>
    </row>
    <row r="386" spans="1:3" ht="14.25" outlineLevel="1">
      <c r="A386" s="122" t="s">
        <v>874</v>
      </c>
      <c r="B386" s="155" t="s">
        <v>166</v>
      </c>
      <c r="C386" s="160"/>
    </row>
    <row r="387" spans="1:3" ht="14.25" outlineLevel="1">
      <c r="A387" s="122" t="s">
        <v>875</v>
      </c>
      <c r="B387" s="155" t="s">
        <v>166</v>
      </c>
      <c r="C387" s="160"/>
    </row>
    <row r="388" ht="14.25">
      <c r="C388" s="160"/>
    </row>
    <row r="389" ht="14.25">
      <c r="C389" s="160"/>
    </row>
    <row r="390" ht="14.25">
      <c r="C390" s="160"/>
    </row>
    <row r="391" ht="14.25">
      <c r="C391" s="160"/>
    </row>
    <row r="392" ht="14.25">
      <c r="C392" s="160"/>
    </row>
    <row r="393" ht="14.25">
      <c r="C393" s="16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68" max="6" man="1"/>
    <brk id="236" max="6" man="1"/>
    <brk id="28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5" customWidth="1"/>
    <col min="2" max="2" width="89.8515625" style="70" bestFit="1" customWidth="1"/>
    <col min="3" max="3" width="134.7109375" style="28" customWidth="1"/>
    <col min="4" max="13" width="11.421875" style="28" customWidth="1"/>
    <col min="14" max="16384" width="11.421875" style="65" customWidth="1"/>
  </cols>
  <sheetData>
    <row r="1" spans="1:13" s="179" customFormat="1" ht="30.75">
      <c r="A1" s="66" t="s">
        <v>1992</v>
      </c>
      <c r="B1" s="66"/>
      <c r="C1" s="68" t="s">
        <v>1880</v>
      </c>
      <c r="D1" s="178"/>
      <c r="E1" s="178"/>
      <c r="F1" s="178"/>
      <c r="G1" s="178"/>
      <c r="H1" s="178"/>
      <c r="I1" s="178"/>
      <c r="J1" s="178"/>
      <c r="K1" s="178"/>
      <c r="L1" s="178"/>
      <c r="M1" s="178"/>
    </row>
    <row r="2" spans="2:3" ht="14.25">
      <c r="B2" s="67"/>
      <c r="C2" s="67"/>
    </row>
    <row r="3" spans="1:3" ht="14.25">
      <c r="A3" s="180" t="s">
        <v>1993</v>
      </c>
      <c r="B3" s="181"/>
      <c r="C3" s="67"/>
    </row>
    <row r="4" ht="14.25">
      <c r="C4" s="67"/>
    </row>
    <row r="5" spans="1:3" ht="18">
      <c r="A5" s="81" t="s">
        <v>5</v>
      </c>
      <c r="B5" s="81" t="s">
        <v>1994</v>
      </c>
      <c r="C5" s="182" t="s">
        <v>1995</v>
      </c>
    </row>
    <row r="6" spans="1:3" ht="14.25">
      <c r="A6" s="183" t="s">
        <v>1996</v>
      </c>
      <c r="B6" s="84" t="s">
        <v>1997</v>
      </c>
      <c r="C6" s="122" t="s">
        <v>1998</v>
      </c>
    </row>
    <row r="7" spans="1:3" ht="28.5">
      <c r="A7" s="183" t="s">
        <v>1999</v>
      </c>
      <c r="B7" s="84" t="s">
        <v>2000</v>
      </c>
      <c r="C7" s="122" t="s">
        <v>2001</v>
      </c>
    </row>
    <row r="8" spans="1:3" ht="14.25">
      <c r="A8" s="183" t="s">
        <v>2002</v>
      </c>
      <c r="B8" s="84" t="s">
        <v>2003</v>
      </c>
      <c r="C8" s="122" t="s">
        <v>2004</v>
      </c>
    </row>
    <row r="9" spans="1:3" ht="14.25">
      <c r="A9" s="183" t="s">
        <v>2005</v>
      </c>
      <c r="B9" s="84" t="s">
        <v>2006</v>
      </c>
      <c r="C9" s="122" t="s">
        <v>2007</v>
      </c>
    </row>
    <row r="10" spans="1:3" ht="44.25" customHeight="1">
      <c r="A10" s="183" t="s">
        <v>2008</v>
      </c>
      <c r="B10" s="84" t="s">
        <v>2009</v>
      </c>
      <c r="C10" s="122" t="s">
        <v>2010</v>
      </c>
    </row>
    <row r="11" spans="1:3" ht="54.75" customHeight="1">
      <c r="A11" s="183" t="s">
        <v>2011</v>
      </c>
      <c r="B11" s="84" t="s">
        <v>2012</v>
      </c>
      <c r="C11" s="122" t="s">
        <v>2013</v>
      </c>
    </row>
    <row r="12" spans="1:3" ht="28.5">
      <c r="A12" s="183" t="s">
        <v>2014</v>
      </c>
      <c r="B12" s="84" t="s">
        <v>2015</v>
      </c>
      <c r="C12" s="122" t="s">
        <v>2016</v>
      </c>
    </row>
    <row r="13" spans="1:3" ht="14.25">
      <c r="A13" s="183" t="s">
        <v>2017</v>
      </c>
      <c r="B13" s="84" t="s">
        <v>2018</v>
      </c>
      <c r="C13" s="122" t="s">
        <v>2019</v>
      </c>
    </row>
    <row r="14" spans="1:3" ht="28.5">
      <c r="A14" s="183" t="s">
        <v>2020</v>
      </c>
      <c r="B14" s="84" t="s">
        <v>2021</v>
      </c>
      <c r="C14" s="122" t="s">
        <v>2022</v>
      </c>
    </row>
    <row r="15" spans="1:3" ht="14.25">
      <c r="A15" s="183" t="s">
        <v>2023</v>
      </c>
      <c r="B15" s="84" t="s">
        <v>2024</v>
      </c>
      <c r="C15" s="122" t="s">
        <v>2025</v>
      </c>
    </row>
    <row r="16" spans="1:3" ht="28.5">
      <c r="A16" s="183" t="s">
        <v>2026</v>
      </c>
      <c r="B16" s="90" t="s">
        <v>2027</v>
      </c>
      <c r="C16" s="122" t="s">
        <v>2028</v>
      </c>
    </row>
    <row r="17" spans="1:3" ht="30" customHeight="1">
      <c r="A17" s="183" t="s">
        <v>2029</v>
      </c>
      <c r="B17" s="90" t="s">
        <v>2030</v>
      </c>
      <c r="C17" s="122" t="s">
        <v>2031</v>
      </c>
    </row>
    <row r="18" spans="1:3" ht="14.25">
      <c r="A18" s="183" t="s">
        <v>2032</v>
      </c>
      <c r="B18" s="90" t="s">
        <v>2033</v>
      </c>
      <c r="C18" s="122" t="s">
        <v>2034</v>
      </c>
    </row>
    <row r="19" spans="1:3" ht="14.25" outlineLevel="1">
      <c r="A19" s="183" t="s">
        <v>2035</v>
      </c>
      <c r="B19" s="86" t="s">
        <v>2036</v>
      </c>
      <c r="C19" s="70"/>
    </row>
    <row r="20" spans="1:3" ht="14.25" outlineLevel="1">
      <c r="A20" s="183" t="s">
        <v>2037</v>
      </c>
      <c r="B20" s="184"/>
      <c r="C20" s="70"/>
    </row>
    <row r="21" spans="1:3" ht="14.25" outlineLevel="1">
      <c r="A21" s="183" t="s">
        <v>2038</v>
      </c>
      <c r="B21" s="184"/>
      <c r="C21" s="70"/>
    </row>
    <row r="22" spans="1:3" ht="14.25" outlineLevel="1">
      <c r="A22" s="183" t="s">
        <v>2039</v>
      </c>
      <c r="B22" s="184"/>
      <c r="C22" s="70"/>
    </row>
    <row r="23" spans="1:3" ht="14.25" outlineLevel="1">
      <c r="A23" s="183" t="s">
        <v>2040</v>
      </c>
      <c r="B23" s="184"/>
      <c r="C23" s="70"/>
    </row>
    <row r="24" spans="1:3" ht="18">
      <c r="A24" s="81"/>
      <c r="B24" s="81" t="s">
        <v>2041</v>
      </c>
      <c r="C24" s="182" t="s">
        <v>2042</v>
      </c>
    </row>
    <row r="25" spans="1:3" ht="14.25">
      <c r="A25" s="183" t="s">
        <v>2043</v>
      </c>
      <c r="B25" s="90" t="s">
        <v>2044</v>
      </c>
      <c r="C25" s="70" t="s">
        <v>45</v>
      </c>
    </row>
    <row r="26" spans="1:3" ht="14.25">
      <c r="A26" s="183" t="s">
        <v>2045</v>
      </c>
      <c r="B26" s="90" t="s">
        <v>2046</v>
      </c>
      <c r="C26" s="70" t="s">
        <v>2047</v>
      </c>
    </row>
    <row r="27" spans="1:3" ht="14.25">
      <c r="A27" s="183" t="s">
        <v>2048</v>
      </c>
      <c r="B27" s="90" t="s">
        <v>2049</v>
      </c>
      <c r="C27" s="70" t="s">
        <v>2050</v>
      </c>
    </row>
    <row r="28" spans="1:3" ht="14.25" outlineLevel="1">
      <c r="A28" s="183" t="s">
        <v>2051</v>
      </c>
      <c r="B28" s="89"/>
      <c r="C28" s="70"/>
    </row>
    <row r="29" spans="1:3" ht="14.25" outlineLevel="1">
      <c r="A29" s="183" t="s">
        <v>2052</v>
      </c>
      <c r="B29" s="89"/>
      <c r="C29" s="70"/>
    </row>
    <row r="30" spans="1:3" ht="14.25" outlineLevel="1">
      <c r="A30" s="183" t="s">
        <v>2053</v>
      </c>
      <c r="B30" s="90"/>
      <c r="C30" s="70"/>
    </row>
    <row r="31" spans="1:3" ht="18">
      <c r="A31" s="81"/>
      <c r="B31" s="81" t="s">
        <v>2054</v>
      </c>
      <c r="C31" s="182" t="s">
        <v>1995</v>
      </c>
    </row>
    <row r="32" spans="1:3" ht="14.25">
      <c r="A32" s="183" t="s">
        <v>2055</v>
      </c>
      <c r="B32" s="84" t="s">
        <v>2056</v>
      </c>
      <c r="C32" s="70"/>
    </row>
    <row r="33" spans="1:2" ht="14.25">
      <c r="A33" s="183" t="s">
        <v>2057</v>
      </c>
      <c r="B33" s="89"/>
    </row>
    <row r="34" spans="1:2" ht="14.25">
      <c r="A34" s="183" t="s">
        <v>2058</v>
      </c>
      <c r="B34" s="89"/>
    </row>
    <row r="35" spans="1:2" ht="14.25">
      <c r="A35" s="183" t="s">
        <v>2059</v>
      </c>
      <c r="B35" s="89"/>
    </row>
    <row r="36" spans="1:2" ht="14.25">
      <c r="A36" s="183" t="s">
        <v>2060</v>
      </c>
      <c r="B36" s="89"/>
    </row>
    <row r="37" spans="1:2" ht="14.25">
      <c r="A37" s="183" t="s">
        <v>2061</v>
      </c>
      <c r="B37" s="89"/>
    </row>
    <row r="38" ht="14.25">
      <c r="B38" s="89"/>
    </row>
    <row r="39" ht="14.25">
      <c r="B39" s="89"/>
    </row>
    <row r="40" ht="14.25">
      <c r="B40" s="89"/>
    </row>
    <row r="41" ht="14.25">
      <c r="B41" s="89"/>
    </row>
    <row r="42" ht="14.25">
      <c r="B42" s="89"/>
    </row>
    <row r="43" ht="14.25">
      <c r="B43" s="89"/>
    </row>
    <row r="44" ht="14.25">
      <c r="B44" s="89"/>
    </row>
    <row r="45" ht="14.25">
      <c r="B45" s="89"/>
    </row>
    <row r="46" ht="14.25">
      <c r="B46" s="89"/>
    </row>
    <row r="47" ht="14.25">
      <c r="B47" s="89"/>
    </row>
    <row r="48" ht="14.25">
      <c r="B48" s="89"/>
    </row>
    <row r="49" ht="14.25">
      <c r="B49" s="89"/>
    </row>
    <row r="50" ht="14.25">
      <c r="B50" s="89"/>
    </row>
    <row r="51" ht="14.25">
      <c r="B51" s="89"/>
    </row>
    <row r="52" ht="14.25">
      <c r="B52" s="89"/>
    </row>
    <row r="53" ht="14.25">
      <c r="B53" s="89"/>
    </row>
    <row r="54" ht="14.25">
      <c r="B54" s="89"/>
    </row>
    <row r="55" ht="14.25">
      <c r="B55" s="89"/>
    </row>
    <row r="56" ht="14.25">
      <c r="B56" s="89"/>
    </row>
    <row r="57" ht="14.25">
      <c r="B57" s="89"/>
    </row>
    <row r="58" ht="14.25">
      <c r="B58" s="89"/>
    </row>
    <row r="59" ht="14.25">
      <c r="B59" s="89"/>
    </row>
    <row r="60" ht="14.25">
      <c r="B60" s="89"/>
    </row>
    <row r="61" ht="14.25">
      <c r="B61" s="89"/>
    </row>
    <row r="62" ht="14.25">
      <c r="B62" s="89"/>
    </row>
    <row r="63" ht="14.25">
      <c r="B63" s="89"/>
    </row>
    <row r="64" ht="14.25">
      <c r="B64" s="89"/>
    </row>
    <row r="65" ht="14.25">
      <c r="B65" s="89"/>
    </row>
    <row r="66" ht="14.25">
      <c r="B66" s="89"/>
    </row>
    <row r="67" ht="14.25">
      <c r="B67" s="89"/>
    </row>
    <row r="68" ht="14.25">
      <c r="B68" s="89"/>
    </row>
    <row r="69" ht="14.25">
      <c r="B69" s="89"/>
    </row>
    <row r="70" ht="14.25">
      <c r="B70" s="89"/>
    </row>
    <row r="71" ht="14.25">
      <c r="B71" s="89"/>
    </row>
    <row r="72" ht="14.25">
      <c r="B72" s="89"/>
    </row>
    <row r="73" ht="14.25">
      <c r="B73" s="89"/>
    </row>
    <row r="74" ht="14.25">
      <c r="B74" s="89"/>
    </row>
    <row r="75" ht="14.25">
      <c r="B75" s="89"/>
    </row>
    <row r="76" ht="14.25">
      <c r="B76" s="89"/>
    </row>
    <row r="77" ht="14.25">
      <c r="B77" s="89"/>
    </row>
    <row r="78" ht="14.25">
      <c r="B78" s="89"/>
    </row>
    <row r="79" ht="14.25">
      <c r="B79" s="89"/>
    </row>
    <row r="80" ht="14.25">
      <c r="B80" s="89"/>
    </row>
    <row r="81" ht="14.25">
      <c r="B81" s="89"/>
    </row>
    <row r="82" ht="14.25">
      <c r="B82" s="89"/>
    </row>
    <row r="83" ht="14.25">
      <c r="B83" s="67"/>
    </row>
    <row r="84" ht="14.25">
      <c r="B84" s="67"/>
    </row>
    <row r="85" ht="14.25">
      <c r="B85" s="67"/>
    </row>
    <row r="86" ht="14.25">
      <c r="B86" s="67"/>
    </row>
    <row r="87" ht="14.25">
      <c r="B87" s="67"/>
    </row>
    <row r="88" ht="14.25">
      <c r="B88" s="67"/>
    </row>
    <row r="89" ht="14.25">
      <c r="B89" s="67"/>
    </row>
    <row r="90" ht="14.25">
      <c r="B90" s="67"/>
    </row>
    <row r="91" ht="14.25">
      <c r="B91" s="67"/>
    </row>
    <row r="92" ht="14.25">
      <c r="B92" s="67"/>
    </row>
    <row r="93" ht="14.25">
      <c r="B93" s="89"/>
    </row>
    <row r="94" ht="14.25">
      <c r="B94" s="89"/>
    </row>
    <row r="95" ht="14.25">
      <c r="B95" s="89"/>
    </row>
    <row r="96" ht="14.25">
      <c r="B96" s="89"/>
    </row>
    <row r="97" ht="14.25">
      <c r="B97" s="89"/>
    </row>
    <row r="98" ht="14.25">
      <c r="B98" s="89"/>
    </row>
    <row r="99" ht="14.25">
      <c r="B99" s="89"/>
    </row>
    <row r="100" ht="14.25">
      <c r="B100" s="89"/>
    </row>
    <row r="101" ht="14.25">
      <c r="B101" s="113"/>
    </row>
    <row r="102" ht="14.25">
      <c r="B102" s="89"/>
    </row>
    <row r="103" ht="14.25">
      <c r="B103" s="89"/>
    </row>
    <row r="104" ht="14.25">
      <c r="B104" s="89"/>
    </row>
    <row r="105" ht="14.25">
      <c r="B105" s="89"/>
    </row>
    <row r="106" ht="14.25">
      <c r="B106" s="89"/>
    </row>
    <row r="107" ht="14.25">
      <c r="B107" s="89"/>
    </row>
    <row r="108" ht="14.25">
      <c r="B108" s="89"/>
    </row>
    <row r="109" ht="14.25">
      <c r="B109" s="89"/>
    </row>
    <row r="110" ht="14.25">
      <c r="B110" s="89"/>
    </row>
    <row r="111" ht="14.25">
      <c r="B111" s="89"/>
    </row>
    <row r="112" ht="14.25">
      <c r="B112" s="89"/>
    </row>
    <row r="113" ht="14.25">
      <c r="B113" s="89"/>
    </row>
    <row r="114" ht="14.25">
      <c r="B114" s="89"/>
    </row>
    <row r="115" ht="14.25">
      <c r="B115" s="89"/>
    </row>
    <row r="116" ht="14.25">
      <c r="B116" s="89"/>
    </row>
    <row r="117" ht="14.25">
      <c r="B117" s="89"/>
    </row>
    <row r="118" ht="14.25">
      <c r="B118" s="89"/>
    </row>
    <row r="120" ht="14.25">
      <c r="B120" s="89"/>
    </row>
    <row r="121" ht="14.25">
      <c r="B121" s="89"/>
    </row>
    <row r="122" ht="14.25">
      <c r="B122" s="89"/>
    </row>
    <row r="127" ht="14.25">
      <c r="B127" s="76"/>
    </row>
    <row r="128" ht="14.25">
      <c r="B128" s="185"/>
    </row>
    <row r="134" ht="14.25">
      <c r="B134" s="90"/>
    </row>
    <row r="135" ht="14.25">
      <c r="B135" s="89"/>
    </row>
    <row r="137" ht="14.25">
      <c r="B137" s="89"/>
    </row>
    <row r="138" ht="14.25">
      <c r="B138" s="89"/>
    </row>
    <row r="139" ht="14.25">
      <c r="B139" s="89"/>
    </row>
    <row r="140" ht="14.25">
      <c r="B140" s="89"/>
    </row>
    <row r="141" ht="14.25">
      <c r="B141" s="89"/>
    </row>
    <row r="142" ht="14.25">
      <c r="B142" s="89"/>
    </row>
    <row r="143" ht="14.25">
      <c r="B143" s="89"/>
    </row>
    <row r="144" ht="14.25">
      <c r="B144" s="89"/>
    </row>
    <row r="145" ht="14.25">
      <c r="B145" s="89"/>
    </row>
    <row r="146" ht="14.25">
      <c r="B146" s="89"/>
    </row>
    <row r="147" ht="14.25">
      <c r="B147" s="89"/>
    </row>
    <row r="148" ht="14.25">
      <c r="B148" s="89"/>
    </row>
    <row r="245" ht="14.25">
      <c r="B245" s="84"/>
    </row>
    <row r="246" ht="14.25">
      <c r="B246" s="89"/>
    </row>
    <row r="247" ht="14.25">
      <c r="B247" s="89"/>
    </row>
    <row r="250" ht="14.25">
      <c r="B250" s="89"/>
    </row>
    <row r="266" ht="14.25">
      <c r="B266" s="84"/>
    </row>
    <row r="296" ht="14.25">
      <c r="B296" s="76"/>
    </row>
    <row r="297" ht="14.25">
      <c r="B297" s="89"/>
    </row>
    <row r="299" ht="14.25">
      <c r="B299" s="89"/>
    </row>
    <row r="300" ht="14.25">
      <c r="B300" s="89"/>
    </row>
    <row r="301" ht="14.25">
      <c r="B301" s="89"/>
    </row>
    <row r="302" ht="14.25">
      <c r="B302" s="89"/>
    </row>
    <row r="303" ht="14.25">
      <c r="B303" s="89"/>
    </row>
    <row r="304" ht="14.25">
      <c r="B304" s="89"/>
    </row>
    <row r="305" ht="14.25">
      <c r="B305" s="89"/>
    </row>
    <row r="306" ht="14.25">
      <c r="B306" s="89"/>
    </row>
    <row r="307" ht="14.25">
      <c r="B307" s="89"/>
    </row>
    <row r="308" ht="14.25">
      <c r="B308" s="89"/>
    </row>
    <row r="309" ht="14.25">
      <c r="B309" s="89"/>
    </row>
    <row r="310" ht="14.25">
      <c r="B310" s="89"/>
    </row>
    <row r="322" ht="14.25">
      <c r="B322" s="89"/>
    </row>
    <row r="323" ht="14.25">
      <c r="B323" s="89"/>
    </row>
    <row r="324" ht="14.25">
      <c r="B324" s="89"/>
    </row>
    <row r="325" ht="14.25">
      <c r="B325" s="89"/>
    </row>
    <row r="326" ht="14.25">
      <c r="B326" s="89"/>
    </row>
    <row r="327" ht="14.25">
      <c r="B327" s="89"/>
    </row>
    <row r="328" ht="14.25">
      <c r="B328" s="89"/>
    </row>
    <row r="329" ht="14.25">
      <c r="B329" s="89"/>
    </row>
    <row r="330" ht="14.25">
      <c r="B330" s="89"/>
    </row>
    <row r="332" ht="14.25">
      <c r="B332" s="89"/>
    </row>
    <row r="333" ht="14.25">
      <c r="B333" s="89"/>
    </row>
    <row r="334" ht="14.25">
      <c r="B334" s="89"/>
    </row>
    <row r="335" ht="14.25">
      <c r="B335" s="89"/>
    </row>
    <row r="336" ht="14.25">
      <c r="B336" s="89"/>
    </row>
    <row r="338" ht="14.25">
      <c r="B338" s="89"/>
    </row>
    <row r="341" ht="14.25">
      <c r="B341" s="89"/>
    </row>
    <row r="344" ht="14.25">
      <c r="B344" s="89"/>
    </row>
    <row r="345" ht="14.25">
      <c r="B345" s="89"/>
    </row>
    <row r="346" ht="14.25">
      <c r="B346" s="89"/>
    </row>
    <row r="347" ht="14.25">
      <c r="B347" s="89"/>
    </row>
    <row r="348" ht="14.25">
      <c r="B348" s="89"/>
    </row>
    <row r="349" ht="14.25">
      <c r="B349" s="89"/>
    </row>
    <row r="350" ht="14.25">
      <c r="B350" s="89"/>
    </row>
    <row r="351" ht="14.25">
      <c r="B351" s="89"/>
    </row>
    <row r="352" ht="14.25">
      <c r="B352" s="89"/>
    </row>
    <row r="353" ht="14.25">
      <c r="B353" s="89"/>
    </row>
    <row r="354" ht="14.25">
      <c r="B354" s="89"/>
    </row>
    <row r="355" ht="14.25">
      <c r="B355" s="89"/>
    </row>
    <row r="356" ht="14.25">
      <c r="B356" s="89"/>
    </row>
    <row r="357" ht="14.25">
      <c r="B357" s="89"/>
    </row>
    <row r="358" ht="14.25">
      <c r="B358" s="89"/>
    </row>
    <row r="359" ht="14.25">
      <c r="B359" s="89"/>
    </row>
    <row r="360" ht="14.25">
      <c r="B360" s="89"/>
    </row>
    <row r="361" ht="14.25">
      <c r="B361" s="89"/>
    </row>
    <row r="362" ht="14.25">
      <c r="B362" s="89"/>
    </row>
    <row r="366" ht="14.25">
      <c r="B366" s="76"/>
    </row>
    <row r="383" ht="14.25">
      <c r="B383" s="18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1" sqref="R1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6" t="s">
        <v>985</v>
      </c>
      <c r="G2" s="207"/>
      <c r="H2" s="207"/>
      <c r="I2" s="207"/>
      <c r="J2" s="207"/>
      <c r="K2" s="207"/>
      <c r="L2" s="207"/>
      <c r="M2" s="207"/>
      <c r="N2" s="207"/>
      <c r="O2" s="207"/>
    </row>
    <row r="3" spans="2:15" ht="11.25" customHeight="1">
      <c r="B3" s="1"/>
      <c r="C3" s="1"/>
      <c r="D3" s="1"/>
      <c r="E3" s="1"/>
      <c r="F3" s="1"/>
      <c r="G3" s="1"/>
      <c r="H3" s="1"/>
      <c r="I3" s="1"/>
      <c r="J3" s="1"/>
      <c r="K3" s="1"/>
      <c r="L3" s="1"/>
      <c r="M3" s="1"/>
      <c r="N3" s="1"/>
      <c r="O3" s="1"/>
    </row>
    <row r="4" spans="2:15" ht="35.25" customHeight="1">
      <c r="B4" s="208" t="s">
        <v>986</v>
      </c>
      <c r="C4" s="209"/>
      <c r="D4" s="209"/>
      <c r="E4" s="209"/>
      <c r="F4" s="209"/>
      <c r="G4" s="209"/>
      <c r="H4" s="209"/>
      <c r="I4" s="209"/>
      <c r="J4" s="209"/>
      <c r="K4" s="209"/>
      <c r="L4" s="209"/>
      <c r="M4" s="209"/>
      <c r="N4" s="209"/>
      <c r="O4" s="209"/>
    </row>
    <row r="5" spans="2:15" ht="10.5" customHeight="1">
      <c r="B5" s="1"/>
      <c r="C5" s="1"/>
      <c r="D5" s="1"/>
      <c r="E5" s="1"/>
      <c r="F5" s="1"/>
      <c r="G5" s="1"/>
      <c r="H5" s="1"/>
      <c r="I5" s="1"/>
      <c r="J5" s="1"/>
      <c r="K5" s="1"/>
      <c r="L5" s="1"/>
      <c r="M5" s="1"/>
      <c r="N5" s="1"/>
      <c r="O5" s="1"/>
    </row>
    <row r="6" spans="2:15" ht="18.75" customHeight="1">
      <c r="B6" s="210" t="s">
        <v>987</v>
      </c>
      <c r="C6" s="211"/>
      <c r="D6" s="211"/>
      <c r="E6" s="211"/>
      <c r="F6" s="211"/>
      <c r="G6" s="211"/>
      <c r="H6" s="211"/>
      <c r="I6" s="211"/>
      <c r="J6" s="211"/>
      <c r="K6" s="211"/>
      <c r="L6" s="211"/>
      <c r="M6" s="211"/>
      <c r="N6" s="211"/>
      <c r="O6" s="212"/>
    </row>
    <row r="7" spans="2:15" ht="6.75" customHeight="1">
      <c r="B7" s="1"/>
      <c r="C7" s="1"/>
      <c r="D7" s="1"/>
      <c r="E7" s="1"/>
      <c r="F7" s="1"/>
      <c r="G7" s="1"/>
      <c r="H7" s="1"/>
      <c r="I7" s="1"/>
      <c r="J7" s="1"/>
      <c r="K7" s="1"/>
      <c r="L7" s="1"/>
      <c r="M7" s="1"/>
      <c r="N7" s="1"/>
      <c r="O7" s="1"/>
    </row>
    <row r="8" spans="2:15" ht="21" customHeight="1">
      <c r="B8" s="213" t="s">
        <v>987</v>
      </c>
      <c r="C8" s="1"/>
      <c r="D8" s="215">
        <v>43646</v>
      </c>
      <c r="E8" s="200"/>
      <c r="F8" s="200"/>
      <c r="G8" s="1"/>
      <c r="H8" s="1"/>
      <c r="I8" s="1"/>
      <c r="J8" s="1"/>
      <c r="K8" s="1"/>
      <c r="L8" s="1"/>
      <c r="M8" s="1"/>
      <c r="N8" s="1"/>
      <c r="O8" s="1"/>
    </row>
    <row r="9" spans="2:15" ht="4.5" customHeight="1">
      <c r="B9" s="214"/>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0" t="s">
        <v>988</v>
      </c>
      <c r="C11" s="211"/>
      <c r="D11" s="211"/>
      <c r="E11" s="211"/>
      <c r="F11" s="211"/>
      <c r="G11" s="211"/>
      <c r="H11" s="211"/>
      <c r="I11" s="211"/>
      <c r="J11" s="211"/>
      <c r="K11" s="211"/>
      <c r="L11" s="211"/>
      <c r="M11" s="211"/>
      <c r="N11" s="211"/>
      <c r="O11" s="212"/>
    </row>
    <row r="12" spans="2:15" ht="12.75" customHeight="1">
      <c r="B12" s="1"/>
      <c r="C12" s="1"/>
      <c r="D12" s="1"/>
      <c r="E12" s="1"/>
      <c r="F12" s="1"/>
      <c r="G12" s="1"/>
      <c r="H12" s="1"/>
      <c r="I12" s="1"/>
      <c r="J12" s="1"/>
      <c r="K12" s="1"/>
      <c r="L12" s="1"/>
      <c r="M12" s="1"/>
      <c r="N12" s="1"/>
      <c r="O12" s="1"/>
    </row>
    <row r="13" spans="2:15" ht="17.25" customHeight="1">
      <c r="B13" s="203" t="s">
        <v>989</v>
      </c>
      <c r="C13" s="198"/>
      <c r="D13" s="198"/>
      <c r="E13" s="198"/>
      <c r="F13" s="197"/>
      <c r="G13" s="198"/>
      <c r="H13" s="198"/>
      <c r="I13" s="197"/>
      <c r="J13" s="198"/>
      <c r="K13" s="198"/>
      <c r="L13" s="198"/>
      <c r="M13" s="198"/>
      <c r="N13" s="198"/>
      <c r="O13" s="1"/>
    </row>
    <row r="14" spans="2:15" ht="15" customHeight="1">
      <c r="B14" s="204" t="s">
        <v>990</v>
      </c>
      <c r="C14" s="200"/>
      <c r="D14" s="200"/>
      <c r="E14" s="200"/>
      <c r="F14" s="204" t="s">
        <v>991</v>
      </c>
      <c r="G14" s="200"/>
      <c r="H14" s="200"/>
      <c r="I14" s="205" t="s">
        <v>992</v>
      </c>
      <c r="J14" s="200"/>
      <c r="K14" s="200"/>
      <c r="L14" s="200"/>
      <c r="M14" s="200"/>
      <c r="N14" s="200"/>
      <c r="O14" s="1"/>
    </row>
    <row r="15" spans="2:15" ht="13.5" customHeight="1">
      <c r="B15" s="1"/>
      <c r="C15" s="1"/>
      <c r="D15" s="1"/>
      <c r="E15" s="1"/>
      <c r="F15" s="1"/>
      <c r="G15" s="1"/>
      <c r="H15" s="1"/>
      <c r="I15" s="1"/>
      <c r="J15" s="1"/>
      <c r="K15" s="1"/>
      <c r="L15" s="1"/>
      <c r="M15" s="1"/>
      <c r="N15" s="1"/>
      <c r="O15" s="1"/>
    </row>
    <row r="16" spans="2:15" ht="16.5" customHeight="1">
      <c r="B16" s="197" t="s">
        <v>993</v>
      </c>
      <c r="C16" s="198"/>
      <c r="D16" s="198"/>
      <c r="E16" s="198"/>
      <c r="F16" s="198"/>
      <c r="G16" s="198"/>
      <c r="H16" s="197"/>
      <c r="I16" s="198"/>
      <c r="J16" s="198"/>
      <c r="K16" s="198"/>
      <c r="L16" s="201"/>
      <c r="M16" s="198"/>
      <c r="N16" s="198"/>
      <c r="O16" s="1"/>
    </row>
    <row r="17" spans="2:15" ht="15" customHeight="1">
      <c r="B17" s="199" t="s">
        <v>994</v>
      </c>
      <c r="C17" s="200"/>
      <c r="D17" s="200"/>
      <c r="E17" s="200"/>
      <c r="F17" s="199" t="s">
        <v>995</v>
      </c>
      <c r="G17" s="200"/>
      <c r="H17" s="200"/>
      <c r="I17" s="202" t="s">
        <v>996</v>
      </c>
      <c r="J17" s="200"/>
      <c r="K17" s="200"/>
      <c r="L17" s="200"/>
      <c r="M17" s="200"/>
      <c r="N17" s="200"/>
      <c r="O17" s="1"/>
    </row>
    <row r="18" spans="2:15" ht="13.5" customHeight="1">
      <c r="B18" s="1"/>
      <c r="C18" s="1"/>
      <c r="D18" s="1"/>
      <c r="E18" s="1"/>
      <c r="F18" s="1"/>
      <c r="G18" s="1"/>
      <c r="H18" s="1"/>
      <c r="I18" s="1"/>
      <c r="J18" s="1"/>
      <c r="K18" s="1"/>
      <c r="L18" s="1"/>
      <c r="M18" s="1"/>
      <c r="N18" s="1"/>
      <c r="O18" s="1"/>
    </row>
    <row r="19" spans="2:15" ht="16.5" customHeight="1">
      <c r="B19" s="197" t="s">
        <v>997</v>
      </c>
      <c r="C19" s="198"/>
      <c r="D19" s="198"/>
      <c r="E19" s="198"/>
      <c r="F19" s="198"/>
      <c r="G19" s="198"/>
      <c r="H19" s="198"/>
      <c r="I19" s="198"/>
      <c r="J19" s="198"/>
      <c r="K19" s="197"/>
      <c r="L19" s="198"/>
      <c r="M19" s="201"/>
      <c r="N19" s="198"/>
      <c r="O19" s="1"/>
    </row>
    <row r="20" spans="2:15" ht="15" customHeight="1">
      <c r="B20" s="199" t="s">
        <v>998</v>
      </c>
      <c r="C20" s="200"/>
      <c r="D20" s="200"/>
      <c r="E20" s="200"/>
      <c r="F20" s="199" t="s">
        <v>999</v>
      </c>
      <c r="G20" s="200"/>
      <c r="H20" s="200"/>
      <c r="I20" s="202" t="s">
        <v>1000</v>
      </c>
      <c r="J20" s="200"/>
      <c r="K20" s="200"/>
      <c r="L20" s="200"/>
      <c r="M20" s="200"/>
      <c r="N20" s="1"/>
      <c r="O20" s="1"/>
    </row>
    <row r="21" spans="2:15" ht="13.5" customHeight="1">
      <c r="B21" s="1"/>
      <c r="C21" s="1"/>
      <c r="D21" s="1"/>
      <c r="E21" s="1"/>
      <c r="F21" s="1"/>
      <c r="G21" s="1"/>
      <c r="H21" s="1"/>
      <c r="I21" s="1"/>
      <c r="J21" s="1"/>
      <c r="K21" s="1"/>
      <c r="L21" s="1"/>
      <c r="M21" s="1"/>
      <c r="N21" s="1"/>
      <c r="O21" s="1"/>
    </row>
    <row r="22" spans="2:15" ht="15" customHeight="1">
      <c r="B22" s="197" t="s">
        <v>1001</v>
      </c>
      <c r="C22" s="198"/>
      <c r="D22" s="198"/>
      <c r="E22" s="198"/>
      <c r="F22" s="201"/>
      <c r="G22" s="198"/>
      <c r="H22" s="198"/>
      <c r="I22" s="198"/>
      <c r="J22" s="201"/>
      <c r="K22" s="198"/>
      <c r="L22" s="198"/>
      <c r="M22" s="198"/>
      <c r="N22" s="198"/>
      <c r="O22" s="198"/>
    </row>
    <row r="23" spans="2:15" ht="15" customHeight="1">
      <c r="B23" s="199" t="s">
        <v>1002</v>
      </c>
      <c r="C23" s="200"/>
      <c r="D23" s="200"/>
      <c r="E23" s="200"/>
      <c r="F23" s="199"/>
      <c r="G23" s="200"/>
      <c r="H23" s="200"/>
      <c r="I23" s="200"/>
      <c r="J23" s="199"/>
      <c r="K23" s="200"/>
      <c r="L23" s="200"/>
      <c r="M23" s="200"/>
      <c r="N23" s="200"/>
      <c r="O23" s="200"/>
    </row>
    <row r="24" spans="2:15" ht="11.25" customHeight="1">
      <c r="B24" s="1"/>
      <c r="C24" s="1"/>
      <c r="D24" s="1"/>
      <c r="E24" s="1"/>
      <c r="F24" s="1"/>
      <c r="G24" s="1"/>
      <c r="H24" s="1"/>
      <c r="I24" s="1"/>
      <c r="J24" s="1"/>
      <c r="K24" s="1"/>
      <c r="L24" s="1"/>
      <c r="M24" s="1"/>
      <c r="N24" s="1"/>
      <c r="O24" s="1"/>
    </row>
    <row r="25" spans="2:15" ht="15" customHeight="1">
      <c r="B25" s="197" t="s">
        <v>1003</v>
      </c>
      <c r="C25" s="198"/>
      <c r="D25" s="198"/>
      <c r="E25" s="198"/>
      <c r="F25" s="198"/>
      <c r="G25" s="198"/>
      <c r="H25" s="198"/>
      <c r="I25" s="198"/>
      <c r="J25" s="198"/>
      <c r="K25" s="198"/>
      <c r="L25" s="198"/>
      <c r="M25" s="198"/>
      <c r="N25" s="198"/>
      <c r="O25" s="198"/>
    </row>
    <row r="26" spans="2:15" ht="15" customHeight="1">
      <c r="B26" s="199" t="s">
        <v>1004</v>
      </c>
      <c r="C26" s="200"/>
      <c r="D26" s="200"/>
      <c r="E26" s="200"/>
      <c r="F26" s="200"/>
      <c r="G26" s="200"/>
      <c r="H26" s="200"/>
      <c r="I26" s="200"/>
      <c r="J26" s="200"/>
      <c r="K26" s="200"/>
      <c r="L26" s="200"/>
      <c r="M26" s="200"/>
      <c r="N26" s="200"/>
      <c r="O26" s="200"/>
    </row>
    <row r="27" spans="2:15" ht="15" customHeight="1">
      <c r="B27" s="199" t="s">
        <v>1005</v>
      </c>
      <c r="C27" s="200"/>
      <c r="D27" s="200"/>
      <c r="E27" s="200"/>
      <c r="F27" s="200"/>
      <c r="G27" s="200"/>
      <c r="H27" s="200"/>
      <c r="I27" s="200"/>
      <c r="J27" s="200"/>
      <c r="K27" s="200"/>
      <c r="L27" s="200"/>
      <c r="M27" s="200"/>
      <c r="N27" s="200"/>
      <c r="O27" s="200"/>
    </row>
    <row r="28" spans="2:15" ht="15" customHeight="1">
      <c r="B28" s="199" t="s">
        <v>1006</v>
      </c>
      <c r="C28" s="200"/>
      <c r="D28" s="200"/>
      <c r="E28" s="200"/>
      <c r="F28" s="200"/>
      <c r="G28" s="200"/>
      <c r="H28" s="200"/>
      <c r="I28" s="200"/>
      <c r="J28" s="200"/>
      <c r="K28" s="200"/>
      <c r="L28" s="200"/>
      <c r="M28" s="200"/>
      <c r="N28" s="200"/>
      <c r="O28" s="200"/>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6" t="s">
        <v>985</v>
      </c>
      <c r="H2" s="207"/>
      <c r="I2" s="207"/>
      <c r="J2" s="207"/>
      <c r="K2" s="207"/>
      <c r="L2" s="207"/>
      <c r="M2" s="207"/>
      <c r="N2" s="207"/>
      <c r="O2" s="207"/>
      <c r="P2" s="207"/>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08" t="s">
        <v>1007</v>
      </c>
      <c r="D4" s="209"/>
      <c r="E4" s="209"/>
      <c r="F4" s="209"/>
      <c r="G4" s="209"/>
      <c r="H4" s="209"/>
      <c r="I4" s="209"/>
      <c r="J4" s="209"/>
      <c r="K4" s="209"/>
      <c r="L4" s="209"/>
      <c r="M4" s="209"/>
      <c r="N4" s="209"/>
      <c r="O4" s="209"/>
      <c r="P4" s="209"/>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0" t="s">
        <v>1008</v>
      </c>
      <c r="D6" s="211"/>
      <c r="E6" s="211"/>
      <c r="F6" s="211"/>
      <c r="G6" s="211"/>
      <c r="H6" s="211"/>
      <c r="I6" s="211"/>
      <c r="J6" s="211"/>
      <c r="K6" s="211"/>
      <c r="L6" s="211"/>
      <c r="M6" s="211"/>
      <c r="N6" s="211"/>
      <c r="O6" s="211"/>
      <c r="P6" s="212"/>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0" t="s">
        <v>1016</v>
      </c>
      <c r="F8" s="231"/>
      <c r="G8" s="231"/>
      <c r="H8" s="230" t="s">
        <v>1017</v>
      </c>
      <c r="I8" s="231"/>
      <c r="J8" s="232" t="s">
        <v>1018</v>
      </c>
      <c r="K8" s="231"/>
      <c r="L8" s="231"/>
      <c r="M8" s="6" t="s">
        <v>1019</v>
      </c>
      <c r="N8" s="7" t="s">
        <v>1020</v>
      </c>
      <c r="O8" s="6" t="s">
        <v>1021</v>
      </c>
      <c r="P8" s="232" t="s">
        <v>1022</v>
      </c>
      <c r="Q8" s="231"/>
      <c r="R8" s="7" t="s">
        <v>1023</v>
      </c>
      <c r="S8" s="7" t="s">
        <v>1024</v>
      </c>
      <c r="T8" s="7" t="s">
        <v>1035</v>
      </c>
    </row>
    <row r="9" spans="2:20" ht="11.25" customHeight="1">
      <c r="B9" s="1"/>
      <c r="C9" s="8" t="s">
        <v>1025</v>
      </c>
      <c r="D9" s="9" t="s">
        <v>1026</v>
      </c>
      <c r="E9" s="218">
        <v>500000000</v>
      </c>
      <c r="F9" s="217"/>
      <c r="G9" s="217"/>
      <c r="H9" s="219">
        <v>42667</v>
      </c>
      <c r="I9" s="217"/>
      <c r="J9" s="219">
        <v>45223</v>
      </c>
      <c r="K9" s="217"/>
      <c r="L9" s="217"/>
      <c r="M9" s="9" t="s">
        <v>1</v>
      </c>
      <c r="N9" s="9" t="s">
        <v>1027</v>
      </c>
      <c r="O9" s="11">
        <v>0</v>
      </c>
      <c r="P9" s="216" t="s">
        <v>1028</v>
      </c>
      <c r="Q9" s="217"/>
      <c r="R9" s="12">
        <v>44128</v>
      </c>
      <c r="S9" s="13">
        <v>4.32054794520548</v>
      </c>
      <c r="T9" s="9" t="s">
        <v>1036</v>
      </c>
    </row>
    <row r="10" spans="2:20" ht="11.25" customHeight="1">
      <c r="B10" s="1"/>
      <c r="C10" s="8" t="s">
        <v>1029</v>
      </c>
      <c r="D10" s="9" t="s">
        <v>1030</v>
      </c>
      <c r="E10" s="218">
        <v>500000000</v>
      </c>
      <c r="F10" s="217"/>
      <c r="G10" s="217"/>
      <c r="H10" s="219">
        <v>42817</v>
      </c>
      <c r="I10" s="217"/>
      <c r="J10" s="219">
        <v>45558</v>
      </c>
      <c r="K10" s="217"/>
      <c r="L10" s="217"/>
      <c r="M10" s="9" t="s">
        <v>1</v>
      </c>
      <c r="N10" s="9" t="s">
        <v>1027</v>
      </c>
      <c r="O10" s="11">
        <v>0.005</v>
      </c>
      <c r="P10" s="216" t="s">
        <v>1028</v>
      </c>
      <c r="Q10" s="217"/>
      <c r="R10" s="12">
        <v>44097</v>
      </c>
      <c r="S10" s="13">
        <v>5.238356164383561</v>
      </c>
      <c r="T10" s="9" t="s">
        <v>1037</v>
      </c>
    </row>
    <row r="11" spans="2:20" ht="11.25" customHeight="1">
      <c r="B11" s="1"/>
      <c r="C11" s="8" t="s">
        <v>1031</v>
      </c>
      <c r="D11" s="9" t="s">
        <v>1032</v>
      </c>
      <c r="E11" s="218">
        <v>750000000</v>
      </c>
      <c r="F11" s="217"/>
      <c r="G11" s="217"/>
      <c r="H11" s="219">
        <v>43181</v>
      </c>
      <c r="I11" s="217"/>
      <c r="J11" s="219">
        <v>46834</v>
      </c>
      <c r="K11" s="217"/>
      <c r="L11" s="217"/>
      <c r="M11" s="9" t="s">
        <v>1</v>
      </c>
      <c r="N11" s="9" t="s">
        <v>1027</v>
      </c>
      <c r="O11" s="11">
        <v>0.00875</v>
      </c>
      <c r="P11" s="216" t="s">
        <v>1028</v>
      </c>
      <c r="Q11" s="217"/>
      <c r="R11" s="12">
        <v>44277</v>
      </c>
      <c r="S11" s="13">
        <v>8.734246575342466</v>
      </c>
      <c r="T11" s="9" t="s">
        <v>1038</v>
      </c>
    </row>
    <row r="12" spans="2:20" ht="11.25" customHeight="1">
      <c r="B12" s="1"/>
      <c r="C12" s="8" t="s">
        <v>1033</v>
      </c>
      <c r="D12" s="9" t="s">
        <v>1034</v>
      </c>
      <c r="E12" s="218">
        <v>500000000</v>
      </c>
      <c r="F12" s="217"/>
      <c r="G12" s="217"/>
      <c r="H12" s="219">
        <v>43377</v>
      </c>
      <c r="I12" s="217"/>
      <c r="J12" s="219">
        <v>45934</v>
      </c>
      <c r="K12" s="217"/>
      <c r="L12" s="217"/>
      <c r="M12" s="9" t="s">
        <v>1</v>
      </c>
      <c r="N12" s="9" t="s">
        <v>1027</v>
      </c>
      <c r="O12" s="11">
        <v>0.00625</v>
      </c>
      <c r="P12" s="216" t="s">
        <v>1028</v>
      </c>
      <c r="Q12" s="217"/>
      <c r="R12" s="12">
        <v>44108</v>
      </c>
      <c r="S12" s="13">
        <v>6.2684931506849315</v>
      </c>
      <c r="T12" s="9" t="s">
        <v>1039</v>
      </c>
    </row>
    <row r="13" spans="2:20" ht="15" customHeight="1">
      <c r="B13" s="1"/>
      <c r="C13" s="14"/>
      <c r="D13" s="15"/>
      <c r="E13" s="222">
        <v>2250000000</v>
      </c>
      <c r="F13" s="223"/>
      <c r="G13" s="223"/>
      <c r="H13" s="224"/>
      <c r="I13" s="225"/>
      <c r="J13" s="224"/>
      <c r="K13" s="225"/>
      <c r="L13" s="225"/>
      <c r="M13" s="14"/>
      <c r="N13" s="14"/>
      <c r="O13" s="14"/>
      <c r="P13" s="224"/>
      <c r="Q13" s="22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0" t="s">
        <v>1009</v>
      </c>
      <c r="D15" s="211"/>
      <c r="E15" s="211"/>
      <c r="F15" s="211"/>
      <c r="G15" s="211"/>
      <c r="H15" s="211"/>
      <c r="I15" s="211"/>
      <c r="J15" s="211"/>
      <c r="K15" s="211"/>
      <c r="L15" s="211"/>
      <c r="M15" s="211"/>
      <c r="N15" s="211"/>
      <c r="O15" s="211"/>
      <c r="P15" s="212"/>
      <c r="Q15" s="1"/>
      <c r="R15" s="1"/>
      <c r="S15" s="1"/>
      <c r="T15" s="1"/>
    </row>
    <row r="16" spans="2:20" ht="18" customHeight="1">
      <c r="B16" s="1"/>
      <c r="C16" s="220" t="s">
        <v>1010</v>
      </c>
      <c r="D16" s="221"/>
      <c r="E16" s="221"/>
      <c r="F16" s="221"/>
      <c r="G16" s="1"/>
      <c r="H16" s="1"/>
      <c r="I16" s="1"/>
      <c r="J16" s="1"/>
      <c r="K16" s="233">
        <v>2250000000</v>
      </c>
      <c r="L16" s="221"/>
      <c r="M16" s="221"/>
      <c r="N16" s="1"/>
      <c r="O16" s="1"/>
      <c r="P16" s="1"/>
      <c r="Q16" s="1"/>
      <c r="R16" s="1"/>
      <c r="S16" s="1"/>
      <c r="T16" s="1"/>
    </row>
    <row r="17" spans="2:20" ht="15" customHeight="1">
      <c r="B17" s="1"/>
      <c r="C17" s="220" t="s">
        <v>1011</v>
      </c>
      <c r="D17" s="221"/>
      <c r="E17" s="221"/>
      <c r="F17" s="221"/>
      <c r="G17" s="221"/>
      <c r="H17" s="221"/>
      <c r="I17" s="1"/>
      <c r="J17" s="1"/>
      <c r="K17" s="1"/>
      <c r="L17" s="16"/>
      <c r="M17" s="17">
        <v>0.005416666666666666</v>
      </c>
      <c r="N17" s="1"/>
      <c r="O17" s="1"/>
      <c r="P17" s="1"/>
      <c r="Q17" s="1"/>
      <c r="R17" s="1"/>
      <c r="S17" s="1"/>
      <c r="T17" s="1"/>
    </row>
    <row r="18" spans="2:20" ht="15" customHeight="1">
      <c r="B18" s="1"/>
      <c r="C18" s="220" t="s">
        <v>1012</v>
      </c>
      <c r="D18" s="221"/>
      <c r="E18" s="221"/>
      <c r="F18" s="221"/>
      <c r="G18" s="221"/>
      <c r="H18" s="221"/>
      <c r="I18" s="1"/>
      <c r="J18" s="1"/>
      <c r="K18" s="226">
        <v>6.428614916286149</v>
      </c>
      <c r="L18" s="227"/>
      <c r="M18" s="227"/>
      <c r="N18" s="1"/>
      <c r="O18" s="1"/>
      <c r="P18" s="1"/>
      <c r="Q18" s="1"/>
      <c r="R18" s="1"/>
      <c r="S18" s="1"/>
      <c r="T18" s="1"/>
    </row>
    <row r="19" spans="3:6" ht="15" customHeight="1">
      <c r="C19" s="228" t="s">
        <v>1013</v>
      </c>
      <c r="D19" s="229"/>
      <c r="E19" s="229"/>
      <c r="F19" s="229"/>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C17:H17"/>
    <mergeCell ref="C18:H18"/>
    <mergeCell ref="E13:G13"/>
    <mergeCell ref="H13:I13"/>
    <mergeCell ref="J13:L13"/>
    <mergeCell ref="P13:Q13"/>
    <mergeCell ref="K18:M18"/>
    <mergeCell ref="P10:Q10"/>
    <mergeCell ref="E11:G11"/>
    <mergeCell ref="H11:I11"/>
    <mergeCell ref="J11:L11"/>
    <mergeCell ref="P11:Q11"/>
    <mergeCell ref="J12:L12"/>
    <mergeCell ref="P12:Q12"/>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6" t="s">
        <v>985</v>
      </c>
      <c r="F3" s="207"/>
      <c r="G3" s="207"/>
      <c r="H3" s="207"/>
    </row>
    <row r="4" spans="2:8" ht="7.5" customHeight="1">
      <c r="B4" s="1"/>
      <c r="C4" s="1"/>
      <c r="D4" s="1"/>
      <c r="E4" s="1"/>
      <c r="F4" s="1"/>
      <c r="G4" s="1"/>
      <c r="H4" s="1"/>
    </row>
    <row r="5" spans="2:8" ht="36" customHeight="1">
      <c r="B5" s="208" t="s">
        <v>1040</v>
      </c>
      <c r="C5" s="209"/>
      <c r="D5" s="209"/>
      <c r="E5" s="209"/>
      <c r="F5" s="209"/>
      <c r="G5" s="209"/>
      <c r="H5" s="209"/>
    </row>
    <row r="6" spans="2:8" ht="9.75" customHeight="1">
      <c r="B6" s="1"/>
      <c r="C6" s="1"/>
      <c r="D6" s="1"/>
      <c r="E6" s="1"/>
      <c r="F6" s="1"/>
      <c r="G6" s="1"/>
      <c r="H6" s="1"/>
    </row>
    <row r="7" spans="2:8" ht="18.75" customHeight="1">
      <c r="B7" s="234" t="s">
        <v>1041</v>
      </c>
      <c r="C7" s="235"/>
      <c r="D7" s="235"/>
      <c r="E7" s="235"/>
      <c r="F7" s="235"/>
      <c r="G7" s="235"/>
      <c r="H7" s="236"/>
    </row>
    <row r="8" spans="2:8" ht="12.75" customHeight="1">
      <c r="B8" s="1"/>
      <c r="C8" s="1"/>
      <c r="D8" s="1"/>
      <c r="E8" s="1"/>
      <c r="F8" s="1"/>
      <c r="G8" s="1"/>
      <c r="H8" s="1"/>
    </row>
    <row r="9" spans="2:8" ht="15.75" customHeight="1">
      <c r="B9" s="3" t="s">
        <v>1043</v>
      </c>
      <c r="C9" s="201" t="s">
        <v>1044</v>
      </c>
      <c r="D9" s="198"/>
      <c r="E9" s="198"/>
      <c r="F9" s="4" t="s">
        <v>1045</v>
      </c>
      <c r="G9" s="4" t="s">
        <v>1046</v>
      </c>
      <c r="H9" s="1"/>
    </row>
    <row r="10" spans="2:8" ht="15" customHeight="1">
      <c r="B10" s="5" t="s">
        <v>1047</v>
      </c>
      <c r="C10" s="237" t="s">
        <v>1048</v>
      </c>
      <c r="D10" s="200"/>
      <c r="E10" s="200"/>
      <c r="F10" s="2" t="s">
        <v>1049</v>
      </c>
      <c r="G10" s="2" t="s">
        <v>1050</v>
      </c>
      <c r="H10" s="1"/>
    </row>
    <row r="11" spans="2:8" ht="15" customHeight="1">
      <c r="B11" s="5" t="s">
        <v>1051</v>
      </c>
      <c r="C11" s="237" t="s">
        <v>1052</v>
      </c>
      <c r="D11" s="200"/>
      <c r="E11" s="200"/>
      <c r="F11" s="2" t="s">
        <v>1049</v>
      </c>
      <c r="G11" s="2" t="s">
        <v>1053</v>
      </c>
      <c r="H11" s="1"/>
    </row>
    <row r="12" spans="2:8" ht="15" customHeight="1">
      <c r="B12" s="5" t="s">
        <v>1054</v>
      </c>
      <c r="C12" s="237" t="s">
        <v>1048</v>
      </c>
      <c r="D12" s="200"/>
      <c r="E12" s="200"/>
      <c r="F12" s="2" t="s">
        <v>1049</v>
      </c>
      <c r="G12" s="2" t="s">
        <v>1055</v>
      </c>
      <c r="H12" s="1"/>
    </row>
    <row r="13" spans="2:8" ht="28.5" customHeight="1">
      <c r="B13" s="1"/>
      <c r="C13" s="1"/>
      <c r="D13" s="1"/>
      <c r="E13" s="1"/>
      <c r="F13" s="1"/>
      <c r="G13" s="1"/>
      <c r="H13" s="1"/>
    </row>
    <row r="14" spans="2:8" ht="18.75" customHeight="1">
      <c r="B14" s="234" t="s">
        <v>1042</v>
      </c>
      <c r="C14" s="235"/>
      <c r="D14" s="235"/>
      <c r="E14" s="235"/>
      <c r="F14" s="235"/>
      <c r="G14" s="235"/>
      <c r="H14" s="236"/>
    </row>
    <row r="15" spans="2:8" ht="15.75" customHeight="1">
      <c r="B15" s="1"/>
      <c r="C15" s="1"/>
      <c r="D15" s="1"/>
      <c r="E15" s="1"/>
      <c r="F15" s="1"/>
      <c r="G15" s="1"/>
      <c r="H15" s="1"/>
    </row>
    <row r="16" spans="2:8" ht="15.75" customHeight="1">
      <c r="B16" s="3" t="s">
        <v>1043</v>
      </c>
      <c r="C16" s="201" t="s">
        <v>1044</v>
      </c>
      <c r="D16" s="198"/>
      <c r="E16" s="198"/>
      <c r="F16" s="4" t="s">
        <v>1045</v>
      </c>
      <c r="G16" s="1"/>
      <c r="H16" s="1"/>
    </row>
    <row r="17" spans="2:8" ht="15" customHeight="1">
      <c r="B17" s="5" t="s">
        <v>1047</v>
      </c>
      <c r="C17" s="237" t="s">
        <v>1056</v>
      </c>
      <c r="D17" s="200"/>
      <c r="E17" s="200"/>
      <c r="F17" s="2"/>
      <c r="G17" s="1"/>
      <c r="H17" s="1"/>
    </row>
    <row r="18" spans="2:8" ht="15" customHeight="1">
      <c r="B18" s="5" t="s">
        <v>1051</v>
      </c>
      <c r="C18" s="237" t="s">
        <v>1057</v>
      </c>
      <c r="D18" s="200"/>
      <c r="E18" s="200"/>
      <c r="F18" s="2" t="s">
        <v>1049</v>
      </c>
      <c r="G18" s="1"/>
      <c r="H18" s="1"/>
    </row>
    <row r="19" spans="2:6" ht="15" customHeight="1">
      <c r="B19" s="5" t="s">
        <v>1054</v>
      </c>
      <c r="C19" s="237" t="s">
        <v>1058</v>
      </c>
      <c r="D19" s="200"/>
      <c r="E19" s="200"/>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6" t="s">
        <v>985</v>
      </c>
      <c r="G2" s="207"/>
      <c r="H2" s="207"/>
      <c r="I2" s="207"/>
      <c r="J2" s="207"/>
      <c r="K2" s="207"/>
      <c r="L2" s="207"/>
      <c r="M2" s="207"/>
      <c r="N2" s="207"/>
      <c r="O2" s="207"/>
      <c r="P2" s="207"/>
      <c r="Q2" s="207"/>
      <c r="R2" s="207"/>
      <c r="S2" s="207"/>
      <c r="T2" s="207"/>
      <c r="U2" s="207"/>
      <c r="V2" s="1"/>
      <c r="W2" s="1"/>
      <c r="X2" s="1"/>
    </row>
    <row r="3" spans="2:24" ht="6" customHeight="1">
      <c r="B3" s="1"/>
      <c r="C3" s="1"/>
      <c r="D3" s="1"/>
      <c r="E3" s="1"/>
      <c r="F3" s="1"/>
      <c r="G3" s="280"/>
      <c r="H3" s="281"/>
      <c r="I3" s="281"/>
      <c r="J3" s="281"/>
      <c r="K3" s="281"/>
      <c r="L3" s="281"/>
      <c r="M3" s="281"/>
      <c r="N3" s="281"/>
      <c r="O3" s="281"/>
      <c r="P3" s="281"/>
      <c r="Q3" s="281"/>
      <c r="R3" s="281"/>
      <c r="S3" s="281"/>
      <c r="T3" s="1"/>
      <c r="U3" s="1"/>
      <c r="V3" s="1"/>
      <c r="W3" s="1"/>
      <c r="X3" s="1"/>
    </row>
    <row r="4" spans="2:24" ht="10.5" customHeight="1">
      <c r="B4" s="1"/>
      <c r="C4" s="1"/>
      <c r="D4" s="1"/>
      <c r="E4" s="1"/>
      <c r="F4" s="1"/>
      <c r="G4" s="281"/>
      <c r="H4" s="281"/>
      <c r="I4" s="281"/>
      <c r="J4" s="281"/>
      <c r="K4" s="281"/>
      <c r="L4" s="281"/>
      <c r="M4" s="281"/>
      <c r="N4" s="281"/>
      <c r="O4" s="281"/>
      <c r="P4" s="281"/>
      <c r="Q4" s="281"/>
      <c r="R4" s="281"/>
      <c r="S4" s="281"/>
      <c r="T4" s="1"/>
      <c r="U4" s="1"/>
      <c r="V4" s="1"/>
      <c r="W4" s="1"/>
      <c r="X4" s="1"/>
    </row>
    <row r="5" spans="2:24" ht="32.25" customHeight="1">
      <c r="B5" s="208" t="s">
        <v>1059</v>
      </c>
      <c r="C5" s="209"/>
      <c r="D5" s="209"/>
      <c r="E5" s="209"/>
      <c r="F5" s="209"/>
      <c r="G5" s="209"/>
      <c r="H5" s="209"/>
      <c r="I5" s="209"/>
      <c r="J5" s="209"/>
      <c r="K5" s="209"/>
      <c r="L5" s="209"/>
      <c r="M5" s="209"/>
      <c r="N5" s="209"/>
      <c r="O5" s="209"/>
      <c r="P5" s="209"/>
      <c r="Q5" s="209"/>
      <c r="R5" s="209"/>
      <c r="S5" s="209"/>
      <c r="T5" s="209"/>
      <c r="U5" s="209"/>
      <c r="V5" s="1"/>
      <c r="W5" s="1"/>
      <c r="X5" s="1"/>
    </row>
    <row r="6" spans="2:24" ht="14.25" customHeight="1">
      <c r="B6" s="220" t="s">
        <v>1060</v>
      </c>
      <c r="C6" s="221"/>
      <c r="D6" s="221"/>
      <c r="E6" s="221"/>
      <c r="F6" s="221"/>
      <c r="G6" s="22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0" t="s">
        <v>1061</v>
      </c>
      <c r="C8" s="211"/>
      <c r="D8" s="211"/>
      <c r="E8" s="211"/>
      <c r="F8" s="211"/>
      <c r="G8" s="211"/>
      <c r="H8" s="211"/>
      <c r="I8" s="211"/>
      <c r="J8" s="211"/>
      <c r="K8" s="211"/>
      <c r="L8" s="211"/>
      <c r="M8" s="211"/>
      <c r="N8" s="211"/>
      <c r="O8" s="211"/>
      <c r="P8" s="211"/>
      <c r="Q8" s="211"/>
      <c r="R8" s="211"/>
      <c r="S8" s="211"/>
      <c r="T8" s="211"/>
      <c r="U8" s="212"/>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79" t="s">
        <v>1062</v>
      </c>
      <c r="C10" s="278"/>
      <c r="D10" s="278"/>
      <c r="E10" s="278"/>
      <c r="F10" s="278"/>
      <c r="G10" s="278"/>
      <c r="H10" s="278"/>
      <c r="I10" s="278"/>
      <c r="J10" s="1"/>
      <c r="K10" s="282">
        <v>2250000000</v>
      </c>
      <c r="L10" s="278"/>
      <c r="M10" s="278"/>
      <c r="N10" s="278"/>
      <c r="O10" s="278"/>
      <c r="P10" s="278"/>
      <c r="Q10" s="278"/>
      <c r="R10" s="278"/>
      <c r="S10" s="278"/>
      <c r="T10" s="278"/>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79" t="s">
        <v>1065</v>
      </c>
      <c r="C12" s="278"/>
      <c r="D12" s="278"/>
      <c r="E12" s="278"/>
      <c r="F12" s="278"/>
      <c r="G12" s="278"/>
      <c r="H12" s="278"/>
      <c r="I12" s="278"/>
      <c r="J12" s="1"/>
      <c r="K12" s="233">
        <v>2928219322.679988</v>
      </c>
      <c r="L12" s="221"/>
      <c r="M12" s="221"/>
      <c r="N12" s="221"/>
      <c r="O12" s="221"/>
      <c r="P12" s="221"/>
      <c r="Q12" s="221"/>
      <c r="R12" s="221"/>
      <c r="S12" s="221"/>
      <c r="T12" s="221"/>
      <c r="U12" s="221"/>
      <c r="V12" s="257" t="s">
        <v>1064</v>
      </c>
      <c r="W12" s="25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0" t="s">
        <v>1066</v>
      </c>
      <c r="C14" s="221"/>
      <c r="D14" s="221"/>
      <c r="E14" s="221"/>
      <c r="F14" s="221"/>
      <c r="G14" s="221"/>
      <c r="H14" s="221"/>
      <c r="I14" s="221"/>
      <c r="J14" s="1"/>
      <c r="K14" s="1"/>
      <c r="L14" s="1"/>
      <c r="M14" s="233">
        <v>13000000</v>
      </c>
      <c r="N14" s="221"/>
      <c r="O14" s="221"/>
      <c r="P14" s="221"/>
      <c r="Q14" s="221"/>
      <c r="R14" s="221"/>
      <c r="S14" s="221"/>
      <c r="T14" s="221"/>
      <c r="U14" s="221"/>
      <c r="V14" s="257" t="s">
        <v>1067</v>
      </c>
      <c r="W14" s="25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0" t="s">
        <v>1068</v>
      </c>
      <c r="C16" s="221"/>
      <c r="D16" s="221"/>
      <c r="E16" s="221"/>
      <c r="F16" s="221"/>
      <c r="G16" s="221"/>
      <c r="H16" s="221"/>
      <c r="I16" s="221"/>
      <c r="J16" s="1"/>
      <c r="K16" s="1"/>
      <c r="L16" s="1"/>
      <c r="M16" s="233">
        <v>128984634.84</v>
      </c>
      <c r="N16" s="221"/>
      <c r="O16" s="221"/>
      <c r="P16" s="221"/>
      <c r="Q16" s="221"/>
      <c r="R16" s="221"/>
      <c r="S16" s="221"/>
      <c r="T16" s="221"/>
      <c r="U16" s="221"/>
      <c r="V16" s="257" t="s">
        <v>1069</v>
      </c>
      <c r="W16" s="25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0" t="s">
        <v>1070</v>
      </c>
      <c r="C18" s="221"/>
      <c r="D18" s="221"/>
      <c r="E18" s="221"/>
      <c r="F18" s="221"/>
      <c r="G18" s="221"/>
      <c r="H18" s="221"/>
      <c r="I18" s="221"/>
      <c r="J18" s="1"/>
      <c r="K18" s="277">
        <v>0.3645350922311057</v>
      </c>
      <c r="L18" s="278"/>
      <c r="M18" s="278"/>
      <c r="N18" s="278"/>
      <c r="O18" s="278"/>
      <c r="P18" s="278"/>
      <c r="Q18" s="278"/>
      <c r="R18" s="278"/>
      <c r="S18" s="278"/>
      <c r="T18" s="278"/>
      <c r="U18" s="278"/>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0" t="s">
        <v>1071</v>
      </c>
      <c r="C20" s="211"/>
      <c r="D20" s="211"/>
      <c r="E20" s="211"/>
      <c r="F20" s="211"/>
      <c r="G20" s="211"/>
      <c r="H20" s="211"/>
      <c r="I20" s="211"/>
      <c r="J20" s="211"/>
      <c r="K20" s="211"/>
      <c r="L20" s="211"/>
      <c r="M20" s="211"/>
      <c r="N20" s="211"/>
      <c r="O20" s="211"/>
      <c r="P20" s="211"/>
      <c r="Q20" s="211"/>
      <c r="R20" s="211"/>
      <c r="S20" s="211"/>
      <c r="T20" s="212"/>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199" t="s">
        <v>1114</v>
      </c>
      <c r="C22" s="200"/>
      <c r="D22" s="200"/>
      <c r="E22" s="200"/>
      <c r="F22" s="200"/>
      <c r="G22" s="200"/>
      <c r="H22" s="200"/>
      <c r="I22" s="241"/>
      <c r="J22" s="242"/>
      <c r="K22" s="247">
        <v>2397348704.4010367</v>
      </c>
      <c r="L22" s="200"/>
      <c r="M22" s="200"/>
      <c r="N22" s="200"/>
      <c r="O22" s="200"/>
      <c r="P22" s="200"/>
      <c r="Q22" s="200"/>
      <c r="R22" s="200"/>
      <c r="S22" s="200"/>
      <c r="T22" s="200"/>
      <c r="U22" s="200"/>
      <c r="V22" s="257" t="s">
        <v>1072</v>
      </c>
      <c r="W22" s="258"/>
      <c r="X22" s="1"/>
    </row>
    <row r="23" spans="2:24" ht="9.75" customHeight="1">
      <c r="B23" s="237"/>
      <c r="C23" s="200"/>
      <c r="D23" s="200"/>
      <c r="E23" s="200"/>
      <c r="F23" s="200"/>
      <c r="G23" s="200"/>
      <c r="H23" s="200"/>
      <c r="I23" s="241"/>
      <c r="J23" s="242"/>
      <c r="K23" s="255"/>
      <c r="L23" s="200"/>
      <c r="M23" s="200"/>
      <c r="N23" s="200"/>
      <c r="O23" s="200"/>
      <c r="P23" s="200"/>
      <c r="Q23" s="200"/>
      <c r="R23" s="200"/>
      <c r="S23" s="200"/>
      <c r="T23" s="200"/>
      <c r="U23" s="200"/>
      <c r="V23" s="1"/>
      <c r="W23" s="1"/>
      <c r="X23" s="1"/>
    </row>
    <row r="24" spans="2:24" ht="14.25" customHeight="1">
      <c r="B24" s="199" t="s">
        <v>1115</v>
      </c>
      <c r="C24" s="200"/>
      <c r="D24" s="200"/>
      <c r="E24" s="200"/>
      <c r="F24" s="200"/>
      <c r="G24" s="200"/>
      <c r="H24" s="200"/>
      <c r="I24" s="200"/>
      <c r="J24" s="200"/>
      <c r="K24" s="200"/>
      <c r="L24" s="241"/>
      <c r="M24" s="242"/>
      <c r="N24" s="256">
        <v>1.0654883130671275</v>
      </c>
      <c r="O24" s="200"/>
      <c r="P24" s="200"/>
      <c r="Q24" s="200"/>
      <c r="R24" s="200"/>
      <c r="S24" s="200"/>
      <c r="T24" s="200"/>
      <c r="U24" s="200"/>
      <c r="V24" s="268" t="s">
        <v>1073</v>
      </c>
      <c r="W24" s="269"/>
      <c r="X24" s="270"/>
    </row>
    <row r="25" spans="2:24" ht="9" customHeight="1">
      <c r="B25" s="237"/>
      <c r="C25" s="200"/>
      <c r="D25" s="200"/>
      <c r="E25" s="200"/>
      <c r="F25" s="200"/>
      <c r="G25" s="200"/>
      <c r="H25" s="200"/>
      <c r="I25" s="241"/>
      <c r="J25" s="242"/>
      <c r="K25" s="255"/>
      <c r="L25" s="200"/>
      <c r="M25" s="200"/>
      <c r="N25" s="200"/>
      <c r="O25" s="200"/>
      <c r="P25" s="200"/>
      <c r="Q25" s="200"/>
      <c r="R25" s="200"/>
      <c r="S25" s="200"/>
      <c r="T25" s="200"/>
      <c r="U25" s="200"/>
      <c r="V25" s="271"/>
      <c r="W25" s="272"/>
      <c r="X25" s="273"/>
    </row>
    <row r="26" spans="2:24" ht="15" customHeight="1">
      <c r="B26" s="238" t="s">
        <v>1116</v>
      </c>
      <c r="C26" s="239"/>
      <c r="D26" s="239"/>
      <c r="E26" s="239"/>
      <c r="F26" s="239"/>
      <c r="G26" s="239"/>
      <c r="H26" s="240"/>
      <c r="I26" s="241"/>
      <c r="J26" s="242"/>
      <c r="K26" s="243" t="s">
        <v>1099</v>
      </c>
      <c r="L26" s="244"/>
      <c r="M26" s="244"/>
      <c r="N26" s="244"/>
      <c r="O26" s="244"/>
      <c r="P26" s="244"/>
      <c r="Q26" s="244"/>
      <c r="R26" s="244"/>
      <c r="S26" s="244"/>
      <c r="T26" s="244"/>
      <c r="U26" s="245"/>
      <c r="V26" s="274"/>
      <c r="W26" s="275"/>
      <c r="X26" s="276"/>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0" t="s">
        <v>1074</v>
      </c>
      <c r="C28" s="211"/>
      <c r="D28" s="211"/>
      <c r="E28" s="211"/>
      <c r="F28" s="211"/>
      <c r="G28" s="211"/>
      <c r="H28" s="211"/>
      <c r="I28" s="211"/>
      <c r="J28" s="211"/>
      <c r="K28" s="211"/>
      <c r="L28" s="211"/>
      <c r="M28" s="211"/>
      <c r="N28" s="211"/>
      <c r="O28" s="211"/>
      <c r="P28" s="211"/>
      <c r="Q28" s="211"/>
      <c r="R28" s="211"/>
      <c r="S28" s="211"/>
      <c r="T28" s="211"/>
      <c r="U28" s="212"/>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0" t="s">
        <v>1075</v>
      </c>
      <c r="C30" s="221"/>
      <c r="D30" s="221"/>
      <c r="E30" s="221"/>
      <c r="F30" s="221"/>
      <c r="G30" s="221"/>
      <c r="H30" s="221"/>
      <c r="I30" s="221"/>
      <c r="J30" s="1"/>
      <c r="K30" s="1"/>
      <c r="L30" s="1"/>
      <c r="M30" s="233">
        <v>13532291.49</v>
      </c>
      <c r="N30" s="221"/>
      <c r="O30" s="221"/>
      <c r="P30" s="221"/>
      <c r="Q30" s="221"/>
      <c r="R30" s="221"/>
      <c r="S30" s="221"/>
      <c r="T30" s="221"/>
      <c r="U30" s="1"/>
      <c r="V30" s="257" t="s">
        <v>1076</v>
      </c>
      <c r="W30" s="25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0" t="s">
        <v>1078</v>
      </c>
      <c r="C32" s="221"/>
      <c r="D32" s="221"/>
      <c r="E32" s="221"/>
      <c r="F32" s="221"/>
      <c r="G32" s="221"/>
      <c r="H32" s="221"/>
      <c r="I32" s="221"/>
      <c r="J32" s="1"/>
      <c r="K32" s="1"/>
      <c r="L32" s="1"/>
      <c r="M32" s="233">
        <v>128984634.84</v>
      </c>
      <c r="N32" s="221"/>
      <c r="O32" s="221"/>
      <c r="P32" s="221"/>
      <c r="Q32" s="221"/>
      <c r="R32" s="221"/>
      <c r="S32" s="221"/>
      <c r="T32" s="221"/>
      <c r="U32" s="221"/>
      <c r="V32" s="257" t="s">
        <v>1077</v>
      </c>
      <c r="W32" s="25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199" t="s">
        <v>1114</v>
      </c>
      <c r="C34" s="200"/>
      <c r="D34" s="200"/>
      <c r="E34" s="200"/>
      <c r="F34" s="200"/>
      <c r="G34" s="200"/>
      <c r="H34" s="200"/>
      <c r="I34" s="241"/>
      <c r="J34" s="242"/>
      <c r="K34" s="247">
        <v>2397348704.4010367</v>
      </c>
      <c r="L34" s="200"/>
      <c r="M34" s="200"/>
      <c r="N34" s="200"/>
      <c r="O34" s="200"/>
      <c r="P34" s="200"/>
      <c r="Q34" s="200"/>
      <c r="R34" s="200"/>
      <c r="S34" s="200"/>
      <c r="T34" s="200"/>
      <c r="U34" s="200"/>
      <c r="V34" s="1"/>
      <c r="W34" s="1"/>
      <c r="X34" s="1"/>
    </row>
    <row r="35" spans="2:24" ht="6.75" customHeight="1">
      <c r="B35" s="237"/>
      <c r="C35" s="200"/>
      <c r="D35" s="200"/>
      <c r="E35" s="200"/>
      <c r="F35" s="200"/>
      <c r="G35" s="200"/>
      <c r="H35" s="200"/>
      <c r="I35" s="241"/>
      <c r="J35" s="242"/>
      <c r="K35" s="255"/>
      <c r="L35" s="200"/>
      <c r="M35" s="200"/>
      <c r="N35" s="200"/>
      <c r="O35" s="200"/>
      <c r="P35" s="200"/>
      <c r="Q35" s="200"/>
      <c r="R35" s="200"/>
      <c r="S35" s="200"/>
      <c r="T35" s="200"/>
      <c r="U35" s="200"/>
      <c r="V35" s="1"/>
      <c r="W35" s="1"/>
      <c r="X35" s="1"/>
    </row>
    <row r="36" spans="2:24" ht="13.5" customHeight="1">
      <c r="B36" s="199" t="s">
        <v>1117</v>
      </c>
      <c r="C36" s="200"/>
      <c r="D36" s="200"/>
      <c r="E36" s="200"/>
      <c r="F36" s="200"/>
      <c r="G36" s="200"/>
      <c r="H36" s="200"/>
      <c r="I36" s="241"/>
      <c r="J36" s="242"/>
      <c r="K36" s="256">
        <v>1.1288291692137942</v>
      </c>
      <c r="L36" s="200"/>
      <c r="M36" s="200"/>
      <c r="N36" s="200"/>
      <c r="O36" s="200"/>
      <c r="P36" s="200"/>
      <c r="Q36" s="200"/>
      <c r="R36" s="200"/>
      <c r="S36" s="200"/>
      <c r="T36" s="200"/>
      <c r="U36" s="200"/>
      <c r="V36" s="268" t="s">
        <v>1079</v>
      </c>
      <c r="W36" s="269"/>
      <c r="X36" s="270"/>
    </row>
    <row r="37" spans="2:24" ht="6" customHeight="1">
      <c r="B37" s="237"/>
      <c r="C37" s="200"/>
      <c r="D37" s="200"/>
      <c r="E37" s="200"/>
      <c r="F37" s="200"/>
      <c r="G37" s="200"/>
      <c r="H37" s="200"/>
      <c r="I37" s="241"/>
      <c r="J37" s="242"/>
      <c r="K37" s="255"/>
      <c r="L37" s="200"/>
      <c r="M37" s="200"/>
      <c r="N37" s="200"/>
      <c r="O37" s="200"/>
      <c r="P37" s="200"/>
      <c r="Q37" s="200"/>
      <c r="R37" s="200"/>
      <c r="S37" s="200"/>
      <c r="T37" s="200"/>
      <c r="U37" s="200"/>
      <c r="V37" s="271"/>
      <c r="W37" s="272"/>
      <c r="X37" s="273"/>
    </row>
    <row r="38" spans="2:24" ht="15" customHeight="1">
      <c r="B38" s="238" t="s">
        <v>1118</v>
      </c>
      <c r="C38" s="239"/>
      <c r="D38" s="239"/>
      <c r="E38" s="239"/>
      <c r="F38" s="239"/>
      <c r="G38" s="239"/>
      <c r="H38" s="240"/>
      <c r="I38" s="241"/>
      <c r="J38" s="242"/>
      <c r="K38" s="243" t="s">
        <v>1099</v>
      </c>
      <c r="L38" s="244"/>
      <c r="M38" s="244"/>
      <c r="N38" s="244"/>
      <c r="O38" s="244"/>
      <c r="P38" s="244"/>
      <c r="Q38" s="244"/>
      <c r="R38" s="244"/>
      <c r="S38" s="244"/>
      <c r="T38" s="244"/>
      <c r="U38" s="245"/>
      <c r="V38" s="274"/>
      <c r="W38" s="275"/>
      <c r="X38" s="276"/>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0" t="s">
        <v>1080</v>
      </c>
      <c r="C40" s="211"/>
      <c r="D40" s="211"/>
      <c r="E40" s="211"/>
      <c r="F40" s="211"/>
      <c r="G40" s="211"/>
      <c r="H40" s="211"/>
      <c r="I40" s="211"/>
      <c r="J40" s="211"/>
      <c r="K40" s="211"/>
      <c r="L40" s="211"/>
      <c r="M40" s="211"/>
      <c r="N40" s="211"/>
      <c r="O40" s="211"/>
      <c r="P40" s="211"/>
      <c r="Q40" s="211"/>
      <c r="R40" s="211"/>
      <c r="S40" s="211"/>
      <c r="T40" s="211"/>
      <c r="U40" s="212"/>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0" t="s">
        <v>1082</v>
      </c>
      <c r="C42" s="221"/>
      <c r="D42" s="221"/>
      <c r="E42" s="221"/>
      <c r="F42" s="221"/>
      <c r="G42" s="221"/>
      <c r="H42" s="221"/>
      <c r="I42" s="221"/>
      <c r="J42" s="221"/>
      <c r="K42" s="221"/>
      <c r="L42" s="221"/>
      <c r="M42" s="221"/>
      <c r="N42" s="221"/>
      <c r="O42" s="1"/>
      <c r="P42" s="264">
        <v>431811460.86999816</v>
      </c>
      <c r="Q42" s="262"/>
      <c r="R42" s="262"/>
      <c r="S42" s="262"/>
      <c r="T42" s="262"/>
      <c r="U42" s="262"/>
      <c r="V42" s="257" t="s">
        <v>1081</v>
      </c>
      <c r="W42" s="25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5"/>
      <c r="D44" s="261" t="s">
        <v>1083</v>
      </c>
      <c r="E44" s="262"/>
      <c r="F44" s="262"/>
      <c r="G44" s="262"/>
      <c r="H44" s="262"/>
      <c r="I44" s="262"/>
      <c r="J44" s="262"/>
      <c r="K44" s="262"/>
      <c r="L44" s="262"/>
      <c r="M44" s="262"/>
      <c r="N44" s="262"/>
      <c r="O44" s="262"/>
      <c r="P44" s="233">
        <v>430571460.86999816</v>
      </c>
      <c r="Q44" s="221"/>
      <c r="R44" s="221"/>
      <c r="S44" s="221"/>
      <c r="T44" s="221"/>
      <c r="U44" s="1"/>
      <c r="V44" s="1"/>
      <c r="W44" s="1"/>
      <c r="X44" s="1"/>
    </row>
    <row r="45" spans="2:24" ht="7.5" customHeight="1">
      <c r="B45" s="1"/>
      <c r="C45" s="266"/>
      <c r="D45" s="1"/>
      <c r="E45" s="1"/>
      <c r="F45" s="1"/>
      <c r="G45" s="1"/>
      <c r="H45" s="1"/>
      <c r="I45" s="1"/>
      <c r="J45" s="1"/>
      <c r="K45" s="1"/>
      <c r="L45" s="1"/>
      <c r="M45" s="1"/>
      <c r="N45" s="1"/>
      <c r="O45" s="1"/>
      <c r="P45" s="1"/>
      <c r="Q45" s="1"/>
      <c r="R45" s="1"/>
      <c r="S45" s="1"/>
      <c r="T45" s="1"/>
      <c r="U45" s="1"/>
      <c r="V45" s="1"/>
      <c r="W45" s="1"/>
      <c r="X45" s="1"/>
    </row>
    <row r="46" spans="2:24" ht="13.5" customHeight="1">
      <c r="B46" s="1"/>
      <c r="C46" s="266"/>
      <c r="D46" s="261" t="s">
        <v>1084</v>
      </c>
      <c r="E46" s="262"/>
      <c r="F46" s="262"/>
      <c r="G46" s="262"/>
      <c r="H46" s="262"/>
      <c r="I46" s="262"/>
      <c r="J46" s="262"/>
      <c r="K46" s="262"/>
      <c r="L46" s="262"/>
      <c r="M46" s="262"/>
      <c r="N46" s="1"/>
      <c r="O46" s="1"/>
      <c r="P46" s="233">
        <v>1240000</v>
      </c>
      <c r="Q46" s="221"/>
      <c r="R46" s="221"/>
      <c r="S46" s="221"/>
      <c r="T46" s="221"/>
      <c r="U46" s="221"/>
      <c r="V46" s="1"/>
      <c r="W46" s="1"/>
      <c r="X46" s="1"/>
    </row>
    <row r="47" spans="2:24" ht="9" customHeight="1">
      <c r="B47" s="1"/>
      <c r="C47" s="266"/>
      <c r="D47" s="1"/>
      <c r="E47" s="1"/>
      <c r="F47" s="1"/>
      <c r="G47" s="1"/>
      <c r="H47" s="1"/>
      <c r="I47" s="1"/>
      <c r="J47" s="1"/>
      <c r="K47" s="1"/>
      <c r="L47" s="1"/>
      <c r="M47" s="1"/>
      <c r="N47" s="1"/>
      <c r="O47" s="1"/>
      <c r="P47" s="1"/>
      <c r="Q47" s="1"/>
      <c r="R47" s="1"/>
      <c r="S47" s="1"/>
      <c r="T47" s="1"/>
      <c r="U47" s="1"/>
      <c r="V47" s="1"/>
      <c r="W47" s="1"/>
      <c r="X47" s="1"/>
    </row>
    <row r="48" spans="2:24" ht="13.5" customHeight="1">
      <c r="B48" s="1"/>
      <c r="C48" s="266"/>
      <c r="D48" s="261" t="s">
        <v>1085</v>
      </c>
      <c r="E48" s="262"/>
      <c r="F48" s="262"/>
      <c r="G48" s="262"/>
      <c r="H48" s="262"/>
      <c r="I48" s="262"/>
      <c r="J48" s="262"/>
      <c r="K48" s="262"/>
      <c r="L48" s="262"/>
      <c r="M48" s="262"/>
      <c r="N48" s="262"/>
      <c r="O48" s="262"/>
      <c r="P48" s="263" t="s">
        <v>86</v>
      </c>
      <c r="Q48" s="221"/>
      <c r="R48" s="221"/>
      <c r="S48" s="221"/>
      <c r="T48" s="221"/>
      <c r="U48" s="221"/>
      <c r="V48" s="1"/>
      <c r="W48" s="1"/>
      <c r="X48" s="1"/>
    </row>
    <row r="49" spans="2:24" ht="8.25" customHeight="1">
      <c r="B49" s="1"/>
      <c r="C49" s="266"/>
      <c r="D49" s="1"/>
      <c r="E49" s="1"/>
      <c r="F49" s="1"/>
      <c r="G49" s="1"/>
      <c r="H49" s="1"/>
      <c r="I49" s="1"/>
      <c r="J49" s="1"/>
      <c r="K49" s="1"/>
      <c r="L49" s="1"/>
      <c r="M49" s="1"/>
      <c r="N49" s="1"/>
      <c r="O49" s="1"/>
      <c r="P49" s="1"/>
      <c r="Q49" s="1"/>
      <c r="R49" s="1"/>
      <c r="S49" s="1"/>
      <c r="T49" s="1"/>
      <c r="U49" s="1"/>
      <c r="V49" s="1"/>
      <c r="W49" s="1"/>
      <c r="X49" s="1"/>
    </row>
    <row r="50" spans="2:24" ht="15" customHeight="1">
      <c r="B50" s="1"/>
      <c r="C50" s="267"/>
      <c r="D50" s="261" t="s">
        <v>1086</v>
      </c>
      <c r="E50" s="262"/>
      <c r="F50" s="262"/>
      <c r="G50" s="262"/>
      <c r="H50" s="262"/>
      <c r="I50" s="262"/>
      <c r="J50" s="262"/>
      <c r="K50" s="262"/>
      <c r="L50" s="262"/>
      <c r="M50" s="262"/>
      <c r="N50" s="262"/>
      <c r="O50" s="262"/>
      <c r="P50" s="263" t="s">
        <v>86</v>
      </c>
      <c r="Q50" s="221"/>
      <c r="R50" s="221"/>
      <c r="S50" s="221"/>
      <c r="T50" s="221"/>
      <c r="U50" s="22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0" t="s">
        <v>1088</v>
      </c>
      <c r="C52" s="221"/>
      <c r="D52" s="221"/>
      <c r="E52" s="221"/>
      <c r="F52" s="221"/>
      <c r="G52" s="221"/>
      <c r="H52" s="221"/>
      <c r="I52" s="221"/>
      <c r="J52" s="221"/>
      <c r="K52" s="221"/>
      <c r="L52" s="221"/>
      <c r="M52" s="221"/>
      <c r="N52" s="221"/>
      <c r="O52" s="1"/>
      <c r="P52" s="264">
        <v>3070690732.9199877</v>
      </c>
      <c r="Q52" s="262"/>
      <c r="R52" s="262"/>
      <c r="S52" s="262"/>
      <c r="T52" s="262"/>
      <c r="U52" s="262"/>
      <c r="V52" s="257" t="s">
        <v>1087</v>
      </c>
      <c r="W52" s="25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1" t="s">
        <v>1089</v>
      </c>
      <c r="E54" s="262"/>
      <c r="F54" s="262"/>
      <c r="G54" s="262"/>
      <c r="H54" s="262"/>
      <c r="I54" s="262"/>
      <c r="J54" s="262"/>
      <c r="K54" s="262"/>
      <c r="L54" s="262"/>
      <c r="M54" s="262"/>
      <c r="N54" s="262"/>
      <c r="O54" s="262"/>
      <c r="P54" s="233">
        <v>2928219322.679988</v>
      </c>
      <c r="Q54" s="221"/>
      <c r="R54" s="221"/>
      <c r="S54" s="221"/>
      <c r="T54" s="221"/>
      <c r="U54" s="22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1" t="s">
        <v>1090</v>
      </c>
      <c r="E56" s="262"/>
      <c r="F56" s="262"/>
      <c r="G56" s="262"/>
      <c r="H56" s="262"/>
      <c r="I56" s="262"/>
      <c r="J56" s="262"/>
      <c r="K56" s="262"/>
      <c r="L56" s="262"/>
      <c r="M56" s="262"/>
      <c r="N56" s="262"/>
      <c r="O56" s="262"/>
      <c r="P56" s="233">
        <v>13486775.4</v>
      </c>
      <c r="Q56" s="221"/>
      <c r="R56" s="221"/>
      <c r="S56" s="221"/>
      <c r="T56" s="221"/>
      <c r="U56" s="22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1" t="s">
        <v>1091</v>
      </c>
      <c r="E58" s="262"/>
      <c r="F58" s="262"/>
      <c r="G58" s="262"/>
      <c r="H58" s="262"/>
      <c r="I58" s="262"/>
      <c r="J58" s="262"/>
      <c r="K58" s="262"/>
      <c r="L58" s="262"/>
      <c r="M58" s="262"/>
      <c r="N58" s="262"/>
      <c r="O58" s="262"/>
      <c r="P58" s="233">
        <v>128984634.84</v>
      </c>
      <c r="Q58" s="221"/>
      <c r="R58" s="221"/>
      <c r="S58" s="221"/>
      <c r="T58" s="221"/>
      <c r="U58" s="22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1" t="s">
        <v>1086</v>
      </c>
      <c r="E60" s="262"/>
      <c r="F60" s="262"/>
      <c r="G60" s="262"/>
      <c r="H60" s="262"/>
      <c r="I60" s="262"/>
      <c r="J60" s="262"/>
      <c r="K60" s="262"/>
      <c r="L60" s="262"/>
      <c r="M60" s="262"/>
      <c r="N60" s="262"/>
      <c r="O60" s="262"/>
      <c r="P60" s="263" t="s">
        <v>86</v>
      </c>
      <c r="Q60" s="221"/>
      <c r="R60" s="221"/>
      <c r="S60" s="221"/>
      <c r="T60" s="221"/>
      <c r="U60" s="22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0" t="s">
        <v>1092</v>
      </c>
      <c r="C62" s="221"/>
      <c r="D62" s="221"/>
      <c r="E62" s="221"/>
      <c r="F62" s="221"/>
      <c r="G62" s="221"/>
      <c r="H62" s="221"/>
      <c r="I62" s="221"/>
      <c r="J62" s="221"/>
      <c r="K62" s="221"/>
      <c r="L62" s="221"/>
      <c r="M62" s="221"/>
      <c r="N62" s="221"/>
      <c r="O62" s="221"/>
      <c r="P62" s="233">
        <v>95937500</v>
      </c>
      <c r="Q62" s="221"/>
      <c r="R62" s="221"/>
      <c r="S62" s="221"/>
      <c r="T62" s="221"/>
      <c r="U62" s="221"/>
      <c r="V62" s="257" t="s">
        <v>1093</v>
      </c>
      <c r="W62" s="25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0" t="s">
        <v>1095</v>
      </c>
      <c r="C64" s="221"/>
      <c r="D64" s="221"/>
      <c r="E64" s="221"/>
      <c r="F64" s="221"/>
      <c r="G64" s="221"/>
      <c r="H64" s="221"/>
      <c r="I64" s="221"/>
      <c r="J64" s="221"/>
      <c r="K64" s="221"/>
      <c r="L64" s="221"/>
      <c r="M64" s="221"/>
      <c r="N64" s="221"/>
      <c r="O64" s="221"/>
      <c r="P64" s="233">
        <v>45289126.8640938</v>
      </c>
      <c r="Q64" s="221"/>
      <c r="R64" s="221"/>
      <c r="S64" s="221"/>
      <c r="T64" s="221"/>
      <c r="U64" s="221"/>
      <c r="V64" s="257" t="s">
        <v>1094</v>
      </c>
      <c r="W64" s="25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0" t="s">
        <v>1096</v>
      </c>
      <c r="C66" s="221"/>
      <c r="D66" s="221"/>
      <c r="E66" s="221"/>
      <c r="F66" s="221"/>
      <c r="G66" s="221"/>
      <c r="H66" s="221"/>
      <c r="I66" s="221"/>
      <c r="J66" s="221"/>
      <c r="K66" s="221"/>
      <c r="L66" s="221"/>
      <c r="M66" s="221"/>
      <c r="N66" s="221"/>
      <c r="O66" s="221"/>
      <c r="P66" s="233">
        <v>2250000000</v>
      </c>
      <c r="Q66" s="221"/>
      <c r="R66" s="221"/>
      <c r="S66" s="221"/>
      <c r="T66" s="221"/>
      <c r="U66" s="221"/>
      <c r="V66" s="257" t="s">
        <v>1097</v>
      </c>
      <c r="W66" s="25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0" t="s">
        <v>1098</v>
      </c>
      <c r="C68" s="221"/>
      <c r="D68" s="221"/>
      <c r="E68" s="221"/>
      <c r="F68" s="221"/>
      <c r="G68" s="221"/>
      <c r="H68" s="221"/>
      <c r="I68" s="221"/>
      <c r="J68" s="221"/>
      <c r="K68" s="221"/>
      <c r="L68" s="221"/>
      <c r="M68" s="221"/>
      <c r="N68" s="221"/>
      <c r="O68" s="221"/>
      <c r="P68" s="233">
        <v>1111275566.925892</v>
      </c>
      <c r="Q68" s="221"/>
      <c r="R68" s="221"/>
      <c r="S68" s="221"/>
      <c r="T68" s="221"/>
      <c r="U68" s="22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2" t="s">
        <v>1100</v>
      </c>
      <c r="C70" s="253"/>
      <c r="D70" s="253"/>
      <c r="E70" s="253"/>
      <c r="F70" s="253"/>
      <c r="G70" s="253"/>
      <c r="H70" s="254"/>
      <c r="I70" s="1"/>
      <c r="J70" s="1"/>
      <c r="K70" s="1"/>
      <c r="L70" s="249" t="s">
        <v>1099</v>
      </c>
      <c r="M70" s="250"/>
      <c r="N70" s="250"/>
      <c r="O70" s="250"/>
      <c r="P70" s="250"/>
      <c r="Q70" s="250"/>
      <c r="R70" s="250"/>
      <c r="S70" s="250"/>
      <c r="T70" s="250"/>
      <c r="U70" s="251"/>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0" t="s">
        <v>1101</v>
      </c>
      <c r="C72" s="211"/>
      <c r="D72" s="211"/>
      <c r="E72" s="211"/>
      <c r="F72" s="211"/>
      <c r="G72" s="211"/>
      <c r="H72" s="211"/>
      <c r="I72" s="211"/>
      <c r="J72" s="211"/>
      <c r="K72" s="211"/>
      <c r="L72" s="211"/>
      <c r="M72" s="211"/>
      <c r="N72" s="211"/>
      <c r="O72" s="211"/>
      <c r="P72" s="211"/>
      <c r="Q72" s="211"/>
      <c r="R72" s="211"/>
      <c r="S72" s="211"/>
      <c r="T72" s="211"/>
      <c r="U72" s="212"/>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0" t="s">
        <v>1102</v>
      </c>
      <c r="C74" s="221"/>
      <c r="D74" s="221"/>
      <c r="E74" s="221"/>
      <c r="F74" s="221"/>
      <c r="G74" s="221"/>
      <c r="H74" s="221"/>
      <c r="I74" s="221"/>
      <c r="J74" s="221"/>
      <c r="K74" s="221"/>
      <c r="L74" s="221"/>
      <c r="M74" s="221"/>
      <c r="N74" s="221"/>
      <c r="O74" s="246">
        <v>279686150.8200005</v>
      </c>
      <c r="P74" s="227"/>
      <c r="Q74" s="227"/>
      <c r="R74" s="227"/>
      <c r="S74" s="227"/>
      <c r="T74" s="227"/>
      <c r="U74" s="227"/>
      <c r="V74" s="257" t="s">
        <v>1103</v>
      </c>
      <c r="W74" s="258"/>
      <c r="X74" s="1"/>
    </row>
    <row r="75" spans="2:24" ht="7.5" customHeight="1">
      <c r="B75" s="1"/>
      <c r="C75" s="1"/>
      <c r="D75" s="1"/>
      <c r="E75" s="1"/>
      <c r="F75" s="1"/>
      <c r="G75" s="1"/>
      <c r="H75" s="1"/>
      <c r="I75" s="1"/>
      <c r="J75" s="1"/>
      <c r="K75" s="1"/>
      <c r="L75" s="1"/>
      <c r="M75" s="1"/>
      <c r="N75" s="1"/>
      <c r="O75" s="1"/>
      <c r="P75" s="1"/>
      <c r="Q75" s="1"/>
      <c r="R75" s="1"/>
      <c r="S75" s="1"/>
      <c r="T75" s="1"/>
      <c r="U75" s="1"/>
      <c r="V75" s="258"/>
      <c r="W75" s="258"/>
      <c r="X75" s="1"/>
    </row>
    <row r="76" spans="2:24" ht="15" customHeight="1">
      <c r="B76" s="220" t="s">
        <v>1104</v>
      </c>
      <c r="C76" s="221"/>
      <c r="D76" s="221"/>
      <c r="E76" s="221"/>
      <c r="F76" s="221"/>
      <c r="G76" s="221"/>
      <c r="H76" s="221"/>
      <c r="I76" s="221"/>
      <c r="J76" s="221"/>
      <c r="K76" s="221"/>
      <c r="L76" s="221"/>
      <c r="M76" s="221"/>
      <c r="N76" s="221"/>
      <c r="O76" s="221"/>
      <c r="P76" s="247">
        <v>-9149876.762937997</v>
      </c>
      <c r="Q76" s="200"/>
      <c r="R76" s="200"/>
      <c r="S76" s="200"/>
      <c r="T76" s="200"/>
      <c r="U76" s="1"/>
      <c r="V76" s="257" t="s">
        <v>1105</v>
      </c>
      <c r="W76" s="25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0" t="s">
        <v>1106</v>
      </c>
      <c r="C78" s="221"/>
      <c r="D78" s="221"/>
      <c r="E78" s="221"/>
      <c r="F78" s="221"/>
      <c r="G78" s="221"/>
      <c r="H78" s="221"/>
      <c r="I78" s="221"/>
      <c r="J78" s="221"/>
      <c r="K78" s="221"/>
      <c r="L78" s="221"/>
      <c r="M78" s="221"/>
      <c r="N78" s="221"/>
      <c r="O78" s="221"/>
      <c r="P78" s="1"/>
      <c r="Q78" s="1"/>
      <c r="R78" s="248">
        <v>270536274.0570625</v>
      </c>
      <c r="S78" s="200"/>
      <c r="T78" s="200"/>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2" t="s">
        <v>1107</v>
      </c>
      <c r="C80" s="253"/>
      <c r="D80" s="253"/>
      <c r="E80" s="253"/>
      <c r="F80" s="253"/>
      <c r="G80" s="253"/>
      <c r="H80" s="254"/>
      <c r="I80" s="1"/>
      <c r="J80" s="1"/>
      <c r="K80" s="1"/>
      <c r="L80" s="249" t="s">
        <v>1099</v>
      </c>
      <c r="M80" s="250"/>
      <c r="N80" s="250"/>
      <c r="O80" s="250"/>
      <c r="P80" s="250"/>
      <c r="Q80" s="250"/>
      <c r="R80" s="250"/>
      <c r="S80" s="250"/>
      <c r="T80" s="250"/>
      <c r="U80" s="251"/>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0" t="s">
        <v>1108</v>
      </c>
      <c r="C84" s="221"/>
      <c r="D84" s="221"/>
      <c r="E84" s="221"/>
      <c r="F84" s="221"/>
      <c r="G84" s="221"/>
      <c r="H84" s="221"/>
      <c r="I84" s="221"/>
      <c r="J84" s="221"/>
      <c r="K84" s="221"/>
      <c r="L84" s="221"/>
      <c r="M84" s="221"/>
      <c r="N84" s="221"/>
      <c r="O84" s="1"/>
      <c r="P84" s="233">
        <v>13486775.4</v>
      </c>
      <c r="Q84" s="221"/>
      <c r="R84" s="221"/>
      <c r="S84" s="221"/>
      <c r="T84" s="221"/>
      <c r="U84" s="221"/>
      <c r="V84" s="257" t="s">
        <v>1109</v>
      </c>
      <c r="W84" s="25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0" t="s">
        <v>1110</v>
      </c>
      <c r="C86" s="221"/>
      <c r="D86" s="221"/>
      <c r="E86" s="221"/>
      <c r="F86" s="221"/>
      <c r="G86" s="221"/>
      <c r="H86" s="221"/>
      <c r="I86" s="221"/>
      <c r="J86" s="221"/>
      <c r="K86" s="221"/>
      <c r="L86" s="221"/>
      <c r="M86" s="221"/>
      <c r="N86" s="221"/>
      <c r="O86" s="1"/>
      <c r="P86" s="19"/>
      <c r="Q86" s="247">
        <v>2500000</v>
      </c>
      <c r="R86" s="200"/>
      <c r="S86" s="200"/>
      <c r="T86" s="200"/>
      <c r="U86" s="200"/>
      <c r="V86" s="257" t="s">
        <v>1111</v>
      </c>
      <c r="W86" s="25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0" t="s">
        <v>1112</v>
      </c>
      <c r="C88" s="221"/>
      <c r="D88" s="221"/>
      <c r="E88" s="221"/>
      <c r="F88" s="221"/>
      <c r="G88" s="221"/>
      <c r="H88" s="221"/>
      <c r="I88" s="221"/>
      <c r="J88" s="221"/>
      <c r="K88" s="221"/>
      <c r="L88" s="221"/>
      <c r="M88" s="221"/>
      <c r="N88" s="221"/>
      <c r="P88" s="241"/>
      <c r="Q88" s="242"/>
      <c r="R88" s="242"/>
      <c r="S88" s="247">
        <v>10986775.4</v>
      </c>
      <c r="T88" s="200"/>
      <c r="U88" s="200"/>
      <c r="V88" s="257" t="s">
        <v>1113</v>
      </c>
      <c r="W88" s="258"/>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2019-07-09T09:09:48Z</cp:lastPrinted>
  <dcterms:created xsi:type="dcterms:W3CDTF">2019-07-09T09:06:13Z</dcterms:created>
  <dcterms:modified xsi:type="dcterms:W3CDTF">2019-08-05T09:29:23Z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