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3"/>
  </bookViews>
  <sheets>
    <sheet name="Disclaimer" sheetId="1" r:id="rId1"/>
    <sheet name="Introduction"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definedNames>
    <definedName name="_xlnm._FilterDatabase" localSheetId="2" hidden="1">'A. HTT General'!$L$112:$L$126</definedName>
    <definedName name="acceptable_use_policy" localSheetId="0">'Disclaimer'!#REF!</definedName>
    <definedName name="general_tc" localSheetId="0">'Disclaimer'!$A$61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0">'Disclaimer'!$A$1:$A$170</definedName>
    <definedName name="_xlnm.Print_Area" localSheetId="31">'E. Optional ECB-ECAIs data'!$A$2:$G$91</definedName>
    <definedName name="_xlnm.Print_Area" localSheetId="1">'Introduction'!$B$2:$J$53</definedName>
    <definedName name="Print_Area_1">#REF!</definedName>
    <definedName name="Print_Area_2">#REF!</definedName>
    <definedName name="Print_Area_25">'D8. Performance'!$B$2:$M$19</definedName>
    <definedName name="Print_Area_27">'D9. Amortisation'!$B$1:$P$388</definedName>
    <definedName name="Print_Area_28">'D10. Amortisation Graph '!$B$1:$B$2</definedName>
    <definedName name="Print_Area_3">'D1. Front Page'!$B$1:$O$28</definedName>
    <definedName name="Print_Area_4">'D2. Covered Bond Series'!$B$1:$T$19</definedName>
    <definedName name="Print_Area_5">'D3. Ratings'!$B$2:$H$18</definedName>
    <definedName name="Print_Area_6">'D4. Tests Royal Decree'!$B$1:$X$88</definedName>
    <definedName name="Print_Area_7">'D5. Cover Pool Summary'!$B$1:$R$55</definedName>
    <definedName name="Print_Area_8">'D6. Stratification Tables'!$B$2:$AJ$291</definedName>
    <definedName name="Print_Area_9">'D7. Stratification Graphs'!$A$2:$R$55</definedName>
    <definedName name="_xlnm.Print_Titles" localSheetId="0">'Disclaimer'!$2:$2</definedName>
    <definedName name="privacy_policy" localSheetId="0">'Disclaimer'!$A$136</definedName>
  </definedNames>
  <calcPr fullCalcOnLoad="1"/>
</workbook>
</file>

<file path=xl/sharedStrings.xml><?xml version="1.0" encoding="utf-8"?>
<sst xmlns="http://schemas.openxmlformats.org/spreadsheetml/2006/main" count="2935" uniqueCount="2078">
  <si>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</si>
  <si>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</si>
  <si>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</si>
  <si>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</si>
  <si>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</si>
  <si>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</si>
  <si>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</si>
  <si>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</si>
  <si>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</si>
  <si>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</si>
  <si>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</si>
  <si>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</si>
  <si>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</si>
  <si>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</si>
  <si>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</si>
  <si>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</si>
  <si>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</si>
  <si>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</si>
  <si>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</si>
  <si>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</si>
  <si>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</si>
  <si>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</si>
  <si>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</si>
  <si>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</si>
  <si>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</si>
  <si>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</si>
  <si>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</si>
  <si>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</si>
  <si>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</si>
  <si>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</si>
  <si>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</si>
  <si>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</si>
  <si>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</si>
  <si>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</si>
  <si>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</si>
  <si>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</si>
  <si>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</si>
  <si>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</si>
  <si>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</si>
  <si>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</si>
  <si>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</si>
  <si>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</si>
  <si>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</si>
  <si>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</si>
  <si>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</si>
  <si>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</si>
  <si>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</si>
  <si>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</si>
  <si>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</si>
  <si>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</si>
  <si>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</si>
  <si>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</si>
  <si>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</si>
  <si>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</si>
  <si>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</si>
  <si>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</si>
  <si>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</si>
  <si>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</si>
  <si>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</si>
  <si>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</si>
  <si>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</si>
  <si>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</si>
  <si>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</si>
  <si>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</si>
  <si>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</si>
  <si>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</si>
  <si>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</si>
  <si>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</si>
  <si>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</si>
  <si>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</si>
  <si>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</si>
  <si>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</si>
  <si>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</si>
  <si>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</si>
  <si>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</si>
  <si>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</si>
  <si>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</si>
  <si>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</si>
  <si>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</si>
  <si>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</si>
  <si>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</si>
  <si>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</si>
  <si>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</si>
  <si>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</si>
  <si>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</si>
  <si>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</si>
  <si>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</si>
  <si>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</si>
  <si>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</si>
  <si>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</si>
  <si>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</si>
  <si>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</si>
  <si>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</si>
  <si>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</si>
  <si>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</si>
  <si>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</si>
  <si>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</si>
  <si>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</si>
  <si>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</si>
  <si>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</si>
  <si>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</si>
  <si>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</si>
  <si>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</si>
  <si>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</si>
  <si>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</si>
  <si>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</si>
  <si>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</si>
  <si>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</si>
  <si>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</si>
  <si>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</si>
  <si>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</si>
  <si>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</si>
  <si>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</si>
  <si>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</si>
  <si>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</si>
  <si>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</si>
  <si>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</si>
  <si>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</si>
  <si>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</si>
  <si>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</si>
  <si>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</si>
  <si>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</si>
  <si>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</si>
  <si>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</si>
  <si>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</si>
  <si>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</si>
  <si>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</si>
  <si>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</si>
  <si>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</si>
  <si>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</si>
  <si>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</si>
  <si>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</si>
  <si>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</si>
  <si>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</si>
  <si>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</si>
  <si>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</si>
  <si>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</si>
  <si>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</si>
  <si>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</si>
  <si>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</si>
  <si>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</si>
  <si>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</si>
  <si>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</si>
  <si>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</si>
  <si>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</si>
  <si>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</si>
  <si>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</si>
  <si>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</si>
  <si>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</si>
  <si>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</si>
  <si>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</si>
  <si>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</si>
  <si>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</si>
  <si>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</si>
  <si>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</si>
  <si>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</si>
  <si>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</si>
  <si>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</si>
  <si>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</si>
  <si>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</si>
  <si>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</si>
  <si>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</si>
  <si>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</si>
  <si>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</si>
  <si>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</si>
  <si>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</si>
  <si>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</si>
  <si>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</si>
  <si>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</si>
  <si>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</si>
  <si>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</si>
  <si>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</si>
  <si>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</si>
  <si>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</si>
  <si>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</si>
  <si>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</si>
  <si>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</si>
  <si>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</si>
  <si>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</si>
  <si>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</si>
  <si>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</si>
  <si>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</si>
  <si>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</si>
  <si>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</si>
  <si>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</si>
  <si>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</si>
  <si>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</si>
  <si>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</si>
  <si>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</si>
  <si>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</si>
  <si>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</si>
  <si>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</si>
  <si>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</si>
  <si>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</si>
  <si>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</si>
  <si>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</si>
  <si>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</si>
  <si>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</si>
  <si>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</si>
  <si>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</si>
  <si>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</si>
  <si>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</si>
  <si>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</si>
  <si>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</si>
  <si>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</si>
  <si>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</si>
  <si>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</si>
  <si>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</si>
  <si>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</si>
  <si>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</si>
  <si>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</si>
  <si>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</si>
  <si>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</si>
  <si>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</si>
  <si>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</si>
  <si>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</si>
  <si>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</si>
  <si>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</si>
  <si>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</si>
  <si>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</si>
  <si>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</si>
  <si>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</si>
  <si>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</si>
  <si>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</si>
  <si>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</si>
  <si>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</si>
  <si>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</si>
  <si>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</si>
  <si>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</si>
  <si>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</si>
  <si>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</si>
  <si>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</si>
  <si>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</si>
  <si>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</si>
  <si>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</si>
  <si>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</si>
  <si>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</si>
  <si>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</si>
  <si>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</si>
  <si>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</si>
  <si>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</si>
  <si>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</si>
  <si>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</si>
  <si>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</si>
  <si>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</si>
  <si>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</si>
  <si>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</si>
  <si>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</si>
  <si>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</si>
  <si>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</si>
  <si>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</si>
  <si>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</si>
  <si>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</si>
  <si>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</si>
  <si>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</si>
  <si>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</si>
  <si>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</si>
  <si>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</si>
  <si>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</si>
  <si>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</si>
  <si>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</si>
  <si>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</si>
  <si>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</si>
  <si>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</si>
  <si>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</si>
  <si>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</si>
  <si>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</si>
  <si>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</si>
  <si>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</si>
  <si>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</si>
  <si>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</si>
  <si>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</si>
  <si>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</si>
  <si>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</si>
  <si>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</si>
  <si>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</si>
  <si>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</si>
  <si>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</si>
  <si>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</si>
  <si>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</si>
  <si>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</si>
  <si>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</si>
  <si>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</si>
  <si>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</si>
  <si>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</si>
  <si>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</si>
  <si>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</si>
  <si>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</si>
  <si>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</si>
  <si>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</si>
  <si>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</si>
  <si>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</si>
  <si>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</si>
  <si>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</si>
  <si>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</si>
  <si>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</si>
  <si>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</si>
  <si>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</si>
  <si>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</si>
  <si>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</si>
  <si>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</si>
  <si>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</si>
  <si>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</si>
  <si>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</si>
  <si>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</si>
  <si>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</si>
  <si>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</si>
  <si>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</si>
  <si>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</si>
  <si>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</si>
  <si>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</si>
  <si>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</si>
  <si>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</si>
  <si>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</si>
  <si>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</si>
  <si>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</si>
  <si>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</si>
  <si>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</si>
  <si>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</si>
  <si>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</si>
  <si>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</si>
  <si>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</si>
  <si>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</si>
  <si>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</si>
  <si>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</si>
  <si>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</si>
  <si>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</si>
  <si>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</si>
  <si>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</si>
  <si>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</si>
  <si>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</si>
  <si>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</si>
  <si>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</si>
  <si>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</si>
  <si>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</si>
  <si>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</si>
  <si>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</si>
  <si>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</si>
  <si>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</si>
  <si>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</si>
  <si>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</si>
  <si>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</si>
  <si>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</si>
  <si>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</si>
  <si>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</si>
  <si>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</si>
  <si>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</si>
  <si>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</si>
  <si>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</si>
  <si>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</si>
  <si>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</si>
  <si>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</si>
  <si>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</si>
  <si>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</si>
  <si>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</si>
  <si>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</si>
  <si>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</si>
  <si>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</si>
  <si>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</si>
  <si>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G.4.1.4</t>
  </si>
  <si>
    <t>G.4.1.5</t>
  </si>
  <si>
    <t>G.4.1.6</t>
  </si>
  <si>
    <t>G.4.1.7</t>
  </si>
  <si>
    <t>G.4.1.8</t>
  </si>
  <si>
    <t>G.4.1.9</t>
  </si>
  <si>
    <t>G.4.1.10</t>
  </si>
  <si>
    <t>(Please refer to "Tab D. HTT Harmonised Glossary" for hedging strategy)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</si>
  <si>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</si>
  <si>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</si>
  <si>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</si>
  <si>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</si>
  <si>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</si>
  <si>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</si>
  <si>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</si>
  <si>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</si>
  <si>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</si>
  <si>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</si>
  <si>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</si>
  <si>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</si>
  <si>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</si>
  <si>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</si>
  <si>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</si>
  <si>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</si>
  <si>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</si>
  <si>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</si>
  <si>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</si>
  <si>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</si>
  <si>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</si>
  <si>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</si>
  <si>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</si>
  <si>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</si>
  <si>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</si>
  <si>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</si>
  <si>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</si>
  <si>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</si>
  <si>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</si>
  <si>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</si>
  <si>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</si>
  <si>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</si>
  <si>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</si>
  <si>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</si>
  <si>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</si>
  <si>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</si>
  <si>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</si>
  <si>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</si>
  <si>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</si>
  <si>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</si>
  <si>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</si>
  <si>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</si>
  <si>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</si>
  <si>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</si>
  <si>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</si>
  <si>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</si>
  <si>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</si>
  <si>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</si>
  <si>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</si>
  <si>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</si>
  <si>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</si>
  <si>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</si>
  <si>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</si>
  <si>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</si>
  <si>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</si>
  <si>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</si>
  <si>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</si>
  <si>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</si>
  <si>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</si>
  <si>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</si>
  <si>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</si>
  <si>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</si>
  <si>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</si>
  <si>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</si>
  <si>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</si>
  <si>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</si>
  <si>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</si>
  <si>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</si>
  <si>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</si>
  <si>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</si>
  <si>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</si>
  <si>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</si>
  <si>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</si>
  <si>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</si>
  <si>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</si>
  <si>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</si>
  <si>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</si>
  <si>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</si>
  <si>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</si>
  <si>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</si>
  <si>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</si>
  <si>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</si>
  <si>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</si>
  <si>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</si>
  <si>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</si>
  <si>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</si>
  <si>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</si>
  <si>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</si>
  <si>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</si>
  <si>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</si>
  <si>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</si>
  <si>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</si>
  <si>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</si>
  <si>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</si>
  <si>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</si>
  <si>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</si>
  <si>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</si>
  <si>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</si>
  <si>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</si>
  <si>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</si>
  <si>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</si>
  <si>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</si>
  <si>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</si>
  <si>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</si>
  <si>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</si>
  <si>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</si>
  <si>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</si>
  <si>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</si>
  <si>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</si>
  <si>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</si>
  <si>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</si>
  <si>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</si>
  <si>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</si>
  <si>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</si>
  <si>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</si>
  <si>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</si>
  <si>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</si>
  <si>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</si>
  <si>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</si>
  <si>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</si>
  <si>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</si>
  <si>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</si>
  <si>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</si>
  <si>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</si>
  <si>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</si>
  <si>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</si>
  <si>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</si>
  <si>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</si>
  <si>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</si>
  <si>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</si>
  <si>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</si>
  <si>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</si>
  <si>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</si>
  <si>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</si>
  <si>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</si>
  <si>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</si>
  <si>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</si>
  <si>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</si>
  <si>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</si>
  <si>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</si>
  <si>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</si>
  <si>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</si>
  <si>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</si>
  <si>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</si>
  <si>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</si>
  <si>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</si>
  <si>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</si>
  <si>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</si>
  <si>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</si>
  <si>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</si>
  <si>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</si>
  <si>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</si>
  <si>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</si>
  <si>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</si>
  <si>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</si>
  <si>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</si>
  <si>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</si>
  <si>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</si>
  <si>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</si>
  <si>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</si>
  <si>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</si>
  <si>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</si>
  <si>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</si>
  <si>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</si>
  <si>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</si>
  <si>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</si>
  <si>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</si>
  <si>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</si>
  <si>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</si>
  <si>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</si>
  <si>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</si>
  <si>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</si>
  <si>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</si>
  <si>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</si>
  <si>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</si>
  <si>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</si>
  <si>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</si>
  <si>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</si>
  <si>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</si>
  <si>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</si>
  <si>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</si>
  <si>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</si>
  <si>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</si>
  <si>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</si>
  <si>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</si>
  <si>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</si>
  <si>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</si>
  <si>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</si>
  <si>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</si>
  <si>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</si>
  <si>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</si>
  <si>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</si>
  <si>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</si>
  <si>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</si>
  <si>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</si>
  <si>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</si>
  <si>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</si>
  <si>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</si>
  <si>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</si>
  <si>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</si>
  <si>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</si>
  <si>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</si>
  <si>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</si>
  <si>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</si>
  <si>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</si>
  <si>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</si>
  <si>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</si>
  <si>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</si>
  <si>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</si>
  <si>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</si>
  <si>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</si>
  <si>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</si>
  <si>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</si>
  <si>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</si>
  <si>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</si>
  <si>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</si>
  <si>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</si>
  <si>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</si>
  <si>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</si>
  <si>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</si>
  <si>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</si>
  <si>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</si>
  <si>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</si>
  <si>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</si>
  <si>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</si>
  <si>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</si>
  <si>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</si>
  <si>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</si>
  <si>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</si>
  <si>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</si>
  <si>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</si>
  <si>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</si>
  <si>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</si>
  <si>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</si>
  <si>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</si>
  <si>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</si>
  <si>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</si>
  <si>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</si>
  <si>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</si>
  <si>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</si>
  <si>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</si>
  <si>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</si>
  <si>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</si>
  <si>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</si>
  <si>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</si>
  <si>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</si>
  <si>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</si>
  <si>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</si>
  <si>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</si>
  <si>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</si>
  <si>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</si>
  <si>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</si>
  <si>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</si>
  <si>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</si>
  <si>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</si>
  <si>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</si>
  <si>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</si>
  <si>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</si>
  <si>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</si>
  <si>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</si>
  <si>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</si>
  <si>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</si>
  <si>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</si>
  <si>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</si>
  <si>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</si>
  <si>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</si>
  <si>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</si>
  <si>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</si>
  <si>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</si>
  <si>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</si>
  <si>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</si>
  <si>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</si>
  <si>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</si>
  <si>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</si>
  <si>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</si>
  <si>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</si>
  <si>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</si>
  <si>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</si>
  <si>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</si>
  <si>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</si>
  <si>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</si>
  <si>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</si>
  <si>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</si>
  <si>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</si>
  <si>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</si>
  <si>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</si>
  <si>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</si>
  <si>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</si>
  <si>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</si>
  <si>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</si>
  <si>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</si>
  <si>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</si>
  <si>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</si>
  <si>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</si>
  <si>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</si>
  <si>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</si>
  <si>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</si>
  <si>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</si>
  <si>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</si>
  <si>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</si>
  <si>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</si>
  <si>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</si>
  <si>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</si>
  <si>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</si>
  <si>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</si>
  <si>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</si>
  <si>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</si>
  <si>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</si>
  <si>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</si>
  <si>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</si>
  <si>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</si>
  <si>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</si>
  <si>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</si>
  <si>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</si>
  <si>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</si>
  <si>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</si>
  <si>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</si>
  <si>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</si>
  <si>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</si>
  <si>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</si>
  <si>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</si>
  <si>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</si>
  <si>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</si>
  <si>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</si>
  <si>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</si>
  <si>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</si>
  <si>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</si>
  <si>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</si>
  <si>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</si>
  <si>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</si>
  <si>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</si>
  <si>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</si>
  <si>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</si>
  <si>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</si>
  <si>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</si>
  <si>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</si>
  <si>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</si>
  <si>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</si>
  <si>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</si>
  <si>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</si>
  <si>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</si>
  <si>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</si>
  <si>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</si>
  <si>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</si>
  <si>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</si>
  <si>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</si>
  <si>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</si>
  <si>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</si>
  <si>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</si>
  <si>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</si>
  <si>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</si>
  <si>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</si>
  <si>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</si>
  <si>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</si>
  <si>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</si>
  <si>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</si>
  <si>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</si>
  <si>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</si>
  <si>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</si>
  <si>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</si>
  <si>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</si>
  <si>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</si>
  <si>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</si>
  <si>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</si>
  <si>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</si>
  <si>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</si>
  <si>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</si>
  <si>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</si>
  <si>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</si>
  <si>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</si>
  <si>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</si>
  <si>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</si>
  <si>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</si>
  <si>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</si>
  <si>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</si>
  <si>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</si>
  <si>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</si>
  <si>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</si>
  <si>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</si>
  <si>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</si>
  <si>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</si>
  <si>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</si>
  <si>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</si>
  <si>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</si>
  <si>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</si>
  <si>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</si>
  <si>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</si>
  <si>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</si>
  <si>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</si>
  <si>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</si>
  <si>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</si>
  <si>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</si>
  <si>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</si>
  <si>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</si>
  <si>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</si>
  <si>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</si>
  <si>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</si>
  <si>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</si>
  <si>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</si>
  <si>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</si>
  <si>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</si>
  <si>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</si>
  <si>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</si>
  <si>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</si>
  <si>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</si>
  <si>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</si>
  <si>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</si>
  <si>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</si>
  <si>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</si>
  <si>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</si>
  <si>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</si>
  <si>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</si>
  <si>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</si>
  <si>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</si>
  <si>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</si>
  <si>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</si>
  <si>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</si>
  <si>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</si>
  <si>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</si>
  <si>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</si>
  <si>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</si>
  <si>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</si>
  <si>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</si>
  <si>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</si>
  <si>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</si>
  <si>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</si>
  <si>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</si>
  <si>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</si>
  <si>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</si>
  <si>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</si>
  <si>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</si>
  <si>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</si>
  <si>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</si>
  <si>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</si>
  <si>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</si>
  <si>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</si>
  <si>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</si>
  <si>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</si>
  <si>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</si>
  <si>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</si>
  <si>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</si>
  <si>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</si>
  <si>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</si>
  <si>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</si>
  <si>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</si>
  <si>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</si>
  <si>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</si>
  <si>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</si>
  <si>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</si>
  <si>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</si>
  <si>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</si>
  <si>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</si>
  <si>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</si>
  <si>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</si>
  <si>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</si>
  <si>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</si>
  <si>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</si>
  <si>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</si>
  <si>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</si>
  <si>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</si>
  <si>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</si>
  <si>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</si>
  <si>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</si>
  <si>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</si>
  <si>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</si>
  <si>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</si>
  <si>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</si>
  <si>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</si>
  <si>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</si>
  <si>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</si>
  <si>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</si>
  <si>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</si>
  <si>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</si>
  <si>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</si>
  <si>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</si>
  <si>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</si>
  <si>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</si>
  <si>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</si>
  <si>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</si>
  <si>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</si>
  <si>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</si>
  <si>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</si>
  <si>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</si>
  <si>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</si>
  <si>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</si>
  <si>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</si>
  <si>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</si>
  <si>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</si>
  <si>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</si>
  <si>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</si>
  <si>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</si>
  <si>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</si>
  <si>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</si>
  <si>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</si>
  <si>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</si>
  <si>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</si>
  <si>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</si>
  <si>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</si>
  <si>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</si>
  <si>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</si>
  <si>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</si>
  <si>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</si>
  <si>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</si>
  <si>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</si>
  <si>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</si>
  <si>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</si>
  <si>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</si>
  <si>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</si>
  <si>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Residential Mortgage Pandbrieven Programme</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</si>
  <si>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</si>
  <si>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</si>
  <si>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</si>
  <si>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</si>
  <si>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</si>
  <si>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</si>
  <si>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</si>
  <si>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</si>
  <si>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</si>
  <si>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</si>
  <si>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</si>
  <si>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</si>
  <si>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</si>
  <si>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</si>
  <si>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</si>
  <si>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</si>
  <si>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</si>
  <si>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</si>
  <si>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</si>
  <si>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</si>
  <si>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</si>
  <si>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</si>
  <si>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</si>
  <si>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</si>
  <si>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</si>
  <si>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</si>
  <si>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</si>
  <si>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</si>
  <si>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</si>
  <si>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</si>
  <si>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</si>
  <si>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</si>
  <si>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</si>
  <si>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</si>
  <si>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</si>
  <si>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</si>
  <si>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</si>
  <si>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</si>
  <si>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</si>
  <si>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BD@135194</t>
  </si>
  <si>
    <t>BE0002265347</t>
  </si>
  <si>
    <t>Fixed</t>
  </si>
  <si>
    <t>NACT</t>
  </si>
  <si>
    <t>BD@138090</t>
  </si>
  <si>
    <t>BE0002274430</t>
  </si>
  <si>
    <t>BD@150169</t>
  </si>
  <si>
    <t>BE0002586643</t>
  </si>
  <si>
    <t>BD@153515</t>
  </si>
  <si>
    <t>BE0002614924</t>
  </si>
  <si>
    <t>Extended Maturity Date</t>
  </si>
  <si>
    <t>24/10/2024</t>
  </si>
  <si>
    <t>23/09/2025</t>
  </si>
  <si>
    <t>22/03/2029</t>
  </si>
  <si>
    <t>04/10/2026</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</si>
  <si>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</si>
  <si>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</si>
  <si>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</si>
  <si>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</si>
  <si>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</si>
  <si>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</si>
  <si>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</si>
  <si>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</si>
  <si>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</si>
  <si>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</si>
  <si>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</si>
  <si>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</si>
  <si>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</si>
  <si>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</si>
  <si>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</si>
  <si>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</si>
  <si>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</si>
  <si>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</si>
  <si>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</si>
  <si>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</si>
  <si>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</si>
  <si>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</si>
  <si>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</si>
  <si>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</si>
  <si>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</si>
  <si>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</si>
  <si>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</si>
  <si>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</si>
  <si>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</si>
  <si>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</si>
  <si>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</si>
  <si>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</si>
  <si>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</si>
  <si>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</si>
  <si>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</si>
  <si>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</si>
  <si>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</si>
  <si>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</si>
  <si>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</si>
  <si>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</si>
  <si>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</si>
  <si>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</si>
  <si>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</si>
  <si>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</si>
  <si>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</si>
  <si>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</si>
  <si>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</si>
  <si>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</si>
  <si>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</si>
  <si>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</si>
  <si>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</si>
  <si>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</si>
  <si>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</si>
  <si>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</si>
  <si>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</si>
  <si>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</si>
  <si>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</si>
  <si>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</si>
  <si>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</si>
  <si>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</si>
  <si>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</si>
  <si>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</si>
  <si>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</si>
  <si>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</si>
  <si>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</si>
  <si>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</si>
  <si>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</si>
  <si>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</si>
  <si>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</si>
  <si>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</si>
  <si>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</si>
  <si>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</si>
  <si>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</si>
  <si>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</si>
  <si>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</si>
  <si>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</si>
  <si>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</si>
  <si>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</si>
  <si>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</si>
  <si>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</si>
  <si>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</si>
  <si>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</si>
  <si>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</si>
  <si>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</si>
  <si>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</si>
  <si>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</si>
  <si>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</si>
  <si>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</si>
  <si>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</si>
  <si>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</si>
  <si>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</si>
  <si>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</si>
  <si>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</si>
  <si>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</si>
  <si>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</si>
  <si>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</si>
  <si>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</si>
  <si>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</si>
  <si>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</si>
  <si>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</si>
  <si>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</si>
  <si>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</si>
  <si>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</si>
  <si>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</si>
  <si>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</si>
  <si>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</si>
  <si>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BE0000308172</t>
  </si>
  <si>
    <t>BE0000337460</t>
  </si>
  <si>
    <t>BE0000345547</t>
  </si>
  <si>
    <t>Issuer Name(Liquid_Bonds_CB_DATASOURCE)</t>
  </si>
  <si>
    <t>Kingdom of Belgium</t>
  </si>
  <si>
    <t>Series(Liquid_Bonds_CB_DATASOURCE)</t>
  </si>
  <si>
    <t>BGB 4 28MAR2022 48</t>
  </si>
  <si>
    <t>BGB  1  22JUN2026  77</t>
  </si>
  <si>
    <t>BGB 0,8 22JUN2028 85</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</si>
  <si>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</si>
  <si>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</si>
  <si>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</si>
  <si>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</si>
  <si>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</si>
  <si>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</si>
  <si>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</si>
  <si>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</si>
  <si>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</si>
  <si>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</si>
  <si>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</si>
  <si>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</si>
  <si>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</si>
  <si>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</si>
  <si>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</si>
  <si>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</si>
  <si>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</si>
  <si>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</si>
  <si>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</si>
  <si>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</si>
  <si>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</si>
  <si>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</si>
  <si>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</si>
  <si>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</si>
  <si>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</si>
  <si>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</si>
  <si>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</si>
  <si>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</si>
  <si>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</si>
  <si>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</si>
  <si>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</si>
  <si>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</si>
  <si>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</si>
  <si>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</si>
  <si>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</si>
  <si>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</si>
  <si>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</si>
  <si>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</si>
  <si>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</si>
  <si>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</si>
  <si>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</si>
  <si>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</si>
  <si>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</si>
  <si>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</si>
  <si>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</si>
  <si>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</si>
  <si>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</si>
  <si>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</si>
  <si>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</si>
  <si>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&lt;0</t>
  </si>
  <si>
    <t>&gt;21 and &lt;=22</t>
  </si>
  <si>
    <t>&gt;22 and &lt;=23</t>
  </si>
  <si>
    <t>&gt;23 and &lt;=24</t>
  </si>
  <si>
    <t>&gt;24 and &lt;=25</t>
  </si>
  <si>
    <t>&gt;25 and &lt;=26</t>
  </si>
  <si>
    <t>&gt;26 and &lt;=27</t>
  </si>
  <si>
    <t>&gt;27 and &lt;=28</t>
  </si>
  <si>
    <t>&gt;28 and &lt;=29</t>
  </si>
  <si>
    <t>&gt;30 and &lt;=31</t>
  </si>
  <si>
    <t>&gt;31 and &lt;=32</t>
  </si>
  <si>
    <t>&gt;29 and &lt;=30</t>
  </si>
  <si>
    <t>&gt;39 and &lt;=40</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</si>
  <si>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</si>
  <si>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</si>
  <si>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</si>
  <si>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</si>
  <si>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</si>
  <si>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</si>
  <si>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</si>
  <si>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</si>
  <si>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</si>
  <si>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</si>
  <si>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</si>
  <si>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</si>
  <si>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</si>
  <si>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</si>
  <si>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</si>
  <si>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</si>
  <si>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</si>
  <si>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</si>
  <si>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</si>
  <si>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</si>
  <si>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&gt; 10%</t>
  </si>
  <si>
    <t>Variable</t>
  </si>
  <si>
    <t>Variable With Cap</t>
  </si>
  <si>
    <t>2019</t>
  </si>
  <si>
    <t>2020</t>
  </si>
  <si>
    <t>2021</t>
  </si>
  <si>
    <t>2022</t>
  </si>
  <si>
    <t>2023</t>
  </si>
  <si>
    <t>2024</t>
  </si>
  <si>
    <t>2025</t>
  </si>
  <si>
    <t>2026</t>
  </si>
  <si>
    <t>2027</t>
  </si>
  <si>
    <t>2028</t>
  </si>
  <si>
    <t>2033</t>
  </si>
  <si>
    <t>2034</t>
  </si>
  <si>
    <t>Fixed To Maturity</t>
  </si>
  <si>
    <t>Monthly</t>
  </si>
  <si>
    <t>UNKNOWN</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</si>
  <si>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</si>
  <si>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</si>
  <si>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</si>
  <si>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</si>
  <si>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</si>
  <si>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</si>
  <si>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</si>
  <si>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</si>
  <si>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</si>
  <si>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</si>
  <si>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</si>
  <si>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</si>
  <si>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</si>
  <si>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</si>
  <si>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</si>
  <si>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</si>
  <si>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</si>
  <si>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</si>
  <si>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</si>
  <si>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</si>
  <si>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</si>
  <si>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</si>
  <si>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</si>
  <si>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</si>
  <si>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</si>
  <si>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</si>
  <si>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</si>
  <si>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</si>
  <si>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</si>
  <si>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</si>
  <si>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</si>
  <si>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</si>
  <si>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</si>
  <si>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</si>
  <si>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</si>
  <si>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</si>
  <si>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</si>
  <si>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</si>
  <si>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</si>
  <si>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</si>
  <si>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</si>
  <si>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</si>
  <si>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</si>
  <si>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</si>
  <si>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</si>
  <si>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</si>
  <si>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</si>
  <si>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</si>
  <si>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</si>
  <si>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</si>
  <si>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</si>
  <si>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</si>
  <si>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</si>
  <si>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</si>
  <si>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1/06/2019</t>
  </si>
  <si>
    <t>1/07/2019</t>
  </si>
  <si>
    <t>1/08/2019</t>
  </si>
  <si>
    <t>1/09/2019</t>
  </si>
  <si>
    <t>1/10/2019</t>
  </si>
  <si>
    <t>1/11/2019</t>
  </si>
  <si>
    <t>1/12/2019</t>
  </si>
  <si>
    <t>1/01/2020</t>
  </si>
  <si>
    <t>1/02/2020</t>
  </si>
  <si>
    <t>1/03/2020</t>
  </si>
  <si>
    <t>1/04/2020</t>
  </si>
  <si>
    <t>1/05/2020</t>
  </si>
  <si>
    <t>1/06/2020</t>
  </si>
  <si>
    <t>1/07/2020</t>
  </si>
  <si>
    <t>1/08/2020</t>
  </si>
  <si>
    <t>1/09/2020</t>
  </si>
  <si>
    <t>1/10/2020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</si>
  <si>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</si>
  <si>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</si>
  <si>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</si>
  <si>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</si>
  <si>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</si>
  <si>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</si>
  <si>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</si>
  <si>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</si>
  <si>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</si>
  <si>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</si>
  <si>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</si>
  <si>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</si>
  <si>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</si>
  <si>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</si>
  <si>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</si>
  <si>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</si>
  <si>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</si>
  <si>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</si>
  <si>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</si>
  <si>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</si>
  <si>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</si>
  <si>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</si>
  <si>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</si>
  <si>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</si>
  <si>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</si>
  <si>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</si>
  <si>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</si>
  <si>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</si>
  <si>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</si>
  <si>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</si>
  <si>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</si>
  <si>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</si>
  <si>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</si>
  <si>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</si>
  <si>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</si>
  <si>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</si>
  <si>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</si>
  <si>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</si>
  <si>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</si>
  <si>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</si>
  <si>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</si>
  <si>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</si>
  <si>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</si>
  <si>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</si>
  <si>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</si>
  <si>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</si>
  <si>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</si>
  <si>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</si>
  <si>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</si>
  <si>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</si>
  <si>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</si>
  <si>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</si>
  <si>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</si>
  <si>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</si>
  <si>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</si>
  <si>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</si>
  <si>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</si>
  <si>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</si>
  <si>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</si>
  <si>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</si>
  <si>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</si>
  <si>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</si>
  <si>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</si>
  <si>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</si>
  <si>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</si>
  <si>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</si>
  <si>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</si>
  <si>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</si>
  <si>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</si>
  <si>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</si>
  <si>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</si>
  <si>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</si>
  <si>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</si>
  <si>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</si>
  <si>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</si>
  <si>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</si>
  <si>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</si>
  <si>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</si>
  <si>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</si>
  <si>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</si>
  <si>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</si>
  <si>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</si>
  <si>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</si>
  <si>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</si>
  <si>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</si>
  <si>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</si>
  <si>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</si>
  <si>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</si>
  <si>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</si>
  <si>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</si>
  <si>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</si>
  <si>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</si>
  <si>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</si>
  <si>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</si>
  <si>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</si>
  <si>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</si>
  <si>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</si>
  <si>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</si>
  <si>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</si>
  <si>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</si>
  <si>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</si>
  <si>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</si>
  <si>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</si>
  <si>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</si>
  <si>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</si>
  <si>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</si>
  <si>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</si>
  <si>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</si>
  <si>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</si>
  <si>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</si>
  <si>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</si>
  <si>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</si>
  <si>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</si>
  <si>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</si>
  <si>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</si>
  <si>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</si>
  <si>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</si>
  <si>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</si>
  <si>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</si>
  <si>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</si>
  <si>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</si>
  <si>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</si>
  <si>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</si>
  <si>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</si>
  <si>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</si>
  <si>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</si>
  <si>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</si>
  <si>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</si>
  <si>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</si>
  <si>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</si>
  <si>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</si>
  <si>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</si>
  <si>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</si>
  <si>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</si>
  <si>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</si>
  <si>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</si>
  <si>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</si>
  <si>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</si>
  <si>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</si>
  <si>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</si>
  <si>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</si>
  <si>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</si>
  <si>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</si>
  <si>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</si>
  <si>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</si>
  <si>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</si>
  <si>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</si>
  <si>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</si>
  <si>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</si>
  <si>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</si>
  <si>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</si>
  <si>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</si>
  <si>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</si>
  <si>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</si>
  <si>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</si>
  <si>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</si>
  <si>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</si>
  <si>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</si>
  <si>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</si>
  <si>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</si>
  <si>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</si>
  <si>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</si>
  <si>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</si>
  <si>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</si>
  <si>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</si>
  <si>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</si>
  <si>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</si>
  <si>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</si>
  <si>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</si>
  <si>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</si>
  <si>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</si>
  <si>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</si>
  <si>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</si>
  <si>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</si>
  <si>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</si>
  <si>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</si>
  <si>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</si>
  <si>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</si>
  <si>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</si>
  <si>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</si>
  <si>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</si>
  <si>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</si>
  <si>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</si>
  <si>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</si>
  <si>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</si>
  <si>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</si>
  <si>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</si>
  <si>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</si>
  <si>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</si>
  <si>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</si>
  <si>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</si>
  <si>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</si>
  <si>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</si>
  <si>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</si>
  <si>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</si>
  <si>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</si>
  <si>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</si>
  <si>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</si>
  <si>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</si>
  <si>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</si>
  <si>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</si>
  <si>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</si>
  <si>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</si>
  <si>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</si>
  <si>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</si>
  <si>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</si>
  <si>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</si>
  <si>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</si>
  <si>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</si>
  <si>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</si>
  <si>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</si>
  <si>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</si>
  <si>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</si>
  <si>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</si>
  <si>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</si>
  <si>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</si>
  <si>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</si>
  <si>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</si>
  <si>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</si>
  <si>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</si>
  <si>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</si>
  <si>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</si>
  <si>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</si>
  <si>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</si>
  <si>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</si>
  <si>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</si>
  <si>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</si>
  <si>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</si>
  <si>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</si>
  <si>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</si>
  <si>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</si>
  <si>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</si>
  <si>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</si>
  <si>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</si>
  <si>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</si>
  <si>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</si>
  <si>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</si>
  <si>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</si>
  <si>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</si>
  <si>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</si>
  <si>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</si>
  <si>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</si>
  <si>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</si>
  <si>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</si>
  <si>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</si>
  <si>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</si>
  <si>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</si>
  <si>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</si>
  <si>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</si>
  <si>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</si>
  <si>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</si>
  <si>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</si>
  <si>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</si>
  <si>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</si>
  <si>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</si>
  <si>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</si>
  <si>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</si>
  <si>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</si>
  <si>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</si>
  <si>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</si>
  <si>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</si>
  <si>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</si>
  <si>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</si>
  <si>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</si>
  <si>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</si>
  <si>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</si>
  <si>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</si>
  <si>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</si>
  <si>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</si>
  <si>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</si>
  <si>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</si>
  <si>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</si>
  <si>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</si>
  <si>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</si>
  <si>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</si>
  <si>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</si>
  <si>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</si>
  <si>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</si>
  <si>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</si>
  <si>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</si>
  <si>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</si>
  <si>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</si>
  <si>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</si>
  <si>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</si>
  <si>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</si>
  <si>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</si>
  <si>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</si>
  <si>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</si>
  <si>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</si>
  <si>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</si>
  <si>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</si>
  <si>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</si>
  <si>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</si>
  <si>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</si>
  <si>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</si>
  <si>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</si>
  <si>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</si>
  <si>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</si>
  <si>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</si>
  <si>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</si>
  <si>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</si>
  <si>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</si>
  <si>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</si>
  <si>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</si>
  <si>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</si>
  <si>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</si>
  <si>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</si>
  <si>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</si>
  <si>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</si>
  <si>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</si>
  <si>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</si>
  <si>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</si>
  <si>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</si>
  <si>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</si>
  <si>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</si>
  <si>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</si>
  <si>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</si>
  <si>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</si>
  <si>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</si>
  <si>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</si>
  <si>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</si>
  <si>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</si>
  <si>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</si>
  <si>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</si>
  <si>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</si>
  <si>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</si>
  <si>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</si>
  <si>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</si>
  <si>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</si>
  <si>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</si>
  <si>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</si>
  <si>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</si>
  <si>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</si>
  <si>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</si>
  <si>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</si>
  <si>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</si>
  <si>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</si>
  <si>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</si>
  <si>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</si>
  <si>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</si>
  <si>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</si>
  <si>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</si>
  <si>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</si>
  <si>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</si>
  <si>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</si>
  <si>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</si>
  <si>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</si>
  <si>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</si>
  <si>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</si>
  <si>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</si>
  <si>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</si>
  <si>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</si>
  <si>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</si>
  <si>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</si>
  <si>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</si>
  <si>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</si>
  <si>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</si>
  <si>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</si>
  <si>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</si>
  <si>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</si>
  <si>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</si>
  <si>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Outstanding Residential Mortgage Loans (0% CPR)</t>
  </si>
  <si>
    <t>Outstanding Residential Mortgage Loans (2% CPR)</t>
  </si>
  <si>
    <t>Outstanding Residential Mortgage Loans (5% CPR)</t>
  </si>
  <si>
    <t>Outstanding Residential Mortgage Loans (10% CPR)</t>
  </si>
  <si>
    <t>Covered bonds (until maturity date)</t>
  </si>
  <si>
    <t>Harmonised Transparency Template</t>
  </si>
  <si>
    <t>2019 Version</t>
  </si>
  <si>
    <t>BNP PARIBAS FORTIS</t>
  </si>
  <si>
    <t>Reporting Date: 31/5/2019</t>
  </si>
  <si>
    <t>Cut-off Date: 31/5/2019</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</si>
  <si>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</si>
  <si>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</si>
  <si>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</si>
  <si>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</si>
  <si>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</si>
  <si>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</si>
  <si>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</si>
  <si>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</si>
  <si>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</si>
  <si>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</si>
  <si>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</si>
  <si>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</si>
  <si>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</si>
  <si>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</si>
  <si>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</si>
  <si>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</si>
  <si>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E. Optional ECB-ECAIs data</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</si>
  <si>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</si>
  <si>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</si>
  <si>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</si>
  <si>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</si>
  <si>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</si>
  <si>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</si>
  <si>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</si>
  <si>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</si>
  <si>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</si>
  <si>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</si>
  <si>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</si>
  <si>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</si>
  <si>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</si>
  <si>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</si>
  <si>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</si>
  <si>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</si>
  <si>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</si>
  <si>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</si>
  <si>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</si>
  <si>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</si>
  <si>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</si>
  <si>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</si>
  <si>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</si>
  <si>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</si>
  <si>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</si>
  <si>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</si>
  <si>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</si>
  <si>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</si>
  <si>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</si>
  <si>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</si>
  <si>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</si>
  <si>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</si>
  <si>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</si>
  <si>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</si>
  <si>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</si>
  <si>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</si>
  <si>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</si>
  <si>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</si>
  <si>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</si>
  <si>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</si>
  <si>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</si>
  <si>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</si>
  <si>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</si>
  <si>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</si>
  <si>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</si>
  <si>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</si>
  <si>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</si>
  <si>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</si>
  <si>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</si>
  <si>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</si>
  <si>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</si>
  <si>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</si>
  <si>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</si>
  <si>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</si>
  <si>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</si>
  <si>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</si>
  <si>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</si>
  <si>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</si>
  <si>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</si>
  <si>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</si>
  <si>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</si>
  <si>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 xml:space="preserve">Servicer </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</si>
  <si>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</si>
  <si>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</si>
  <si>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</si>
  <si>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</si>
  <si>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</si>
  <si>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</si>
  <si>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</si>
  <si>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</si>
  <si>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</si>
  <si>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</si>
  <si>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</si>
  <si>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</si>
  <si>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</si>
  <si>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</si>
  <si>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</si>
  <si>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</si>
  <si>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</si>
  <si>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</si>
  <si>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</si>
  <si>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</si>
  <si>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</si>
  <si>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</si>
  <si>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</si>
  <si>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</si>
  <si>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</si>
  <si>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</si>
  <si>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</si>
  <si>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</si>
  <si>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</si>
  <si>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</si>
  <si>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</si>
  <si>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</si>
  <si>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</si>
  <si>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</si>
  <si>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</si>
  <si>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</si>
  <si>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</si>
  <si>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</si>
  <si>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</si>
  <si>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</si>
  <si>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</si>
  <si>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</si>
  <si>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</si>
  <si>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</si>
  <si>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</si>
  <si>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</si>
  <si>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</si>
  <si>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</si>
  <si>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</si>
  <si>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</si>
  <si>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</si>
  <si>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</si>
  <si>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</si>
  <si>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</si>
  <si>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</si>
  <si>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</si>
  <si>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</si>
  <si>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</si>
  <si>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</si>
  <si>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</si>
  <si>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</si>
  <si>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</si>
  <si>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</si>
  <si>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</si>
  <si>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</si>
  <si>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</si>
  <si>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</si>
  <si>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</si>
  <si>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</si>
  <si>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</si>
  <si>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</si>
  <si>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</si>
  <si>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</si>
  <si>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</si>
  <si>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</si>
  <si>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</si>
  <si>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</si>
  <si>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</si>
  <si>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</si>
  <si>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</si>
  <si>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</si>
  <si>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</si>
  <si>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</si>
  <si>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</si>
  <si>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</si>
  <si>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</si>
  <si>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</si>
  <si>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</si>
  <si>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</si>
  <si>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</si>
  <si>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</si>
  <si>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</si>
  <si>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</si>
  <si>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</si>
  <si>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</si>
  <si>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</si>
  <si>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</si>
  <si>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</si>
  <si>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</si>
  <si>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</si>
  <si>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</si>
  <si>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</si>
  <si>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</si>
  <si>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</si>
  <si>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</si>
  <si>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</si>
  <si>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</si>
  <si>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</si>
  <si>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</si>
  <si>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</si>
  <si>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</si>
  <si>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</si>
  <si>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</si>
  <si>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</si>
  <si>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</si>
  <si>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</si>
  <si>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</si>
  <si>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</si>
  <si>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</si>
  <si>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</si>
  <si>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</si>
  <si>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</si>
  <si>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</si>
  <si>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</si>
  <si>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</si>
  <si>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</si>
  <si>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</si>
  <si>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</si>
  <si>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</si>
  <si>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</si>
  <si>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</si>
  <si>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</si>
  <si>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</si>
  <si>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</si>
  <si>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</si>
  <si>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</si>
  <si>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</si>
  <si>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</si>
  <si>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</si>
  <si>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</si>
  <si>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</si>
  <si>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</si>
  <si>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</si>
  <si>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</si>
  <si>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</si>
  <si>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</si>
  <si>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</si>
  <si>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</si>
  <si>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</si>
  <si>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</si>
  <si>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</si>
  <si>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</si>
  <si>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</si>
  <si>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</si>
  <si>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</si>
  <si>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</si>
  <si>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</si>
  <si>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</si>
  <si>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</si>
  <si>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</si>
  <si>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</si>
  <si>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</si>
  <si>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</si>
  <si>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</si>
  <si>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</si>
  <si>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</si>
  <si>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</si>
  <si>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</si>
  <si>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</si>
  <si>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</si>
  <si>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</si>
  <si>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</si>
  <si>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</si>
  <si>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</si>
  <si>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</si>
  <si>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Example Bank</t>
  </si>
  <si>
    <t>Example Guarantor</t>
  </si>
  <si>
    <t>Example Bank(LEI)</t>
  </si>
  <si>
    <t>FX</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</si>
  <si>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</si>
  <si>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</si>
  <si>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</si>
  <si>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</si>
  <si>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</si>
  <si>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</si>
  <si>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</si>
  <si>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</si>
  <si>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</si>
  <si>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</si>
  <si>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</si>
  <si>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</si>
  <si>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</si>
  <si>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</si>
  <si>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</si>
  <si>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</si>
  <si>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</si>
  <si>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</si>
  <si>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</si>
  <si>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</si>
  <si>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</si>
  <si>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</si>
  <si>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</si>
  <si>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</si>
  <si>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</si>
  <si>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</si>
  <si>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</si>
  <si>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</si>
  <si>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</si>
  <si>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</si>
  <si>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</si>
  <si>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</si>
  <si>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</si>
  <si>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</si>
  <si>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</si>
  <si>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</si>
  <si>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</si>
  <si>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</si>
  <si>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</si>
  <si>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</si>
  <si>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</si>
  <si>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</si>
  <si>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Weighted Average Maturity (months)**</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</si>
  <si>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</si>
  <si>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</si>
  <si>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</si>
  <si>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</si>
  <si>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</si>
  <si>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</si>
  <si>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</si>
  <si>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</si>
  <si>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</si>
  <si>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</si>
  <si>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</si>
  <si>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</si>
  <si>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</si>
  <si>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</si>
  <si>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</si>
  <si>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</si>
  <si>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</si>
  <si>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</si>
  <si>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</si>
  <si>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</si>
  <si>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</si>
  <si>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</si>
  <si>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</si>
  <si>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</si>
  <si>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</si>
  <si>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</si>
  <si>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</si>
  <si>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</si>
  <si>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</si>
  <si>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</si>
  <si>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</si>
  <si>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</si>
  <si>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</si>
  <si>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</si>
  <si>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</si>
  <si>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</si>
  <si>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</si>
  <si>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</si>
  <si>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</si>
  <si>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</si>
  <si>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</si>
  <si>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</si>
  <si>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</si>
  <si>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</si>
  <si>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</si>
  <si>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</si>
  <si>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</si>
  <si>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</si>
  <si>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</si>
  <si>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</si>
  <si>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</si>
  <si>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</si>
  <si>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</si>
  <si>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</si>
  <si>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</si>
  <si>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</si>
  <si>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</si>
  <si>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</si>
  <si>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</si>
  <si>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</si>
  <si>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</si>
  <si>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</si>
  <si>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</si>
  <si>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</si>
  <si>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</si>
  <si>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</si>
  <si>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</si>
  <si>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</si>
  <si>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</si>
  <si>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</si>
  <si>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</si>
  <si>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</si>
  <si>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</si>
  <si>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</si>
  <si>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</si>
  <si>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</si>
  <si>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</si>
  <si>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</si>
  <si>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</si>
  <si>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</si>
  <si>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</si>
  <si>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</si>
  <si>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</si>
  <si>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</si>
  <si>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</si>
  <si>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</si>
  <si>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</si>
  <si>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</si>
  <si>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</si>
  <si>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</si>
  <si>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</si>
  <si>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</si>
  <si>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</si>
  <si>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</si>
  <si>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</si>
  <si>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</si>
  <si>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</si>
  <si>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</si>
  <si>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</si>
  <si>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</si>
  <si>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</si>
  <si>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</si>
  <si>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</si>
  <si>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</si>
  <si>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</si>
  <si>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</si>
  <si>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</si>
  <si>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</si>
  <si>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</si>
  <si>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</si>
  <si>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</si>
  <si>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</si>
  <si>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</si>
  <si>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</si>
  <si>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</si>
  <si>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</si>
  <si>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</si>
  <si>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</si>
  <si>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</si>
  <si>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</si>
  <si>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</si>
  <si>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</si>
  <si>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</si>
  <si>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</si>
  <si>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</si>
  <si>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</si>
  <si>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</si>
  <si>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</si>
  <si>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</si>
  <si>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</si>
  <si>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</si>
  <si>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</si>
  <si>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</si>
  <si>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</si>
  <si>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</si>
  <si>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</si>
  <si>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</si>
  <si>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</si>
  <si>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</si>
  <si>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</si>
  <si>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</si>
  <si>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</si>
  <si>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</si>
  <si>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</si>
  <si>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</si>
  <si>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</si>
  <si>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</si>
  <si>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</si>
  <si>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</si>
  <si>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</si>
  <si>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</si>
  <si>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</si>
  <si>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</si>
  <si>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</si>
  <si>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</si>
  <si>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</si>
  <si>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</si>
  <si>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</si>
  <si>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</si>
  <si>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</si>
  <si>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</si>
  <si>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</si>
  <si>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</si>
  <si>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</si>
  <si>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</si>
  <si>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</si>
  <si>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</si>
  <si>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</si>
  <si>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</si>
  <si>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</si>
  <si>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</si>
  <si>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</si>
  <si>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</si>
  <si>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</si>
  <si>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</si>
  <si>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</si>
  <si>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</si>
  <si>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</si>
  <si>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</si>
  <si>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</si>
  <si>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</si>
  <si>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</si>
  <si>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</si>
  <si>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
  </si>
  <si>
    <t>43 for Mortgage Assets</t>
  </si>
  <si>
    <t>186 for Residential Mortgage Assets</t>
  </si>
  <si>
    <t>287 for Commercial Mortgage Assets</t>
  </si>
  <si>
    <t>149 for Mortgage Assets</t>
  </si>
  <si>
    <t>179 for Mortgage Assets</t>
  </si>
  <si>
    <t>17 for Harmonised Glossary</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</si>
</sst>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 &quot;#,##0;\-&quot; &quot;#,##0"/>
    <numFmt numFmtId="165" formatCode="&quot; &quot;#,##0;[Red]\-&quot; &quot;#,##0"/>
    <numFmt numFmtId="166" formatCode="&quot; &quot;#,##0.00;\-&quot; &quot;#,##0.00"/>
    <numFmt numFmtId="167" formatCode="&quot; &quot;#,##0.00;[Red]\-&quot; &quot;#,##0.00"/>
    <numFmt numFmtId="168" formatCode="_-&quot; &quot;* #,##0_-;\-&quot; &quot;* #,##0_-;_-&quot; &quot;* &quot;-&quot;_-;_-@_-"/>
    <numFmt numFmtId="169" formatCode="_-&quot; &quot;* #,##0.00_-;\-&quot; &quot;* #,##0.00_-;_-&quot; &quot;* &quot;-&quot;??_-;_-@_-"/>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d/mm/yyyy"/>
    <numFmt numFmtId="179" formatCode="0.00\ %"/>
    <numFmt numFmtId="180" formatCode="#,##0;\-#,##0;0"/>
    <numFmt numFmtId="181" formatCode="0\ %"/>
    <numFmt numFmtId="182" formatCode="mmm/yyyy"/>
    <numFmt numFmtId="183" formatCode="_ * #,##0.00_ ;_ * \-#,##0.00_ ;_ * &quot;-&quot;??_ ;_ @_ "/>
    <numFmt numFmtId="184" formatCode="#,##0.0"/>
    <numFmt numFmtId="185" formatCode="0.0"/>
    <numFmt numFmtId="186" formatCode="0.0%"/>
  </numFmts>
  <fonts count="135">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3"/>
      <color indexed="63"/>
      <name val="Calibri"/>
      <family val="2"/>
    </font>
    <font>
      <sz val="13"/>
      <color indexed="63"/>
      <name val="Calibri"/>
      <family val="2"/>
    </font>
    <font>
      <b/>
      <sz val="13"/>
      <name val="Calibri"/>
      <family val="2"/>
    </font>
    <font>
      <sz val="13"/>
      <name val="Calibri"/>
      <family val="2"/>
    </font>
    <font>
      <i/>
      <sz val="13"/>
      <name val="Calibri"/>
      <family val="2"/>
    </font>
    <font>
      <sz val="10"/>
      <color indexed="9"/>
      <name val="Arial"/>
      <family val="0"/>
    </font>
    <font>
      <sz val="9"/>
      <color indexed="9"/>
      <name val="Tahoma"/>
      <family val="0"/>
    </font>
    <font>
      <sz val="7"/>
      <color indexed="9"/>
      <name val="Tahoma"/>
      <family val="0"/>
    </font>
    <font>
      <sz val="8.25"/>
      <color indexed="9"/>
      <name val="Tahoma"/>
      <family val="0"/>
    </font>
    <font>
      <sz val="8"/>
      <color indexed="9"/>
      <name val="Tahoma"/>
      <family val="0"/>
    </font>
    <font>
      <sz val="11"/>
      <color indexed="9"/>
      <name val="Calibri"/>
      <family val="2"/>
    </font>
    <font>
      <sz val="11"/>
      <color indexed="8"/>
      <name val="Calibri"/>
      <family val="2"/>
    </font>
    <font>
      <sz val="11"/>
      <color indexed="36"/>
      <name val="Calibri"/>
      <family val="2"/>
    </font>
    <font>
      <b/>
      <sz val="11"/>
      <color indexed="11"/>
      <name val="Calibri"/>
      <family val="2"/>
    </font>
    <font>
      <b/>
      <sz val="11"/>
      <color indexed="8"/>
      <name val="Calibri"/>
      <family val="2"/>
    </font>
    <font>
      <i/>
      <sz val="11"/>
      <color indexed="13"/>
      <name val="Calibri"/>
      <family val="2"/>
    </font>
    <font>
      <sz val="11"/>
      <color indexed="18"/>
      <name val="Calibri"/>
      <family val="2"/>
    </font>
    <font>
      <b/>
      <sz val="15"/>
      <color indexed="62"/>
      <name val="Calibri"/>
      <family val="2"/>
    </font>
    <font>
      <b/>
      <sz val="13"/>
      <color indexed="62"/>
      <name val="Calibri"/>
      <family val="2"/>
    </font>
    <font>
      <b/>
      <sz val="11"/>
      <color indexed="62"/>
      <name val="Calibri"/>
      <family val="2"/>
    </font>
    <font>
      <u val="single"/>
      <sz val="11"/>
      <color indexed="15"/>
      <name val="Calibri"/>
      <family val="2"/>
    </font>
    <font>
      <sz val="11"/>
      <color indexed="62"/>
      <name val="Calibri"/>
      <family val="2"/>
    </font>
    <font>
      <sz val="11"/>
      <color indexed="11"/>
      <name val="Calibri"/>
      <family val="2"/>
    </font>
    <font>
      <sz val="11"/>
      <color indexed="33"/>
      <name val="Calibri"/>
      <family val="2"/>
    </font>
    <font>
      <b/>
      <sz val="11"/>
      <color indexed="63"/>
      <name val="Calibri"/>
      <family val="2"/>
    </font>
    <font>
      <b/>
      <sz val="18"/>
      <color indexed="62"/>
      <name val="Cambria"/>
      <family val="2"/>
    </font>
    <font>
      <b/>
      <sz val="11"/>
      <color indexed="9"/>
      <name val="Calibri"/>
      <family val="2"/>
    </font>
    <font>
      <sz val="11"/>
      <color indexed="16"/>
      <name val="Calibri"/>
      <family val="2"/>
    </font>
    <font>
      <sz val="9"/>
      <color indexed="9"/>
      <name val="Calibri"/>
      <family val="2"/>
    </font>
    <font>
      <b/>
      <sz val="14"/>
      <color indexed="9"/>
      <name val="Calibri"/>
      <family val="2"/>
    </font>
    <font>
      <b/>
      <sz val="24"/>
      <color indexed="9"/>
      <name val="Calibri"/>
      <family val="2"/>
    </font>
    <font>
      <b/>
      <sz val="20"/>
      <color indexed="9"/>
      <name val="Calibri"/>
      <family val="2"/>
    </font>
    <font>
      <b/>
      <sz val="16"/>
      <color indexed="9"/>
      <name val="Calibri"/>
      <family val="2"/>
    </font>
    <font>
      <b/>
      <sz val="10"/>
      <name val="Calibri"/>
      <family val="2"/>
    </font>
    <font>
      <sz val="10"/>
      <name val="Calibri"/>
      <family val="2"/>
    </font>
    <font>
      <b/>
      <sz val="24"/>
      <color indexed="11"/>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i/>
      <sz val="11"/>
      <color indexed="29"/>
      <name val="Calibri"/>
      <family val="2"/>
    </font>
    <font>
      <b/>
      <sz val="14"/>
      <name val="Calibri"/>
      <family val="2"/>
    </font>
    <font>
      <sz val="13"/>
      <color indexed="9"/>
      <name val="Calibri"/>
      <family val="2"/>
    </font>
    <font>
      <b/>
      <sz val="11.5"/>
      <color indexed="63"/>
      <name val="Calibri"/>
      <family val="2"/>
    </font>
    <font>
      <b/>
      <sz val="11"/>
      <color indexed="16"/>
      <name val="Calibri"/>
      <family val="2"/>
    </font>
    <font>
      <u val="single"/>
      <sz val="10"/>
      <color indexed="36"/>
      <name val="Arial"/>
      <family val="0"/>
    </font>
    <font>
      <sz val="8"/>
      <name val="Tahoma"/>
      <family val="2"/>
    </font>
    <font>
      <b/>
      <sz val="12"/>
      <color indexed="9"/>
      <name val="Tahoma"/>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0"/>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theme="1"/>
      <name val="Calibri"/>
      <family val="2"/>
    </font>
    <font>
      <b/>
      <sz val="14"/>
      <color theme="1"/>
      <name val="Calibri"/>
      <family val="2"/>
    </font>
    <font>
      <b/>
      <sz val="24"/>
      <color theme="1"/>
      <name val="Calibri"/>
      <family val="2"/>
    </font>
    <font>
      <b/>
      <sz val="20"/>
      <color theme="1"/>
      <name val="Calibri"/>
      <family val="2"/>
    </font>
    <font>
      <b/>
      <sz val="16"/>
      <color theme="1"/>
      <name val="Calibri"/>
      <family val="2"/>
    </font>
    <font>
      <b/>
      <sz val="24"/>
      <color theme="9" tint="-0.24997000396251678"/>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i/>
      <sz val="11"/>
      <color rgb="FF0070C0"/>
      <name val="Calibri"/>
      <family val="2"/>
    </font>
    <font>
      <sz val="13"/>
      <color rgb="FF1E1B1D"/>
      <name val="Calibri"/>
      <family val="2"/>
    </font>
    <font>
      <sz val="13"/>
      <color theme="1"/>
      <name val="Calibri"/>
      <family val="2"/>
    </font>
    <font>
      <b/>
      <sz val="13"/>
      <color rgb="FF333333"/>
      <name val="Calibri"/>
      <family val="2"/>
    </font>
    <font>
      <b/>
      <sz val="11.5"/>
      <color rgb="FF1E1B1D"/>
      <name val="Calibri"/>
      <family val="2"/>
    </font>
    <font>
      <b/>
      <sz val="11"/>
      <color rgb="FFFF000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rgb="FF243386"/>
        <bgColor indexed="64"/>
      </patternFill>
    </fill>
    <fill>
      <patternFill patternType="solid">
        <fgColor rgb="FFE36E00"/>
        <bgColor indexed="64"/>
      </patternFill>
    </fill>
    <fill>
      <patternFill patternType="solid">
        <fgColor rgb="FF847A75"/>
        <bgColor indexed="64"/>
      </patternFill>
    </fill>
    <fill>
      <patternFill patternType="solid">
        <fgColor rgb="FFFFC000"/>
        <bgColor indexed="64"/>
      </patternFill>
    </fill>
    <fill>
      <patternFill patternType="solid">
        <fgColor indexed="14"/>
        <bgColor indexed="64"/>
      </patternFill>
    </fill>
    <fill>
      <patternFill patternType="solid">
        <fgColor indexed="18"/>
        <bgColor indexed="64"/>
      </patternFill>
    </fill>
    <fill>
      <patternFill patternType="solid">
        <fgColor indexed="18"/>
        <bgColor indexed="64"/>
      </patternFill>
    </fill>
    <fill>
      <patternFill patternType="solid">
        <fgColor indexed="12"/>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9"/>
      </left>
      <right>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color indexed="63"/>
      </left>
      <right>
        <color indexed="63"/>
      </right>
      <top style="thin">
        <color indexed="9"/>
      </top>
      <bottom>
        <color indexed="63"/>
      </bottom>
    </border>
    <border>
      <left>
        <color indexed="63"/>
      </left>
      <right>
        <color indexed="63"/>
      </right>
      <top>
        <color indexed="63"/>
      </top>
      <bottom style="thin">
        <color indexed="9"/>
      </botto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7" fillId="2" borderId="0" applyNumberFormat="0" applyBorder="0" applyAlignment="0" applyProtection="0"/>
    <xf numFmtId="0" fontId="97" fillId="3" borderId="0" applyNumberFormat="0" applyBorder="0" applyAlignment="0" applyProtection="0"/>
    <xf numFmtId="0" fontId="97" fillId="4" borderId="0" applyNumberFormat="0" applyBorder="0" applyAlignment="0" applyProtection="0"/>
    <xf numFmtId="0" fontId="97" fillId="5" borderId="0" applyNumberFormat="0" applyBorder="0" applyAlignment="0" applyProtection="0"/>
    <xf numFmtId="0" fontId="97" fillId="6" borderId="0" applyNumberFormat="0" applyBorder="0" applyAlignment="0" applyProtection="0"/>
    <xf numFmtId="0" fontId="97" fillId="7" borderId="0" applyNumberFormat="0" applyBorder="0" applyAlignment="0" applyProtection="0"/>
    <xf numFmtId="0" fontId="97" fillId="8" borderId="0" applyNumberFormat="0" applyBorder="0" applyAlignment="0" applyProtection="0"/>
    <xf numFmtId="0" fontId="97" fillId="9" borderId="0" applyNumberFormat="0" applyBorder="0" applyAlignment="0" applyProtection="0"/>
    <xf numFmtId="0" fontId="97" fillId="10" borderId="0" applyNumberFormat="0" applyBorder="0" applyAlignment="0" applyProtection="0"/>
    <xf numFmtId="0" fontId="97" fillId="11" borderId="0" applyNumberFormat="0" applyBorder="0" applyAlignment="0" applyProtection="0"/>
    <xf numFmtId="0" fontId="97" fillId="12" borderId="0" applyNumberFormat="0" applyBorder="0" applyAlignment="0" applyProtection="0"/>
    <xf numFmtId="0" fontId="97" fillId="13" borderId="0" applyNumberFormat="0" applyBorder="0" applyAlignment="0" applyProtection="0"/>
    <xf numFmtId="0" fontId="98" fillId="14" borderId="0" applyNumberFormat="0" applyBorder="0" applyAlignment="0" applyProtection="0"/>
    <xf numFmtId="0" fontId="98" fillId="15" borderId="0" applyNumberFormat="0" applyBorder="0" applyAlignment="0" applyProtection="0"/>
    <xf numFmtId="0" fontId="98" fillId="16" borderId="0" applyNumberFormat="0" applyBorder="0" applyAlignment="0" applyProtection="0"/>
    <xf numFmtId="0" fontId="98" fillId="17" borderId="0" applyNumberFormat="0" applyBorder="0" applyAlignment="0" applyProtection="0"/>
    <xf numFmtId="0" fontId="98" fillId="18" borderId="0" applyNumberFormat="0" applyBorder="0" applyAlignment="0" applyProtection="0"/>
    <xf numFmtId="0" fontId="98" fillId="19" borderId="0" applyNumberFormat="0" applyBorder="0" applyAlignment="0" applyProtection="0"/>
    <xf numFmtId="0" fontId="98" fillId="20" borderId="0" applyNumberFormat="0" applyBorder="0" applyAlignment="0" applyProtection="0"/>
    <xf numFmtId="0" fontId="98" fillId="21" borderId="0" applyNumberFormat="0" applyBorder="0" applyAlignment="0" applyProtection="0"/>
    <xf numFmtId="0" fontId="98" fillId="22" borderId="0" applyNumberFormat="0" applyBorder="0" applyAlignment="0" applyProtection="0"/>
    <xf numFmtId="0" fontId="98" fillId="23" borderId="0" applyNumberFormat="0" applyBorder="0" applyAlignment="0" applyProtection="0"/>
    <xf numFmtId="0" fontId="98" fillId="24" borderId="0" applyNumberFormat="0" applyBorder="0" applyAlignment="0" applyProtection="0"/>
    <xf numFmtId="0" fontId="98" fillId="25" borderId="0" applyNumberFormat="0" applyBorder="0" applyAlignment="0" applyProtection="0"/>
    <xf numFmtId="0" fontId="99" fillId="26" borderId="0" applyNumberFormat="0" applyBorder="0" applyAlignment="0" applyProtection="0"/>
    <xf numFmtId="0" fontId="100" fillId="27" borderId="1" applyNumberFormat="0" applyAlignment="0" applyProtection="0"/>
    <xf numFmtId="0" fontId="101"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83" fontId="97"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4" fillId="29" borderId="0" applyNumberFormat="0" applyBorder="0" applyAlignment="0" applyProtection="0"/>
    <xf numFmtId="0" fontId="105" fillId="0" borderId="3" applyNumberFormat="0" applyFill="0" applyAlignment="0" applyProtection="0"/>
    <xf numFmtId="0" fontId="106" fillId="0" borderId="4" applyNumberFormat="0" applyFill="0" applyAlignment="0" applyProtection="0"/>
    <xf numFmtId="0" fontId="107" fillId="0" borderId="5" applyNumberFormat="0" applyFill="0" applyAlignment="0" applyProtection="0"/>
    <xf numFmtId="0" fontId="107" fillId="0" borderId="0" applyNumberFormat="0" applyFill="0" applyBorder="0" applyAlignment="0" applyProtection="0"/>
    <xf numFmtId="0" fontId="108" fillId="0" borderId="0" applyNumberFormat="0" applyFill="0" applyBorder="0" applyAlignment="0" applyProtection="0"/>
    <xf numFmtId="0" fontId="109" fillId="30" borderId="1" applyNumberFormat="0" applyAlignment="0" applyProtection="0"/>
    <xf numFmtId="0" fontId="110" fillId="0" borderId="6" applyNumberFormat="0" applyFill="0" applyAlignment="0" applyProtection="0"/>
    <xf numFmtId="0" fontId="111" fillId="31" borderId="0" applyNumberFormat="0" applyBorder="0" applyAlignment="0" applyProtection="0"/>
    <xf numFmtId="0" fontId="97"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2" fillId="27" borderId="8" applyNumberFormat="0" applyAlignment="0" applyProtection="0"/>
    <xf numFmtId="9" fontId="0" fillId="0" borderId="0" applyFont="0" applyFill="0" applyBorder="0" applyAlignment="0" applyProtection="0"/>
    <xf numFmtId="9" fontId="97" fillId="0" borderId="0" applyFont="0" applyFill="0" applyBorder="0" applyAlignment="0" applyProtection="0"/>
    <xf numFmtId="0" fontId="0" fillId="0" borderId="0">
      <alignment horizontal="left" wrapText="1"/>
      <protection/>
    </xf>
    <xf numFmtId="0" fontId="113" fillId="0" borderId="0" applyNumberFormat="0" applyFill="0" applyBorder="0" applyAlignment="0" applyProtection="0"/>
    <xf numFmtId="0" fontId="114" fillId="0" borderId="9" applyNumberFormat="0" applyFill="0" applyAlignment="0" applyProtection="0"/>
    <xf numFmtId="0" fontId="115" fillId="0" borderId="0" applyNumberFormat="0" applyFill="0" applyBorder="0" applyAlignment="0" applyProtection="0"/>
  </cellStyleXfs>
  <cellXfs count="342">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9" fontId="15" fillId="33" borderId="0" xfId="0" applyNumberFormat="1" applyFont="1" applyFill="1" applyBorder="1" applyAlignment="1">
      <alignment horizontal="center" vertical="center"/>
    </xf>
    <xf numFmtId="1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9"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31" fillId="37" borderId="1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3" fontId="5" fillId="37" borderId="10" xfId="0" applyNumberFormat="1" applyFont="1" applyFill="1" applyBorder="1" applyAlignment="1">
      <alignment horizontal="center" vertical="center"/>
    </xf>
    <xf numFmtId="0" fontId="12" fillId="34" borderId="10" xfId="0" applyNumberFormat="1" applyFont="1" applyFill="1" applyBorder="1" applyAlignment="1">
      <alignment horizontal="center" vertical="center"/>
    </xf>
    <xf numFmtId="178" fontId="14" fillId="33" borderId="0" xfId="0" applyNumberFormat="1" applyFont="1" applyFill="1" applyBorder="1" applyAlignment="1">
      <alignment horizontal="left" vertical="center"/>
    </xf>
    <xf numFmtId="178"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6" fillId="37" borderId="10" xfId="0" applyNumberFormat="1" applyFont="1" applyFill="1" applyBorder="1" applyAlignment="1">
      <alignment horizontal="center" vertical="center"/>
    </xf>
    <xf numFmtId="0" fontId="37" fillId="37" borderId="10" xfId="0" applyNumberFormat="1" applyFont="1" applyFill="1" applyBorder="1" applyAlignment="1">
      <alignment horizontal="center" vertical="center"/>
    </xf>
    <xf numFmtId="3" fontId="37" fillId="37" borderId="10" xfId="0" applyNumberFormat="1" applyFont="1" applyFill="1" applyBorder="1" applyAlignment="1">
      <alignment horizontal="right" vertical="center"/>
    </xf>
    <xf numFmtId="0" fontId="97" fillId="0" borderId="0" xfId="58" applyFont="1" applyProtection="1">
      <alignment/>
      <protection locked="0"/>
    </xf>
    <xf numFmtId="0" fontId="97" fillId="0" borderId="0" xfId="58" applyFont="1">
      <alignment/>
      <protection/>
    </xf>
    <xf numFmtId="0" fontId="116" fillId="0" borderId="11" xfId="58" applyFont="1" applyBorder="1">
      <alignment/>
      <protection/>
    </xf>
    <xf numFmtId="0" fontId="116" fillId="0" borderId="12" xfId="58" applyFont="1" applyBorder="1">
      <alignment/>
      <protection/>
    </xf>
    <xf numFmtId="0" fontId="116" fillId="0" borderId="13" xfId="58" applyFont="1" applyBorder="1">
      <alignment/>
      <protection/>
    </xf>
    <xf numFmtId="0" fontId="116" fillId="0" borderId="14" xfId="58" applyFont="1" applyBorder="1">
      <alignment/>
      <protection/>
    </xf>
    <xf numFmtId="0" fontId="116" fillId="0" borderId="0" xfId="58" applyFont="1" applyBorder="1">
      <alignment/>
      <protection/>
    </xf>
    <xf numFmtId="0" fontId="116" fillId="0" borderId="15" xfId="58" applyFont="1" applyBorder="1">
      <alignment/>
      <protection/>
    </xf>
    <xf numFmtId="0" fontId="117" fillId="0" borderId="0" xfId="58" applyFont="1" applyBorder="1" applyAlignment="1">
      <alignment horizontal="center"/>
      <protection/>
    </xf>
    <xf numFmtId="0" fontId="118" fillId="0" borderId="0" xfId="58" applyFont="1" applyBorder="1" applyAlignment="1">
      <alignment horizontal="center" vertical="center"/>
      <protection/>
    </xf>
    <xf numFmtId="0" fontId="119" fillId="0" borderId="0" xfId="58" applyFont="1" applyBorder="1" applyAlignment="1">
      <alignment horizontal="center" vertical="center"/>
      <protection/>
    </xf>
    <xf numFmtId="0" fontId="120" fillId="0" borderId="0" xfId="58" applyFont="1" applyBorder="1" applyAlignment="1">
      <alignment horizontal="center" vertical="center"/>
      <protection/>
    </xf>
    <xf numFmtId="0" fontId="72" fillId="0" borderId="0" xfId="58" applyFont="1" applyBorder="1" applyAlignment="1">
      <alignment horizontal="center"/>
      <protection/>
    </xf>
    <xf numFmtId="0" fontId="98" fillId="0" borderId="0" xfId="54" applyFont="1" applyBorder="1" applyAlignment="1">
      <alignment/>
    </xf>
    <xf numFmtId="0" fontId="97" fillId="0" borderId="0" xfId="59" applyFont="1" applyBorder="1" applyAlignment="1">
      <alignment/>
      <protection/>
    </xf>
    <xf numFmtId="0" fontId="116" fillId="0" borderId="0" xfId="59" applyFont="1" applyBorder="1">
      <alignment/>
      <protection/>
    </xf>
    <xf numFmtId="0" fontId="73" fillId="0" borderId="0" xfId="59" applyFont="1" applyBorder="1">
      <alignment/>
      <protection/>
    </xf>
    <xf numFmtId="0" fontId="97" fillId="0" borderId="0" xfId="59" applyFont="1" applyBorder="1">
      <alignment/>
      <protection/>
    </xf>
    <xf numFmtId="0" fontId="97" fillId="0" borderId="14" xfId="58" applyFont="1" applyBorder="1">
      <alignment/>
      <protection/>
    </xf>
    <xf numFmtId="0" fontId="97" fillId="0" borderId="0" xfId="58" applyFont="1" applyBorder="1">
      <alignment/>
      <protection/>
    </xf>
    <xf numFmtId="0" fontId="97" fillId="0" borderId="15" xfId="58" applyFont="1" applyBorder="1">
      <alignment/>
      <protection/>
    </xf>
    <xf numFmtId="0" fontId="97" fillId="0" borderId="16" xfId="58" applyFont="1" applyBorder="1">
      <alignment/>
      <protection/>
    </xf>
    <xf numFmtId="0" fontId="97" fillId="0" borderId="17" xfId="58" applyFont="1" applyBorder="1">
      <alignment/>
      <protection/>
    </xf>
    <xf numFmtId="0" fontId="97" fillId="0" borderId="18" xfId="58" applyFont="1" applyBorder="1">
      <alignment/>
      <protection/>
    </xf>
    <xf numFmtId="0" fontId="97" fillId="0" borderId="0" xfId="58">
      <alignment/>
      <protection/>
    </xf>
    <xf numFmtId="0" fontId="118" fillId="0" borderId="0" xfId="58" applyFont="1" applyFill="1" applyBorder="1" applyAlignment="1">
      <alignment horizontal="left" vertical="center"/>
      <protection/>
    </xf>
    <xf numFmtId="0" fontId="97" fillId="0" borderId="0" xfId="58" applyFont="1" applyFill="1" applyBorder="1" applyAlignment="1">
      <alignment horizontal="center" vertical="center" wrapText="1"/>
      <protection/>
    </xf>
    <xf numFmtId="0" fontId="121" fillId="0" borderId="0" xfId="58" applyFont="1" applyFill="1" applyBorder="1" applyAlignment="1">
      <alignment horizontal="center" vertical="center"/>
      <protection/>
    </xf>
    <xf numFmtId="0" fontId="97" fillId="0" borderId="19" xfId="58" applyFont="1" applyFill="1" applyBorder="1" applyAlignment="1">
      <alignment horizontal="center" vertical="center" wrapText="1"/>
      <protection/>
    </xf>
    <xf numFmtId="0" fontId="75" fillId="0" borderId="0" xfId="58" applyFont="1" applyFill="1" applyBorder="1" applyAlignment="1">
      <alignment horizontal="center" vertical="center" wrapText="1"/>
      <protection/>
    </xf>
    <xf numFmtId="0" fontId="122" fillId="0" borderId="0" xfId="58" applyFont="1" applyFill="1" applyBorder="1" applyAlignment="1">
      <alignment vertical="center" wrapText="1"/>
      <protection/>
    </xf>
    <xf numFmtId="0" fontId="122" fillId="38" borderId="0" xfId="58" applyFont="1" applyFill="1" applyBorder="1" applyAlignment="1">
      <alignment horizontal="center" vertical="center" wrapText="1"/>
      <protection/>
    </xf>
    <xf numFmtId="0" fontId="75" fillId="0" borderId="20" xfId="58" applyFont="1" applyFill="1" applyBorder="1" applyAlignment="1">
      <alignment horizontal="center" vertical="center" wrapText="1"/>
      <protection/>
    </xf>
    <xf numFmtId="0" fontId="122" fillId="0" borderId="0" xfId="58" applyFont="1" applyFill="1" applyBorder="1" applyAlignment="1">
      <alignment horizontal="center" vertical="center" wrapText="1"/>
      <protection/>
    </xf>
    <xf numFmtId="0" fontId="122" fillId="39" borderId="21" xfId="58" applyFont="1" applyFill="1" applyBorder="1" applyAlignment="1">
      <alignment horizontal="center" vertical="center" wrapText="1"/>
      <protection/>
    </xf>
    <xf numFmtId="0" fontId="77" fillId="0" borderId="0" xfId="58" applyFont="1" applyFill="1" applyBorder="1" applyAlignment="1">
      <alignment horizontal="center" vertical="center" wrapText="1"/>
      <protection/>
    </xf>
    <xf numFmtId="0" fontId="108" fillId="0" borderId="22" xfId="54" applyFill="1" applyBorder="1" applyAlignment="1" quotePrefix="1">
      <alignment horizontal="center" vertical="center" wrapText="1"/>
    </xf>
    <xf numFmtId="0" fontId="108" fillId="0" borderId="22" xfId="54" applyFill="1" applyBorder="1" applyAlignment="1">
      <alignment horizontal="center" vertical="center" wrapText="1"/>
    </xf>
    <xf numFmtId="0" fontId="108" fillId="0" borderId="23" xfId="54" applyFill="1" applyBorder="1" applyAlignment="1" quotePrefix="1">
      <alignment horizontal="center" vertical="center" wrapText="1"/>
    </xf>
    <xf numFmtId="0" fontId="108" fillId="0" borderId="0" xfId="54" applyFill="1" applyBorder="1" applyAlignment="1" quotePrefix="1">
      <alignment horizontal="center" vertical="center" wrapText="1"/>
    </xf>
    <xf numFmtId="0" fontId="122" fillId="39" borderId="0" xfId="58" applyFont="1" applyFill="1" applyBorder="1" applyAlignment="1">
      <alignment horizontal="center" vertical="center" wrapText="1"/>
      <protection/>
    </xf>
    <xf numFmtId="0" fontId="77" fillId="39" borderId="0" xfId="58" applyFont="1" applyFill="1" applyBorder="1" applyAlignment="1">
      <alignment horizontal="center" vertical="center" wrapText="1"/>
      <protection/>
    </xf>
    <xf numFmtId="0" fontId="97" fillId="39" borderId="0" xfId="58" applyFont="1" applyFill="1" applyBorder="1" applyAlignment="1">
      <alignment horizontal="center" vertical="center" wrapText="1"/>
      <protection/>
    </xf>
    <xf numFmtId="0" fontId="78" fillId="0" borderId="0" xfId="58" applyFont="1" applyFill="1" applyBorder="1" applyAlignment="1">
      <alignment horizontal="center" vertical="center" wrapText="1"/>
      <protection/>
    </xf>
    <xf numFmtId="14" fontId="75" fillId="0" borderId="0" xfId="58" applyNumberFormat="1" applyFont="1" applyFill="1" applyBorder="1" applyAlignment="1">
      <alignment horizontal="center" vertical="center" wrapText="1"/>
      <protection/>
    </xf>
    <xf numFmtId="0" fontId="79" fillId="0" borderId="0" xfId="58" applyFont="1" applyFill="1" applyBorder="1" applyAlignment="1">
      <alignment horizontal="center" vertical="center" wrapText="1"/>
      <protection/>
    </xf>
    <xf numFmtId="0" fontId="0" fillId="0" borderId="0" xfId="67" applyFill="1">
      <alignment horizontal="left" wrapText="1"/>
      <protection/>
    </xf>
    <xf numFmtId="0" fontId="123" fillId="0" borderId="0" xfId="54" applyFont="1" applyFill="1" applyBorder="1" applyAlignment="1" quotePrefix="1">
      <alignment horizontal="center" vertical="center" wrapText="1"/>
    </xf>
    <xf numFmtId="0" fontId="75" fillId="0" borderId="0" xfId="58" applyFont="1" applyFill="1" applyBorder="1" applyAlignment="1" quotePrefix="1">
      <alignment horizontal="center" vertical="center" wrapText="1"/>
      <protection/>
    </xf>
    <xf numFmtId="0" fontId="78" fillId="0" borderId="0" xfId="58" applyFont="1" applyFill="1" applyBorder="1" applyAlignment="1" quotePrefix="1">
      <alignment horizontal="center" vertical="center" wrapText="1"/>
      <protection/>
    </xf>
    <xf numFmtId="0" fontId="78" fillId="19" borderId="0" xfId="58" applyFont="1" applyFill="1" applyBorder="1" applyAlignment="1">
      <alignment horizontal="center" vertical="center" wrapText="1"/>
      <protection/>
    </xf>
    <xf numFmtId="0" fontId="81" fillId="19" borderId="0" xfId="58" applyFont="1" applyFill="1" applyBorder="1" applyAlignment="1" quotePrefix="1">
      <alignment horizontal="center" vertical="center" wrapText="1"/>
      <protection/>
    </xf>
    <xf numFmtId="0" fontId="77" fillId="19" borderId="0" xfId="58" applyFont="1" applyFill="1" applyBorder="1" applyAlignment="1">
      <alignment horizontal="center" vertical="center" wrapText="1"/>
      <protection/>
    </xf>
    <xf numFmtId="0" fontId="114" fillId="19" borderId="0" xfId="58" applyFont="1" applyFill="1" applyBorder="1" applyAlignment="1">
      <alignment horizontal="center" vertical="center" wrapText="1"/>
      <protection/>
    </xf>
    <xf numFmtId="184" fontId="75" fillId="0" borderId="0" xfId="58" applyNumberFormat="1" applyFont="1" applyFill="1" applyBorder="1" applyAlignment="1">
      <alignment horizontal="center" vertical="center" wrapText="1"/>
      <protection/>
    </xf>
    <xf numFmtId="0" fontId="79" fillId="0" borderId="0" xfId="58" applyFont="1" applyFill="1" applyBorder="1" applyAlignment="1" quotePrefix="1">
      <alignment horizontal="center" vertical="center" wrapText="1"/>
      <protection/>
    </xf>
    <xf numFmtId="184" fontId="75" fillId="0" borderId="0" xfId="58" applyNumberFormat="1" applyFont="1" applyFill="1" applyBorder="1" applyAlignment="1" applyProtection="1">
      <alignment horizontal="center" vertical="center" wrapText="1"/>
      <protection/>
    </xf>
    <xf numFmtId="0" fontId="78" fillId="19" borderId="0" xfId="58" applyFont="1" applyFill="1" applyBorder="1" applyAlignment="1" quotePrefix="1">
      <alignment horizontal="center" vertical="center" wrapText="1"/>
      <protection/>
    </xf>
    <xf numFmtId="9" fontId="75" fillId="0" borderId="0" xfId="66" applyFont="1" applyFill="1" applyBorder="1" applyAlignment="1">
      <alignment horizontal="center" vertical="center" wrapText="1"/>
    </xf>
    <xf numFmtId="3" fontId="75" fillId="0" borderId="0" xfId="58" applyNumberFormat="1" applyFont="1" applyFill="1" applyBorder="1" applyAlignment="1" quotePrefix="1">
      <alignment horizontal="center" vertical="center" wrapText="1"/>
      <protection/>
    </xf>
    <xf numFmtId="10" fontId="75" fillId="0" borderId="0" xfId="58" applyNumberFormat="1" applyFont="1" applyFill="1" applyBorder="1" applyAlignment="1" quotePrefix="1">
      <alignment horizontal="center" vertical="center" wrapText="1"/>
      <protection/>
    </xf>
    <xf numFmtId="10" fontId="75" fillId="0" borderId="0" xfId="58" applyNumberFormat="1" applyFont="1" applyFill="1" applyBorder="1" applyAlignment="1" applyProtection="1" quotePrefix="1">
      <alignment horizontal="center" vertical="center" wrapText="1"/>
      <protection/>
    </xf>
    <xf numFmtId="0" fontId="75" fillId="0" borderId="0" xfId="58" applyFont="1" applyFill="1" applyBorder="1" applyAlignment="1" quotePrefix="1">
      <alignment horizontal="right" vertical="center" wrapText="1"/>
      <protection/>
    </xf>
    <xf numFmtId="184" fontId="75" fillId="0" borderId="0" xfId="58" applyNumberFormat="1" applyFont="1" applyFill="1" applyBorder="1" applyAlignment="1" quotePrefix="1">
      <alignment horizontal="center" vertical="center" wrapText="1"/>
      <protection/>
    </xf>
    <xf numFmtId="9" fontId="75" fillId="0" borderId="0" xfId="66" applyFont="1" applyFill="1" applyBorder="1" applyAlignment="1" quotePrefix="1">
      <alignment horizontal="center" vertical="center" wrapText="1"/>
    </xf>
    <xf numFmtId="0" fontId="79" fillId="0" borderId="0" xfId="58" applyFont="1" applyFill="1" applyBorder="1" applyAlignment="1">
      <alignment horizontal="right" vertical="center" wrapText="1"/>
      <protection/>
    </xf>
    <xf numFmtId="184" fontId="124" fillId="0" borderId="0" xfId="58" applyNumberFormat="1" applyFont="1" applyFill="1" applyBorder="1" applyAlignment="1">
      <alignment horizontal="center" vertical="center" wrapText="1"/>
      <protection/>
    </xf>
    <xf numFmtId="0" fontId="124" fillId="0" borderId="0" xfId="58" applyFont="1" applyFill="1" applyBorder="1" applyAlignment="1">
      <alignment horizontal="center" vertical="center" wrapText="1"/>
      <protection/>
    </xf>
    <xf numFmtId="0" fontId="125" fillId="19" borderId="0" xfId="58" applyFont="1" applyFill="1" applyBorder="1" applyAlignment="1">
      <alignment horizontal="center" vertical="center" wrapText="1"/>
      <protection/>
    </xf>
    <xf numFmtId="185" fontId="75" fillId="0" borderId="0" xfId="58" applyNumberFormat="1" applyFont="1" applyFill="1" applyBorder="1" applyAlignment="1">
      <alignment horizontal="center" vertical="center" wrapText="1"/>
      <protection/>
    </xf>
    <xf numFmtId="0" fontId="114" fillId="0" borderId="0" xfId="58" applyFont="1" applyFill="1" applyBorder="1" applyAlignment="1" quotePrefix="1">
      <alignment horizontal="center" vertical="center" wrapText="1"/>
      <protection/>
    </xf>
    <xf numFmtId="0" fontId="114" fillId="0" borderId="0" xfId="58" applyFont="1" applyFill="1" applyBorder="1" applyAlignment="1">
      <alignment horizontal="center" vertical="center" wrapText="1"/>
      <protection/>
    </xf>
    <xf numFmtId="0" fontId="97" fillId="0" borderId="0" xfId="58" applyFont="1" applyFill="1" applyBorder="1" applyAlignment="1" quotePrefix="1">
      <alignment horizontal="center" vertical="center" wrapText="1"/>
      <protection/>
    </xf>
    <xf numFmtId="0" fontId="97" fillId="0" borderId="0" xfId="58" applyFont="1" applyFill="1" applyBorder="1" applyAlignment="1" quotePrefix="1">
      <alignment horizontal="right" vertical="center" wrapText="1"/>
      <protection/>
    </xf>
    <xf numFmtId="185" fontId="75" fillId="0" borderId="0" xfId="58" applyNumberFormat="1" applyFont="1" applyFill="1" applyBorder="1" applyAlignment="1" quotePrefix="1">
      <alignment horizontal="center" vertical="center" wrapText="1"/>
      <protection/>
    </xf>
    <xf numFmtId="0" fontId="126" fillId="0" borderId="0" xfId="58" applyFont="1" applyFill="1" applyBorder="1" applyAlignment="1" quotePrefix="1">
      <alignment horizontal="right" vertical="center" wrapText="1"/>
      <protection/>
    </xf>
    <xf numFmtId="185" fontId="75" fillId="0" borderId="0" xfId="58" applyNumberFormat="1" applyFont="1" applyFill="1" applyBorder="1" applyAlignment="1" applyProtection="1">
      <alignment horizontal="center" vertical="center" wrapText="1"/>
      <protection/>
    </xf>
    <xf numFmtId="2" fontId="75" fillId="0" borderId="0" xfId="58" applyNumberFormat="1" applyFont="1" applyFill="1" applyBorder="1" applyAlignment="1">
      <alignment horizontal="center" vertical="center" wrapText="1"/>
      <protection/>
    </xf>
    <xf numFmtId="0" fontId="0" fillId="0" borderId="0" xfId="58" applyFont="1" applyFill="1" applyBorder="1" applyAlignment="1">
      <alignment horizontal="center" vertical="center" wrapText="1"/>
      <protection/>
    </xf>
    <xf numFmtId="2" fontId="75" fillId="0" borderId="0" xfId="58" applyNumberFormat="1" applyFont="1" applyFill="1" applyBorder="1" applyAlignment="1" applyProtection="1">
      <alignment horizontal="center" vertical="center" wrapText="1"/>
      <protection/>
    </xf>
    <xf numFmtId="9" fontId="97" fillId="0" borderId="0" xfId="66" applyFont="1" applyFill="1" applyBorder="1" applyAlignment="1" quotePrefix="1">
      <alignment horizontal="center" vertical="center" wrapText="1"/>
    </xf>
    <xf numFmtId="0" fontId="75" fillId="0" borderId="0" xfId="58" applyFont="1" applyFill="1" applyBorder="1" applyAlignment="1" applyProtection="1">
      <alignment horizontal="center" vertical="center" wrapText="1"/>
      <protection/>
    </xf>
    <xf numFmtId="0" fontId="97" fillId="0" borderId="0" xfId="58" applyFont="1" applyFill="1" applyBorder="1" applyAlignment="1">
      <alignment horizontal="right" vertical="center" wrapText="1"/>
      <protection/>
    </xf>
    <xf numFmtId="0" fontId="79" fillId="0" borderId="0" xfId="58" applyFont="1" applyFill="1" applyBorder="1" applyAlignment="1" quotePrefix="1">
      <alignment horizontal="right" vertical="center" wrapText="1"/>
      <protection/>
    </xf>
    <xf numFmtId="0" fontId="108" fillId="0" borderId="0" xfId="54" applyFill="1" applyBorder="1" applyAlignment="1">
      <alignment horizontal="center" vertical="center" wrapText="1"/>
    </xf>
    <xf numFmtId="0" fontId="97" fillId="0" borderId="0" xfId="58" applyFill="1" applyAlignment="1">
      <alignment horizontal="center"/>
      <protection/>
    </xf>
    <xf numFmtId="0" fontId="97" fillId="0" borderId="0" xfId="58" applyFill="1">
      <alignment/>
      <protection/>
    </xf>
    <xf numFmtId="0" fontId="84" fillId="0" borderId="0" xfId="58" applyFont="1" applyFill="1" applyBorder="1" applyAlignment="1">
      <alignment horizontal="left" vertical="center"/>
      <protection/>
    </xf>
    <xf numFmtId="0" fontId="84" fillId="0" borderId="0" xfId="58" applyFont="1" applyFill="1" applyBorder="1" applyAlignment="1">
      <alignment horizontal="center" vertical="center" wrapText="1"/>
      <protection/>
    </xf>
    <xf numFmtId="0" fontId="85" fillId="0" borderId="0" xfId="58" applyFont="1" applyFill="1" applyBorder="1" applyAlignment="1">
      <alignment horizontal="center" vertical="center" wrapText="1"/>
      <protection/>
    </xf>
    <xf numFmtId="0" fontId="127" fillId="0" borderId="0" xfId="58" applyFont="1" applyFill="1" applyBorder="1" applyAlignment="1">
      <alignment horizontal="center" vertical="center" wrapText="1"/>
      <protection/>
    </xf>
    <xf numFmtId="0" fontId="108" fillId="0" borderId="0" xfId="54" applyAlignment="1">
      <alignment horizontal="center"/>
    </xf>
    <xf numFmtId="0" fontId="118" fillId="0" borderId="0" xfId="58" applyFont="1" applyFill="1" applyBorder="1" applyAlignment="1" applyProtection="1">
      <alignment horizontal="left" vertical="center"/>
      <protection/>
    </xf>
    <xf numFmtId="0" fontId="97" fillId="0" borderId="0" xfId="58" applyFont="1" applyFill="1" applyBorder="1" applyAlignment="1" applyProtection="1">
      <alignment horizontal="center" vertical="center" wrapText="1"/>
      <protection/>
    </xf>
    <xf numFmtId="0" fontId="121" fillId="0" borderId="0" xfId="58" applyFont="1" applyFill="1" applyBorder="1" applyAlignment="1" applyProtection="1">
      <alignment horizontal="center" vertical="center"/>
      <protection/>
    </xf>
    <xf numFmtId="0" fontId="124" fillId="0" borderId="0" xfId="58" applyFont="1" applyFill="1" applyBorder="1" applyAlignment="1" applyProtection="1">
      <alignment horizontal="center" vertical="center" wrapText="1"/>
      <protection/>
    </xf>
    <xf numFmtId="0" fontId="122" fillId="0" borderId="0" xfId="58" applyFont="1" applyFill="1" applyBorder="1" applyAlignment="1" applyProtection="1">
      <alignment vertical="center" wrapText="1"/>
      <protection/>
    </xf>
    <xf numFmtId="0" fontId="122" fillId="38" borderId="0" xfId="58" applyFont="1" applyFill="1" applyBorder="1" applyAlignment="1" applyProtection="1">
      <alignment horizontal="center" vertical="center" wrapText="1"/>
      <protection/>
    </xf>
    <xf numFmtId="0" fontId="75" fillId="0" borderId="20" xfId="58" applyFont="1" applyFill="1" applyBorder="1" applyAlignment="1" applyProtection="1">
      <alignment horizontal="center" vertical="center" wrapText="1"/>
      <protection/>
    </xf>
    <xf numFmtId="0" fontId="122" fillId="0" borderId="0" xfId="58" applyFont="1" applyFill="1" applyBorder="1" applyAlignment="1" applyProtection="1">
      <alignment horizontal="center" vertical="center" wrapText="1"/>
      <protection/>
    </xf>
    <xf numFmtId="0" fontId="122" fillId="39" borderId="21" xfId="58" applyFont="1" applyFill="1" applyBorder="1" applyAlignment="1" applyProtection="1">
      <alignment horizontal="center" vertical="center" wrapText="1"/>
      <protection/>
    </xf>
    <xf numFmtId="0" fontId="77" fillId="0" borderId="0" xfId="58" applyFont="1" applyFill="1" applyBorder="1" applyAlignment="1" applyProtection="1">
      <alignment horizontal="center" vertical="center" wrapText="1"/>
      <protection/>
    </xf>
    <xf numFmtId="0" fontId="108" fillId="0" borderId="22" xfId="54" applyFill="1" applyBorder="1" applyAlignment="1" applyProtection="1">
      <alignment horizontal="center" vertical="center" wrapText="1"/>
      <protection/>
    </xf>
    <xf numFmtId="0" fontId="108" fillId="0" borderId="22" xfId="54" applyFill="1" applyBorder="1" applyAlignment="1" applyProtection="1" quotePrefix="1">
      <alignment horizontal="right" vertical="center" wrapText="1"/>
      <protection/>
    </xf>
    <xf numFmtId="0" fontId="108" fillId="0" borderId="23" xfId="54" applyFill="1" applyBorder="1" applyAlignment="1" applyProtection="1" quotePrefix="1">
      <alignment horizontal="right" vertical="center" wrapText="1"/>
      <protection/>
    </xf>
    <xf numFmtId="0" fontId="108" fillId="0" borderId="0" xfId="54" applyFill="1" applyBorder="1" applyAlignment="1" applyProtection="1" quotePrefix="1">
      <alignment horizontal="center" vertical="center" wrapText="1"/>
      <protection/>
    </xf>
    <xf numFmtId="0" fontId="122" fillId="39" borderId="0" xfId="58" applyFont="1" applyFill="1" applyBorder="1" applyAlignment="1" applyProtection="1">
      <alignment horizontal="center" vertical="center" wrapText="1"/>
      <protection/>
    </xf>
    <xf numFmtId="0" fontId="77" fillId="39" borderId="0" xfId="58" applyFont="1" applyFill="1" applyBorder="1" applyAlignment="1" applyProtection="1">
      <alignment horizontal="center" vertical="center" wrapText="1"/>
      <protection/>
    </xf>
    <xf numFmtId="0" fontId="97" fillId="39" borderId="0" xfId="58" applyFont="1" applyFill="1" applyBorder="1" applyAlignment="1" applyProtection="1">
      <alignment horizontal="center" vertical="center" wrapText="1"/>
      <protection/>
    </xf>
    <xf numFmtId="0" fontId="78" fillId="19" borderId="0" xfId="58" applyFont="1" applyFill="1" applyBorder="1" applyAlignment="1" applyProtection="1">
      <alignment horizontal="center" vertical="center" wrapText="1"/>
      <protection/>
    </xf>
    <xf numFmtId="0" fontId="81" fillId="19" borderId="0" xfId="58" applyFont="1" applyFill="1" applyBorder="1" applyAlignment="1" applyProtection="1" quotePrefix="1">
      <alignment horizontal="center" vertical="center" wrapText="1"/>
      <protection/>
    </xf>
    <xf numFmtId="0" fontId="114" fillId="19" borderId="0" xfId="58" applyFont="1" applyFill="1" applyBorder="1" applyAlignment="1" applyProtection="1">
      <alignment horizontal="center" vertical="center" wrapText="1"/>
      <protection/>
    </xf>
    <xf numFmtId="0" fontId="75" fillId="0" borderId="0" xfId="58" applyFont="1" applyFill="1" applyBorder="1" applyAlignment="1" applyProtection="1">
      <alignment horizontal="right" vertical="center" wrapText="1"/>
      <protection/>
    </xf>
    <xf numFmtId="9" fontId="75" fillId="0" borderId="0" xfId="66" applyFont="1" applyFill="1" applyBorder="1" applyAlignment="1" applyProtection="1">
      <alignment horizontal="center" vertical="center" wrapText="1"/>
      <protection/>
    </xf>
    <xf numFmtId="0" fontId="79" fillId="0" borderId="0" xfId="58" applyFont="1" applyFill="1" applyBorder="1" applyAlignment="1" applyProtection="1">
      <alignment horizontal="right" vertical="center" wrapText="1"/>
      <protection/>
    </xf>
    <xf numFmtId="0" fontId="77" fillId="19" borderId="0" xfId="58" applyFont="1" applyFill="1" applyBorder="1" applyAlignment="1" applyProtection="1">
      <alignment horizontal="center" vertical="center" wrapText="1"/>
      <protection/>
    </xf>
    <xf numFmtId="1" fontId="75" fillId="0" borderId="0" xfId="58" applyNumberFormat="1" applyFont="1" applyFill="1" applyBorder="1" applyAlignment="1" applyProtection="1">
      <alignment horizontal="center" vertical="center" wrapText="1"/>
      <protection/>
    </xf>
    <xf numFmtId="0" fontId="79" fillId="0" borderId="0" xfId="58" applyFont="1" applyFill="1" applyBorder="1" applyAlignment="1" applyProtection="1">
      <alignment horizontal="center" vertical="center" wrapText="1"/>
      <protection/>
    </xf>
    <xf numFmtId="10" fontId="75" fillId="0" borderId="0" xfId="66" applyNumberFormat="1" applyFont="1" applyFill="1" applyBorder="1" applyAlignment="1" applyProtection="1">
      <alignment horizontal="center" vertical="center" wrapText="1"/>
      <protection/>
    </xf>
    <xf numFmtId="186" fontId="75" fillId="0" borderId="0" xfId="66" applyNumberFormat="1" applyFont="1" applyFill="1" applyBorder="1" applyAlignment="1" applyProtection="1">
      <alignment horizontal="center" vertical="center" wrapText="1"/>
      <protection/>
    </xf>
    <xf numFmtId="0" fontId="87" fillId="0" borderId="0" xfId="58" applyFont="1" applyFill="1" applyBorder="1" applyAlignment="1" applyProtection="1">
      <alignment horizontal="center" vertical="center" wrapText="1"/>
      <protection/>
    </xf>
    <xf numFmtId="186" fontId="87" fillId="0" borderId="0" xfId="66" applyNumberFormat="1" applyFont="1" applyFill="1" applyBorder="1" applyAlignment="1" applyProtection="1">
      <alignment horizontal="center" vertical="center" wrapText="1"/>
      <protection/>
    </xf>
    <xf numFmtId="0" fontId="75" fillId="0" borderId="0" xfId="58" applyFont="1" applyFill="1" applyBorder="1" applyAlignment="1" applyProtection="1" quotePrefix="1">
      <alignment horizontal="center" vertical="center" wrapText="1"/>
      <protection/>
    </xf>
    <xf numFmtId="0" fontId="81" fillId="19" borderId="0" xfId="58" applyFont="1" applyFill="1" applyBorder="1" applyAlignment="1" applyProtection="1">
      <alignment horizontal="center" vertical="center" wrapText="1"/>
      <protection/>
    </xf>
    <xf numFmtId="186" fontId="97" fillId="0" borderId="0" xfId="66" applyNumberFormat="1" applyFont="1" applyFill="1" applyBorder="1" applyAlignment="1" applyProtection="1">
      <alignment horizontal="center" vertical="center" wrapText="1"/>
      <protection/>
    </xf>
    <xf numFmtId="0" fontId="97" fillId="0" borderId="0" xfId="58" applyFont="1" applyFill="1" applyBorder="1" applyAlignment="1" applyProtection="1" quotePrefix="1">
      <alignment horizontal="center" vertical="center" wrapText="1"/>
      <protection/>
    </xf>
    <xf numFmtId="9" fontId="79" fillId="0" borderId="0" xfId="66" applyFont="1" applyFill="1" applyBorder="1" applyAlignment="1" applyProtection="1">
      <alignment horizontal="center" vertical="center" wrapText="1"/>
      <protection/>
    </xf>
    <xf numFmtId="0" fontId="78" fillId="40" borderId="0" xfId="58" applyFont="1" applyFill="1" applyBorder="1" applyAlignment="1" applyProtection="1">
      <alignment horizontal="center" vertical="center" wrapText="1"/>
      <protection/>
    </xf>
    <xf numFmtId="0" fontId="128" fillId="40" borderId="0" xfId="58" applyFont="1" applyFill="1" applyBorder="1" applyAlignment="1" applyProtection="1" quotePrefix="1">
      <alignment horizontal="center" vertical="center" wrapText="1"/>
      <protection/>
    </xf>
    <xf numFmtId="0" fontId="114" fillId="40" borderId="0" xfId="58" applyFont="1" applyFill="1" applyBorder="1" applyAlignment="1" applyProtection="1">
      <alignment horizontal="center" vertical="center" wrapText="1"/>
      <protection/>
    </xf>
    <xf numFmtId="0" fontId="78" fillId="0" borderId="0" xfId="58" applyFont="1" applyFill="1" applyBorder="1" applyAlignment="1" applyProtection="1">
      <alignment horizontal="center" vertical="center" wrapText="1"/>
      <protection/>
    </xf>
    <xf numFmtId="0" fontId="114" fillId="0" borderId="0" xfId="58" applyFont="1" applyFill="1" applyBorder="1" applyAlignment="1" applyProtection="1">
      <alignment horizontal="center" vertical="center" wrapText="1"/>
      <protection/>
    </xf>
    <xf numFmtId="0" fontId="81" fillId="0" borderId="0" xfId="58" applyFont="1" applyFill="1" applyBorder="1" applyAlignment="1" applyProtection="1" quotePrefix="1">
      <alignment horizontal="center" vertical="center" wrapText="1"/>
      <protection/>
    </xf>
    <xf numFmtId="0" fontId="75" fillId="0" borderId="0" xfId="58" applyFont="1" applyFill="1" applyBorder="1" applyAlignment="1" applyProtection="1" quotePrefix="1">
      <alignment horizontal="right" vertical="center" wrapText="1"/>
      <protection/>
    </xf>
    <xf numFmtId="185" fontId="75" fillId="0" borderId="0" xfId="58" applyNumberFormat="1" applyFont="1" applyFill="1" applyBorder="1" applyAlignment="1" applyProtection="1" quotePrefix="1">
      <alignment horizontal="center" vertical="center" wrapText="1"/>
      <protection/>
    </xf>
    <xf numFmtId="9" fontId="75" fillId="0" borderId="0" xfId="66" applyFont="1" applyFill="1" applyBorder="1" applyAlignment="1" applyProtection="1" quotePrefix="1">
      <alignment horizontal="center" vertical="center" wrapText="1"/>
      <protection/>
    </xf>
    <xf numFmtId="9" fontId="124" fillId="0" borderId="0" xfId="66" applyFont="1" applyFill="1" applyBorder="1" applyAlignment="1" applyProtection="1">
      <alignment horizontal="center" vertical="center" wrapText="1"/>
      <protection/>
    </xf>
    <xf numFmtId="0" fontId="97" fillId="0" borderId="0" xfId="58" applyFont="1" applyFill="1" applyBorder="1">
      <alignment/>
      <protection/>
    </xf>
    <xf numFmtId="0" fontId="97" fillId="0" borderId="0" xfId="58" applyFill="1" applyBorder="1">
      <alignment/>
      <protection/>
    </xf>
    <xf numFmtId="0" fontId="97" fillId="0" borderId="0" xfId="58" applyFont="1" applyFill="1" applyBorder="1" applyAlignment="1">
      <alignment horizontal="left" vertical="center"/>
      <protection/>
    </xf>
    <xf numFmtId="0" fontId="97" fillId="0" borderId="0" xfId="58" applyFont="1" applyFill="1" applyBorder="1" applyAlignment="1">
      <alignment horizontal="left" vertical="center" wrapText="1"/>
      <protection/>
    </xf>
    <xf numFmtId="0" fontId="101" fillId="39" borderId="0" xfId="58" applyFont="1" applyFill="1" applyBorder="1" applyAlignment="1">
      <alignment horizontal="center" vertical="center" wrapText="1"/>
      <protection/>
    </xf>
    <xf numFmtId="0" fontId="97" fillId="0" borderId="0" xfId="58" applyAlignment="1">
      <alignment horizontal="center"/>
      <protection/>
    </xf>
    <xf numFmtId="0" fontId="81" fillId="0" borderId="0" xfId="58" applyFont="1" applyFill="1" applyBorder="1" applyAlignment="1" quotePrefix="1">
      <alignment horizontal="center" vertical="center" wrapText="1"/>
      <protection/>
    </xf>
    <xf numFmtId="0" fontId="77" fillId="0" borderId="0" xfId="58" applyFont="1" applyFill="1" applyBorder="1" applyAlignment="1" quotePrefix="1">
      <alignment horizontal="center" vertical="center" wrapText="1"/>
      <protection/>
    </xf>
    <xf numFmtId="0" fontId="75" fillId="41" borderId="0" xfId="58" applyFont="1" applyFill="1" applyBorder="1" applyAlignment="1" quotePrefix="1">
      <alignment horizontal="center" vertical="center" wrapText="1"/>
      <protection/>
    </xf>
    <xf numFmtId="0" fontId="118" fillId="0" borderId="0" xfId="58" applyFont="1" applyBorder="1" applyAlignment="1">
      <alignment horizontal="left" vertical="center"/>
      <protection/>
    </xf>
    <xf numFmtId="0" fontId="78" fillId="0" borderId="0" xfId="58" applyFont="1" applyFill="1" applyBorder="1" applyAlignment="1" quotePrefix="1">
      <alignment horizontal="left" vertical="center" wrapText="1"/>
      <protection/>
    </xf>
    <xf numFmtId="0" fontId="78" fillId="0" borderId="0" xfId="58" applyFont="1" applyFill="1" applyBorder="1" applyAlignment="1">
      <alignment horizontal="left" vertical="center" wrapText="1"/>
      <protection/>
    </xf>
    <xf numFmtId="0" fontId="129" fillId="0" borderId="0" xfId="58" applyFont="1" applyFill="1" applyBorder="1" applyAlignment="1">
      <alignment horizontal="center" vertical="center" wrapText="1"/>
      <protection/>
    </xf>
    <xf numFmtId="14" fontId="129" fillId="0" borderId="0" xfId="58" applyNumberFormat="1" applyFont="1" applyFill="1" applyBorder="1" applyAlignment="1">
      <alignment horizontal="center" vertical="center" wrapText="1"/>
      <protection/>
    </xf>
    <xf numFmtId="10" fontId="129" fillId="0" borderId="0" xfId="58" applyNumberFormat="1" applyFont="1" applyFill="1" applyBorder="1" applyAlignment="1">
      <alignment horizontal="center" vertical="center" wrapText="1"/>
      <protection/>
    </xf>
    <xf numFmtId="10" fontId="129" fillId="0" borderId="0" xfId="58" applyNumberFormat="1" applyFont="1" applyFill="1" applyBorder="1" applyAlignment="1" applyProtection="1">
      <alignment horizontal="center" vertical="center" wrapText="1"/>
      <protection/>
    </xf>
    <xf numFmtId="0" fontId="130" fillId="0" borderId="0" xfId="58" applyFont="1" applyAlignment="1">
      <alignment vertical="center" wrapText="1"/>
      <protection/>
    </xf>
    <xf numFmtId="0" fontId="90" fillId="0" borderId="0" xfId="58" applyFont="1" applyAlignment="1">
      <alignment horizontal="left" vertical="center" wrapText="1"/>
      <protection/>
    </xf>
    <xf numFmtId="0" fontId="131" fillId="0" borderId="0" xfId="58" applyFont="1" applyFill="1" applyAlignment="1">
      <alignment wrapText="1"/>
      <protection/>
    </xf>
    <xf numFmtId="0" fontId="130" fillId="0" borderId="0" xfId="58" applyFont="1" applyAlignment="1">
      <alignment horizontal="left" vertical="center" wrapText="1"/>
      <protection/>
    </xf>
    <xf numFmtId="0" fontId="41" fillId="0" borderId="0" xfId="58" applyFont="1" applyAlignment="1">
      <alignment vertical="center" wrapText="1"/>
      <protection/>
    </xf>
    <xf numFmtId="0" fontId="42" fillId="0" borderId="0" xfId="58" applyFont="1" applyAlignment="1">
      <alignment horizontal="left" vertical="center" wrapText="1"/>
      <protection/>
    </xf>
    <xf numFmtId="0" fontId="42" fillId="0" borderId="0" xfId="58" applyFont="1" applyAlignment="1">
      <alignment wrapText="1"/>
      <protection/>
    </xf>
    <xf numFmtId="0" fontId="131" fillId="0" borderId="0" xfId="58" applyFont="1" applyAlignment="1">
      <alignment vertical="center" wrapText="1"/>
      <protection/>
    </xf>
    <xf numFmtId="0" fontId="132" fillId="0" borderId="0" xfId="58" applyFont="1" applyAlignment="1">
      <alignment vertical="center" wrapText="1"/>
      <protection/>
    </xf>
    <xf numFmtId="0" fontId="131" fillId="0" borderId="0" xfId="58" applyFont="1" applyAlignment="1">
      <alignment wrapText="1"/>
      <protection/>
    </xf>
    <xf numFmtId="0" fontId="42" fillId="0" borderId="0" xfId="58" applyFont="1" applyAlignment="1">
      <alignment vertical="center" wrapText="1"/>
      <protection/>
    </xf>
    <xf numFmtId="0" fontId="42" fillId="0" borderId="0" xfId="58" applyFont="1" applyFill="1" applyAlignment="1">
      <alignment wrapText="1"/>
      <protection/>
    </xf>
    <xf numFmtId="0" fontId="133" fillId="0" borderId="0" xfId="58" applyFont="1" applyAlignment="1" applyProtection="1">
      <alignment horizontal="center" vertical="center"/>
      <protection locked="0"/>
    </xf>
    <xf numFmtId="0" fontId="121" fillId="0" borderId="0" xfId="58" applyFont="1" applyFill="1" applyBorder="1" applyAlignment="1">
      <alignment horizontal="center" vertical="center"/>
      <protection/>
    </xf>
    <xf numFmtId="0" fontId="98" fillId="39" borderId="0" xfId="54" applyFont="1" applyFill="1" applyBorder="1" applyAlignment="1">
      <alignment horizontal="center"/>
    </xf>
    <xf numFmtId="0" fontId="98" fillId="0" borderId="0" xfId="54" applyFont="1" applyBorder="1" applyAlignment="1">
      <alignment/>
    </xf>
    <xf numFmtId="0" fontId="98" fillId="38" borderId="0" xfId="54" applyFont="1" applyFill="1" applyBorder="1" applyAlignment="1">
      <alignment horizontal="center"/>
    </xf>
    <xf numFmtId="0" fontId="5" fillId="34" borderId="10" xfId="0" applyNumberFormat="1" applyFont="1" applyFill="1" applyBorder="1" applyAlignment="1">
      <alignment horizontal="left" vertical="center"/>
    </xf>
    <xf numFmtId="0" fontId="12" fillId="34" borderId="10" xfId="0" applyNumberFormat="1" applyFont="1" applyFill="1" applyBorder="1" applyAlignment="1">
      <alignment vertical="center"/>
    </xf>
    <xf numFmtId="0"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center" vertical="center"/>
    </xf>
    <xf numFmtId="0" fontId="13" fillId="33" borderId="0" xfId="0" applyNumberFormat="1" applyFont="1" applyFill="1" applyBorder="1" applyAlignment="1">
      <alignment horizontal="left" vertical="center"/>
    </xf>
    <xf numFmtId="0" fontId="5" fillId="34" borderId="10" xfId="0" applyNumberFormat="1" applyFont="1" applyFill="1" applyBorder="1" applyAlignment="1">
      <alignment horizontal="left" vertical="top" wrapText="1"/>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42" borderId="0" xfId="0" applyNumberFormat="1" applyFont="1" applyFill="1" applyBorder="1" applyAlignment="1">
      <alignment horizontal="left" vertical="center"/>
    </xf>
    <xf numFmtId="0" fontId="9" fillId="42" borderId="0" xfId="0" applyNumberFormat="1" applyFont="1" applyFill="1" applyBorder="1" applyAlignment="1">
      <alignment vertical="center"/>
    </xf>
    <xf numFmtId="0" fontId="2" fillId="36" borderId="24"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25"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8" fontId="0" fillId="33" borderId="0" xfId="0" applyNumberFormat="1" applyFont="1" applyFill="1" applyBorder="1" applyAlignment="1">
      <alignment horizontal="left" vertical="center"/>
    </xf>
    <xf numFmtId="0"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3" fontId="15" fillId="33" borderId="0" xfId="0" applyNumberFormat="1" applyFont="1" applyFill="1" applyBorder="1" applyAlignment="1">
      <alignment horizontal="center" vertical="center"/>
    </xf>
    <xf numFmtId="178" fontId="15" fillId="33" borderId="0" xfId="0" applyNumberFormat="1" applyFont="1" applyFill="1" applyBorder="1" applyAlignment="1">
      <alignment horizontal="center"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0" fillId="36" borderId="0" xfId="0" applyNumberFormat="1" applyFont="1" applyFill="1" applyBorder="1" applyAlignment="1">
      <alignment horizontal="right" vertical="center"/>
    </xf>
    <xf numFmtId="0" fontId="5" fillId="36" borderId="24"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25"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0" fillId="33" borderId="26" xfId="0" applyNumberFormat="1" applyFont="1" applyFill="1" applyBorder="1" applyAlignment="1">
      <alignment horizontal="left" vertical="center"/>
    </xf>
    <xf numFmtId="0" fontId="11" fillId="33" borderId="27" xfId="0" applyNumberFormat="1" applyFont="1" applyFill="1" applyBorder="1" applyAlignment="1">
      <alignment vertical="center"/>
    </xf>
    <xf numFmtId="0" fontId="11" fillId="33" borderId="28"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0" fontId="3" fillId="43" borderId="26" xfId="0" applyNumberFormat="1" applyFont="1" applyFill="1" applyBorder="1" applyAlignment="1">
      <alignment horizontal="center" vertical="center"/>
    </xf>
    <xf numFmtId="0" fontId="27" fillId="43" borderId="27" xfId="0" applyNumberFormat="1" applyFont="1" applyFill="1" applyBorder="1" applyAlignment="1">
      <alignment vertical="center"/>
    </xf>
    <xf numFmtId="0" fontId="27" fillId="43" borderId="28" xfId="0" applyNumberFormat="1" applyFont="1" applyFill="1" applyBorder="1" applyAlignment="1">
      <alignment vertical="center"/>
    </xf>
    <xf numFmtId="3" fontId="0" fillId="35" borderId="0" xfId="0" applyNumberFormat="1" applyFont="1" applyFill="1" applyBorder="1" applyAlignment="1">
      <alignment horizontal="right" vertical="center"/>
    </xf>
    <xf numFmtId="3" fontId="0" fillId="33" borderId="0" xfId="0" applyNumberFormat="1" applyFont="1" applyFill="1" applyBorder="1" applyAlignment="1">
      <alignment horizontal="right" vertical="center"/>
    </xf>
    <xf numFmtId="180" fontId="0" fillId="33" borderId="0" xfId="0" applyNumberFormat="1" applyFont="1" applyFill="1" applyBorder="1" applyAlignment="1">
      <alignment horizontal="right" vertical="center"/>
    </xf>
    <xf numFmtId="0" fontId="3" fillId="44" borderId="26" xfId="0" applyNumberFormat="1" applyFont="1" applyFill="1" applyBorder="1" applyAlignment="1">
      <alignment horizontal="center" vertical="center"/>
    </xf>
    <xf numFmtId="0" fontId="27" fillId="44" borderId="27" xfId="0" applyNumberFormat="1" applyFont="1" applyFill="1" applyBorder="1" applyAlignment="1">
      <alignment vertical="center"/>
    </xf>
    <xf numFmtId="0" fontId="27" fillId="44" borderId="28" xfId="0" applyNumberFormat="1" applyFont="1" applyFill="1" applyBorder="1" applyAlignment="1">
      <alignment vertical="center"/>
    </xf>
    <xf numFmtId="0" fontId="0" fillId="36" borderId="26" xfId="0" applyNumberFormat="1" applyFont="1" applyFill="1" applyBorder="1" applyAlignment="1">
      <alignment horizontal="left" vertical="center"/>
    </xf>
    <xf numFmtId="0" fontId="11" fillId="36" borderId="27" xfId="0" applyNumberFormat="1" applyFont="1" applyFill="1" applyBorder="1" applyAlignment="1">
      <alignment vertical="center"/>
    </xf>
    <xf numFmtId="0" fontId="11" fillId="36" borderId="28" xfId="0" applyNumberFormat="1" applyFont="1" applyFill="1" applyBorder="1" applyAlignment="1">
      <alignment vertical="center"/>
    </xf>
    <xf numFmtId="0" fontId="0" fillId="33" borderId="0" xfId="0" applyNumberFormat="1" applyFont="1" applyFill="1" applyBorder="1" applyAlignment="1">
      <alignment horizontal="right" vertical="center"/>
    </xf>
    <xf numFmtId="179" fontId="0" fillId="33"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0" fontId="2" fillId="36" borderId="29" xfId="0" applyNumberFormat="1" applyFont="1" applyFill="1" applyBorder="1" applyAlignment="1">
      <alignment horizontal="center" vertical="center"/>
    </xf>
    <xf numFmtId="0" fontId="1" fillId="36" borderId="29"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6" fillId="36" borderId="0" xfId="0" applyNumberFormat="1" applyFont="1" applyFill="1" applyBorder="1" applyAlignment="1">
      <alignment vertical="center"/>
    </xf>
    <xf numFmtId="0" fontId="0" fillId="36" borderId="0" xfId="0" applyNumberFormat="1" applyFont="1" applyFill="1" applyBorder="1" applyAlignment="1">
      <alignment horizontal="right" vertical="center"/>
    </xf>
    <xf numFmtId="3" fontId="4" fillId="36" borderId="0" xfId="0" applyNumberFormat="1" applyFont="1" applyFill="1" applyBorder="1" applyAlignment="1">
      <alignment horizontal="right" vertical="center"/>
    </xf>
    <xf numFmtId="0" fontId="2" fillId="36" borderId="30" xfId="0" applyNumberFormat="1" applyFont="1" applyFill="1" applyBorder="1" applyAlignment="1">
      <alignment horizontal="center" vertical="center"/>
    </xf>
    <xf numFmtId="0" fontId="1" fillId="36" borderId="31" xfId="0" applyNumberFormat="1" applyFont="1" applyFill="1" applyBorder="1" applyAlignment="1">
      <alignment vertical="center"/>
    </xf>
    <xf numFmtId="0" fontId="1" fillId="36" borderId="32" xfId="0" applyNumberFormat="1" applyFont="1" applyFill="1" applyBorder="1" applyAlignment="1">
      <alignment vertical="center"/>
    </xf>
    <xf numFmtId="0" fontId="4" fillId="45" borderId="26" xfId="0" applyNumberFormat="1" applyFont="1" applyFill="1" applyBorder="1" applyAlignment="1">
      <alignment horizontal="center" vertical="center" wrapText="1"/>
    </xf>
    <xf numFmtId="0" fontId="25" fillId="45" borderId="33" xfId="0" applyNumberFormat="1" applyFont="1" applyFill="1" applyBorder="1" applyAlignment="1">
      <alignment vertical="center"/>
    </xf>
    <xf numFmtId="0" fontId="25" fillId="45" borderId="34" xfId="0" applyNumberFormat="1" applyFont="1" applyFill="1" applyBorder="1" applyAlignment="1">
      <alignment vertical="center"/>
    </xf>
    <xf numFmtId="0" fontId="25" fillId="45" borderId="35" xfId="0" applyNumberFormat="1" applyFont="1" applyFill="1" applyBorder="1" applyAlignment="1">
      <alignment vertical="center"/>
    </xf>
    <xf numFmtId="0" fontId="25" fillId="45" borderId="0" xfId="0" applyNumberFormat="1" applyFont="1" applyFill="1" applyBorder="1" applyAlignment="1">
      <alignment vertical="center"/>
    </xf>
    <xf numFmtId="0" fontId="25" fillId="45" borderId="36" xfId="0" applyNumberFormat="1" applyFont="1" applyFill="1" applyBorder="1" applyAlignment="1">
      <alignment vertical="center"/>
    </xf>
    <xf numFmtId="0" fontId="25" fillId="45" borderId="37" xfId="0" applyNumberFormat="1" applyFont="1" applyFill="1" applyBorder="1" applyAlignment="1">
      <alignment vertical="center"/>
    </xf>
    <xf numFmtId="0" fontId="25" fillId="45" borderId="29" xfId="0" applyNumberFormat="1" applyFont="1" applyFill="1" applyBorder="1" applyAlignment="1">
      <alignment vertical="center"/>
    </xf>
    <xf numFmtId="0" fontId="25" fillId="45" borderId="38" xfId="0" applyNumberFormat="1" applyFont="1" applyFill="1" applyBorder="1" applyAlignment="1">
      <alignment vertical="center"/>
    </xf>
    <xf numFmtId="179" fontId="0" fillId="0" borderId="0" xfId="0" applyNumberFormat="1" applyFont="1" applyFill="1" applyBorder="1" applyAlignment="1">
      <alignment horizontal="right" vertical="center"/>
    </xf>
    <xf numFmtId="0" fontId="22" fillId="0"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15" fillId="46" borderId="39" xfId="0" applyNumberFormat="1" applyFont="1" applyFill="1" applyBorder="1" applyAlignment="1">
      <alignment horizontal="left" vertical="center"/>
    </xf>
    <xf numFmtId="0" fontId="14" fillId="46" borderId="40" xfId="0" applyNumberFormat="1" applyFont="1" applyFill="1" applyBorder="1" applyAlignment="1">
      <alignment vertical="center"/>
    </xf>
    <xf numFmtId="179" fontId="15" fillId="33" borderId="0" xfId="0" applyNumberFormat="1" applyFont="1" applyFill="1" applyBorder="1" applyAlignment="1">
      <alignment horizontal="center" vertical="center"/>
    </xf>
    <xf numFmtId="0" fontId="15" fillId="46" borderId="39"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0" fontId="15" fillId="46" borderId="41" xfId="0" applyNumberFormat="1" applyFont="1" applyFill="1" applyBorder="1" applyAlignment="1">
      <alignment horizontal="left" vertical="center"/>
    </xf>
    <xf numFmtId="0" fontId="14" fillId="46" borderId="42" xfId="0" applyNumberFormat="1" applyFont="1" applyFill="1" applyBorder="1" applyAlignment="1">
      <alignment vertical="center"/>
    </xf>
    <xf numFmtId="0" fontId="15" fillId="33" borderId="43" xfId="0" applyNumberFormat="1" applyFont="1" applyFill="1" applyBorder="1" applyAlignment="1">
      <alignment horizontal="center" vertical="center"/>
    </xf>
    <xf numFmtId="0" fontId="14" fillId="33" borderId="43" xfId="0" applyNumberFormat="1" applyFont="1" applyFill="1" applyBorder="1" applyAlignment="1">
      <alignment vertical="center"/>
    </xf>
    <xf numFmtId="2" fontId="0" fillId="33" borderId="0" xfId="0" applyNumberFormat="1" applyFont="1" applyFill="1" applyBorder="1" applyAlignment="1">
      <alignment horizontal="right" vertical="center"/>
    </xf>
    <xf numFmtId="0" fontId="0" fillId="33" borderId="44" xfId="0" applyNumberFormat="1" applyFont="1" applyFill="1" applyBorder="1" applyAlignment="1">
      <alignment horizontal="left" vertical="center"/>
    </xf>
    <xf numFmtId="0" fontId="11" fillId="33" borderId="44" xfId="0" applyNumberFormat="1" applyFont="1" applyFill="1" applyBorder="1" applyAlignment="1">
      <alignment vertical="center"/>
    </xf>
    <xf numFmtId="2" fontId="0" fillId="33" borderId="44"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33" borderId="0" xfId="0" applyNumberFormat="1" applyFont="1" applyFill="1" applyBorder="1" applyAlignment="1">
      <alignment horizontal="left" vertical="center"/>
    </xf>
    <xf numFmtId="4" fontId="0" fillId="33" borderId="0" xfId="0" applyNumberFormat="1" applyFont="1" applyFill="1" applyBorder="1" applyAlignment="1">
      <alignment horizontal="right" vertical="center"/>
    </xf>
    <xf numFmtId="0" fontId="0" fillId="33" borderId="43" xfId="0" applyNumberFormat="1" applyFont="1" applyFill="1" applyBorder="1" applyAlignment="1">
      <alignment horizontal="left" vertical="center" wrapText="1"/>
    </xf>
    <xf numFmtId="0" fontId="11" fillId="33" borderId="43" xfId="0" applyNumberFormat="1" applyFont="1" applyFill="1" applyBorder="1" applyAlignment="1">
      <alignment vertical="center"/>
    </xf>
    <xf numFmtId="4" fontId="0" fillId="33" borderId="43"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9"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6" fillId="34" borderId="10" xfId="0" applyNumberFormat="1" applyFont="1" applyFill="1" applyBorder="1" applyAlignment="1">
      <alignment horizontal="left" vertical="center"/>
    </xf>
    <xf numFmtId="4" fontId="0" fillId="33" borderId="0" xfId="0" applyNumberFormat="1" applyFont="1" applyFill="1" applyBorder="1" applyAlignment="1">
      <alignment horizontal="center" vertical="center"/>
    </xf>
    <xf numFmtId="179"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9" fontId="5" fillId="37" borderId="10" xfId="0" applyNumberFormat="1" applyFont="1" applyFill="1" applyBorder="1" applyAlignment="1">
      <alignment horizontal="center" vertical="center"/>
    </xf>
    <xf numFmtId="0" fontId="5" fillId="36" borderId="24" xfId="0" applyNumberFormat="1" applyFont="1" applyFill="1" applyBorder="1" applyAlignment="1">
      <alignment horizontal="left" vertical="top" wrapText="1"/>
    </xf>
    <xf numFmtId="3" fontId="15" fillId="33" borderId="0" xfId="0" applyNumberFormat="1" applyFont="1" applyFill="1" applyBorder="1" applyAlignment="1">
      <alignment horizontal="right" vertical="center" wrapText="1"/>
    </xf>
    <xf numFmtId="0" fontId="37" fillId="37" borderId="10" xfId="0" applyNumberFormat="1" applyFont="1" applyFill="1" applyBorder="1" applyAlignment="1">
      <alignment horizontal="right" vertical="center" wrapText="1"/>
    </xf>
    <xf numFmtId="0" fontId="38" fillId="37" borderId="10" xfId="0" applyNumberFormat="1" applyFont="1" applyFill="1" applyBorder="1" applyAlignment="1">
      <alignment vertical="center"/>
    </xf>
    <xf numFmtId="3" fontId="37" fillId="37" borderId="10" xfId="0" applyNumberFormat="1" applyFont="1" applyFill="1" applyBorder="1" applyAlignment="1">
      <alignment horizontal="right" vertical="center"/>
    </xf>
    <xf numFmtId="0" fontId="5" fillId="34" borderId="10" xfId="0" applyNumberFormat="1" applyFont="1" applyFill="1" applyBorder="1" applyAlignment="1">
      <alignment horizontal="center" vertical="center" wrapText="1"/>
    </xf>
    <xf numFmtId="0" fontId="33" fillId="47" borderId="24" xfId="0" applyNumberFormat="1" applyFont="1" applyFill="1" applyBorder="1" applyAlignment="1">
      <alignment horizontal="center" vertical="center"/>
    </xf>
    <xf numFmtId="0" fontId="32" fillId="47" borderId="10" xfId="0" applyNumberFormat="1" applyFont="1" applyFill="1" applyBorder="1" applyAlignment="1">
      <alignment vertical="center"/>
    </xf>
    <xf numFmtId="0" fontId="32" fillId="47" borderId="25" xfId="0" applyNumberFormat="1" applyFont="1" applyFill="1" applyBorder="1" applyAlignment="1">
      <alignment vertical="center"/>
    </xf>
    <xf numFmtId="0" fontId="33" fillId="48" borderId="24" xfId="0" applyNumberFormat="1" applyFont="1" applyFill="1" applyBorder="1" applyAlignment="1">
      <alignment horizontal="center" vertical="center"/>
    </xf>
    <xf numFmtId="0" fontId="34" fillId="48" borderId="10" xfId="0" applyNumberFormat="1" applyFont="1" applyFill="1" applyBorder="1" applyAlignment="1">
      <alignment vertical="center"/>
    </xf>
    <xf numFmtId="0" fontId="34" fillId="48" borderId="25" xfId="0" applyNumberFormat="1" applyFont="1" applyFill="1" applyBorder="1" applyAlignment="1">
      <alignment vertical="center"/>
    </xf>
    <xf numFmtId="0" fontId="33" fillId="49" borderId="24" xfId="0" applyNumberFormat="1" applyFont="1" applyFill="1" applyBorder="1" applyAlignment="1">
      <alignment horizontal="center" vertical="center"/>
    </xf>
    <xf numFmtId="0" fontId="35" fillId="49" borderId="10" xfId="0" applyNumberFormat="1" applyFont="1" applyFill="1" applyBorder="1" applyAlignment="1">
      <alignment vertical="center"/>
    </xf>
    <xf numFmtId="0" fontId="35" fillId="49" borderId="25" xfId="0" applyNumberFormat="1" applyFont="1" applyFill="1" applyBorder="1" applyAlignment="1">
      <alignment vertical="center"/>
    </xf>
    <xf numFmtId="182" fontId="0" fillId="33" borderId="0" xfId="0" applyNumberFormat="1" applyFont="1" applyFill="1" applyBorder="1" applyAlignment="1">
      <alignment horizontal="left" vertical="center"/>
    </xf>
    <xf numFmtId="0" fontId="134" fillId="0" borderId="0" xfId="58" applyFont="1" applyFill="1" applyBorder="1" applyAlignment="1">
      <alignment horizontal="left" vertical="center" wrapText="1"/>
      <protection/>
    </xf>
    <xf numFmtId="10" fontId="75" fillId="0" borderId="0" xfId="58" applyNumberFormat="1" applyFont="1" applyFill="1" applyBorder="1" applyAlignment="1" applyProtection="1">
      <alignment horizontal="center" vertical="center" wrapText="1"/>
      <protection/>
    </xf>
  </cellXfs>
  <cellStyles count="5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rmal 2 2" xfId="59"/>
    <cellStyle name="Normal 3" xfId="60"/>
    <cellStyle name="Normal 4" xfId="61"/>
    <cellStyle name="Normal 7" xfId="62"/>
    <cellStyle name="Note" xfId="63"/>
    <cellStyle name="Output" xfId="64"/>
    <cellStyle name="Percent" xfId="65"/>
    <cellStyle name="Percent 2" xfId="66"/>
    <cellStyle name="Standard 3" xfId="67"/>
    <cellStyle name="Title" xfId="68"/>
    <cellStyle name="Total" xfId="69"/>
    <cellStyle name="Warning Text" xfId="70"/>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80FFFF"/>
      <rgbColor rgb="00FFAA00"/>
      <rgbColor rgb="00FF80FF"/>
      <rgbColor rgb="008080FF"/>
      <rgbColor rgb="000080C0"/>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73"/>
          <c:y val="0.234"/>
          <c:w val="0.2535"/>
          <c:h val="0.530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8888"/>
              </a:solidFill>
              <a:ln w="3175">
                <a:solidFill>
                  <a:srgbClr val="000000"/>
                </a:solidFill>
              </a:ln>
            </c:spPr>
          </c:dPt>
          <c:dPt>
            <c:idx val="6"/>
            <c:spPr>
              <a:solidFill>
                <a:srgbClr val="00915A"/>
              </a:solidFill>
              <a:ln w="3175">
                <a:solidFill>
                  <a:srgbClr val="000000"/>
                </a:solidFill>
              </a:ln>
            </c:spPr>
          </c:dPt>
          <c:dPt>
            <c:idx val="7"/>
            <c:spPr>
              <a:solidFill>
                <a:srgbClr val="80FFFF"/>
              </a:solidFill>
              <a:ln w="3175">
                <a:solidFill>
                  <a:srgbClr val="000000"/>
                </a:solidFill>
              </a:ln>
            </c:spPr>
          </c:dPt>
          <c:dPt>
            <c:idx val="8"/>
            <c:spPr>
              <a:solidFill>
                <a:srgbClr val="FFAA00"/>
              </a:solidFill>
              <a:ln w="3175">
                <a:solidFill>
                  <a:srgbClr val="000000"/>
                </a:solidFill>
              </a:ln>
            </c:spPr>
          </c:dPt>
          <c:dPt>
            <c:idx val="9"/>
            <c:spPr>
              <a:solidFill>
                <a:srgbClr val="FF80FF"/>
              </a:solidFill>
              <a:ln w="3175">
                <a:solidFill>
                  <a:srgbClr val="000000"/>
                </a:solidFill>
              </a:ln>
            </c:spPr>
          </c:dPt>
          <c:dPt>
            <c:idx val="10"/>
            <c:spPr>
              <a:solidFill>
                <a:srgbClr val="8080FF"/>
              </a:solidFill>
              <a:ln w="3175">
                <a:solidFill>
                  <a:srgbClr val="000000"/>
                </a:solidFill>
              </a:ln>
            </c:spPr>
          </c:dPt>
          <c:dPt>
            <c:idx val="11"/>
            <c:spPr>
              <a:solidFill>
                <a:srgbClr val="0080C0"/>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Limburg</c:v>
                </c:pt>
                <c:pt idx="6">
                  <c:v>Liège</c:v>
                </c:pt>
                <c:pt idx="7">
                  <c:v>West-Vlaanderen</c:v>
                </c:pt>
                <c:pt idx="8">
                  <c:v>Brussels</c:v>
                </c:pt>
                <c:pt idx="9">
                  <c:v>Vlaams-Brabant</c:v>
                </c:pt>
                <c:pt idx="10">
                  <c:v>Oost-Vlaanderen</c:v>
                </c:pt>
                <c:pt idx="11">
                  <c:v>Antwerpen</c:v>
                </c:pt>
              </c:strCache>
            </c:strRef>
          </c:cat>
          <c:val>
            <c:numRef>
              <c:f>_Hidden11!$B$2:$B$13</c:f>
              <c:numCache>
                <c:ptCount val="12"/>
                <c:pt idx="0">
                  <c:v>1252823.93</c:v>
                </c:pt>
                <c:pt idx="1">
                  <c:v>69681319.07000007</c:v>
                </c:pt>
                <c:pt idx="2">
                  <c:v>104845273.08000003</c:v>
                </c:pt>
                <c:pt idx="3">
                  <c:v>157410034.92999947</c:v>
                </c:pt>
                <c:pt idx="4">
                  <c:v>182857550.6799997</c:v>
                </c:pt>
                <c:pt idx="5">
                  <c:v>189832856.1300002</c:v>
                </c:pt>
                <c:pt idx="6">
                  <c:v>234228519.21000013</c:v>
                </c:pt>
                <c:pt idx="7">
                  <c:v>318076434.4699996</c:v>
                </c:pt>
                <c:pt idx="8">
                  <c:v>323527662.28</c:v>
                </c:pt>
                <c:pt idx="9">
                  <c:v>422692384.67999846</c:v>
                </c:pt>
                <c:pt idx="10">
                  <c:v>433345037.75000113</c:v>
                </c:pt>
                <c:pt idx="11">
                  <c:v>488727329.1900008</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875"/>
          <c:y val="0.057"/>
        </c:manualLayout>
      </c:layout>
      <c:spPr>
        <a:noFill/>
        <a:ln w="3175">
          <a:solidFill>
            <a:srgbClr val="000000"/>
          </a:solidFill>
        </a:ln>
      </c:spPr>
    </c:title>
    <c:plotArea>
      <c:layout>
        <c:manualLayout>
          <c:xMode val="edge"/>
          <c:yMode val="edge"/>
          <c:x val="0.444"/>
          <c:y val="0.41475"/>
          <c:w val="0.11025"/>
          <c:h val="0.321"/>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FF"/>
              </a:solidFill>
              <a:ln w="12700">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UNKNOWN</c:v>
                </c:pt>
                <c:pt idx="1">
                  <c:v>Monthly</c:v>
                </c:pt>
              </c:strCache>
            </c:strRef>
          </c:cat>
          <c:val>
            <c:numRef>
              <c:f>_Hidden20!$B$2:$B$3</c:f>
              <c:numCache>
                <c:ptCount val="2"/>
                <c:pt idx="0">
                  <c:v>0</c:v>
                </c:pt>
                <c:pt idx="1">
                  <c:v>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975"/>
          <c:y val="0.01825"/>
        </c:manualLayout>
      </c:layout>
      <c:spPr>
        <a:noFill/>
        <a:ln w="3175">
          <a:solidFill>
            <a:srgbClr val="000000"/>
          </a:solidFill>
        </a:ln>
      </c:spPr>
    </c:title>
    <c:plotArea>
      <c:layout>
        <c:manualLayout>
          <c:xMode val="edge"/>
          <c:yMode val="edge"/>
          <c:x val="0.436"/>
          <c:y val="0.43575"/>
          <c:w val="0.125"/>
          <c:h val="0.291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60260336.21999995</c:v>
                </c:pt>
                <c:pt idx="1">
                  <c:v>64813040.57</c:v>
                </c:pt>
                <c:pt idx="2">
                  <c:v>2801403848.610019</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38"/>
          <c:y val="0.01075"/>
        </c:manualLayout>
      </c:layout>
      <c:spPr>
        <a:noFill/>
        <a:ln w="3175">
          <a:solidFill>
            <a:srgbClr val="000000"/>
          </a:solidFill>
        </a:ln>
      </c:spPr>
    </c:title>
    <c:plotArea>
      <c:layout>
        <c:manualLayout>
          <c:xMode val="edge"/>
          <c:yMode val="edge"/>
          <c:x val="0.01575"/>
          <c:y val="0.12325"/>
          <c:w val="0.96875"/>
          <c:h val="0.8532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2.35844719381222E-05</c:v>
                </c:pt>
                <c:pt idx="1">
                  <c:v>0.011395028466501048</c:v>
                </c:pt>
                <c:pt idx="2">
                  <c:v>0.0478476939320316</c:v>
                </c:pt>
                <c:pt idx="3">
                  <c:v>0.08508772665947013</c:v>
                </c:pt>
                <c:pt idx="4">
                  <c:v>0.10326772630485534</c:v>
                </c:pt>
                <c:pt idx="5">
                  <c:v>0.1177972816695614</c:v>
                </c:pt>
                <c:pt idx="6">
                  <c:v>0.1258454801095069</c:v>
                </c:pt>
                <c:pt idx="7">
                  <c:v>0.13304184846228673</c:v>
                </c:pt>
                <c:pt idx="8">
                  <c:v>0.12732048662332265</c:v>
                </c:pt>
                <c:pt idx="9">
                  <c:v>0.14294566875804812</c:v>
                </c:pt>
                <c:pt idx="10">
                  <c:v>0.0909343183983352</c:v>
                </c:pt>
                <c:pt idx="11">
                  <c:v>0.007719909584094587</c:v>
                </c:pt>
                <c:pt idx="12">
                  <c:v>0.0019603105639121716</c:v>
                </c:pt>
                <c:pt idx="13">
                  <c:v>0.004812935996136047</c:v>
                </c:pt>
              </c:numCache>
            </c:numRef>
          </c:val>
        </c:ser>
        <c:gapWidth val="80"/>
        <c:axId val="19602069"/>
        <c:axId val="42200894"/>
      </c:barChart>
      <c:catAx>
        <c:axId val="1960206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42200894"/>
        <c:crosses val="autoZero"/>
        <c:auto val="1"/>
        <c:lblOffset val="100"/>
        <c:tickLblSkip val="1"/>
        <c:noMultiLvlLbl val="0"/>
      </c:catAx>
      <c:valAx>
        <c:axId val="4220089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960206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9175"/>
          <c:y val="0.009"/>
        </c:manualLayout>
      </c:layout>
      <c:spPr>
        <a:noFill/>
        <a:ln w="3175">
          <a:solidFill>
            <a:srgbClr val="000000"/>
          </a:solidFill>
        </a:ln>
      </c:spPr>
    </c:title>
    <c:plotArea>
      <c:layout>
        <c:manualLayout>
          <c:xMode val="edge"/>
          <c:yMode val="edge"/>
          <c:x val="0.01575"/>
          <c:y val="0.13175"/>
          <c:w val="0.96825"/>
          <c:h val="0.8422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0.0024414685301449497</c:v>
                </c:pt>
                <c:pt idx="1">
                  <c:v>0.016146564152243283</c:v>
                </c:pt>
                <c:pt idx="2">
                  <c:v>0.040922024695965745</c:v>
                </c:pt>
                <c:pt idx="3">
                  <c:v>0.12392516359679868</c:v>
                </c:pt>
                <c:pt idx="4">
                  <c:v>0.26624104750157523</c:v>
                </c:pt>
                <c:pt idx="5">
                  <c:v>0.02204450379796898</c:v>
                </c:pt>
                <c:pt idx="6">
                  <c:v>0.029828434044303406</c:v>
                </c:pt>
                <c:pt idx="7">
                  <c:v>0.047131331962150295</c:v>
                </c:pt>
                <c:pt idx="8">
                  <c:v>0.06505444344402106</c:v>
                </c:pt>
                <c:pt idx="9">
                  <c:v>0.05816167038400085</c:v>
                </c:pt>
                <c:pt idx="10">
                  <c:v>0.15732426506311523</c:v>
                </c:pt>
                <c:pt idx="11">
                  <c:v>0.06192358333669617</c:v>
                </c:pt>
                <c:pt idx="12">
                  <c:v>0.03261233283541275</c:v>
                </c:pt>
                <c:pt idx="13">
                  <c:v>0.0762431666556034</c:v>
                </c:pt>
              </c:numCache>
            </c:numRef>
          </c:val>
        </c:ser>
        <c:gapWidth val="80"/>
        <c:axId val="44263727"/>
        <c:axId val="62829224"/>
      </c:barChart>
      <c:catAx>
        <c:axId val="4426372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62829224"/>
        <c:crosses val="autoZero"/>
        <c:auto val="1"/>
        <c:lblOffset val="100"/>
        <c:tickLblSkip val="1"/>
        <c:noMultiLvlLbl val="0"/>
      </c:catAx>
      <c:valAx>
        <c:axId val="6282922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426372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625"/>
          <c:y val="0"/>
        </c:manualLayout>
      </c:layout>
      <c:spPr>
        <a:noFill/>
        <a:ln w="3175">
          <a:solidFill>
            <a:srgbClr val="000000"/>
          </a:solidFill>
        </a:ln>
      </c:spPr>
    </c:title>
    <c:plotArea>
      <c:layout>
        <c:manualLayout>
          <c:xMode val="edge"/>
          <c:yMode val="edge"/>
          <c:x val="0.014"/>
          <c:y val="0.10775"/>
          <c:w val="0.972"/>
          <c:h val="0.87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&gt;17 and &lt;=18</c:v>
                </c:pt>
                <c:pt idx="17">
                  <c:v>&gt;18 and &lt;=19</c:v>
                </c:pt>
              </c:strCache>
            </c:strRef>
          </c:cat>
          <c:val>
            <c:numRef>
              <c:f>_Hidden24!$B$2:$B$19</c:f>
              <c:numCache>
                <c:ptCount val="18"/>
                <c:pt idx="0">
                  <c:v>0.007038636556341064</c:v>
                </c:pt>
                <c:pt idx="1">
                  <c:v>0.012194334191383379</c:v>
                </c:pt>
                <c:pt idx="2">
                  <c:v>0.041003831186008435</c:v>
                </c:pt>
                <c:pt idx="3">
                  <c:v>0.11407908245189535</c:v>
                </c:pt>
                <c:pt idx="4">
                  <c:v>0.09263907289862622</c:v>
                </c:pt>
                <c:pt idx="5">
                  <c:v>0.0950384622596831</c:v>
                </c:pt>
                <c:pt idx="6">
                  <c:v>0.09294912000308504</c:v>
                </c:pt>
                <c:pt idx="7">
                  <c:v>0.07892902130425042</c:v>
                </c:pt>
                <c:pt idx="8">
                  <c:v>0.13015841441852885</c:v>
                </c:pt>
                <c:pt idx="9">
                  <c:v>0.11376479247143095</c:v>
                </c:pt>
                <c:pt idx="10">
                  <c:v>0.031656095374990485</c:v>
                </c:pt>
                <c:pt idx="11">
                  <c:v>0.1296722592803131</c:v>
                </c:pt>
                <c:pt idx="12">
                  <c:v>0.05609475816014999</c:v>
                </c:pt>
                <c:pt idx="13">
                  <c:v>0.0024858650075452586</c:v>
                </c:pt>
                <c:pt idx="14">
                  <c:v>0.0015625790832440082</c:v>
                </c:pt>
                <c:pt idx="15">
                  <c:v>0.0006377407019611792</c:v>
                </c:pt>
                <c:pt idx="16">
                  <c:v>1.6664428336131756E-05</c:v>
                </c:pt>
                <c:pt idx="17">
                  <c:v>7.927022222709829E-05</c:v>
                </c:pt>
              </c:numCache>
            </c:numRef>
          </c:val>
        </c:ser>
        <c:gapWidth val="80"/>
        <c:axId val="28592105"/>
        <c:axId val="56002354"/>
      </c:barChart>
      <c:catAx>
        <c:axId val="2859210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6002354"/>
        <c:crosses val="autoZero"/>
        <c:auto val="1"/>
        <c:lblOffset val="100"/>
        <c:tickLblSkip val="1"/>
        <c:noMultiLvlLbl val="0"/>
      </c:catAx>
      <c:valAx>
        <c:axId val="5600235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59210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6"/>
          <c:y val="-0.00175"/>
        </c:manualLayout>
      </c:layout>
      <c:spPr>
        <a:noFill/>
        <a:ln w="3175">
          <a:solidFill>
            <a:srgbClr val="000000"/>
          </a:solidFill>
        </a:ln>
      </c:spPr>
    </c:title>
    <c:plotArea>
      <c:layout>
        <c:manualLayout>
          <c:xMode val="edge"/>
          <c:yMode val="edge"/>
          <c:x val="0.0135"/>
          <c:y val="0.098"/>
          <c:w val="0.973"/>
          <c:h val="0.885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_Hidden25!$A$2:$A$8</c:f>
              <c:strCache>
                <c:ptCount val="7"/>
                <c:pt idx="0">
                  <c:v>Fixed To Maturity</c:v>
                </c:pt>
                <c:pt idx="1">
                  <c:v>&gt;=0 and &lt;=1</c:v>
                </c:pt>
                <c:pt idx="2">
                  <c:v>&gt;1 and &lt;=2</c:v>
                </c:pt>
                <c:pt idx="3">
                  <c:v>&gt;2 and &lt;=3</c:v>
                </c:pt>
                <c:pt idx="4">
                  <c:v>&gt;3 and &lt;=4</c:v>
                </c:pt>
                <c:pt idx="5">
                  <c:v>&gt;4 and &lt;=5</c:v>
                </c:pt>
                <c:pt idx="6">
                  <c:v>&gt;7 and &lt;=8</c:v>
                </c:pt>
              </c:strCache>
            </c:strRef>
          </c:cat>
          <c:val>
            <c:numRef>
              <c:f>_Hidden25!$B$2:$B$8</c:f>
              <c:numCache>
                <c:ptCount val="7"/>
                <c:pt idx="0">
                  <c:v>0.962423474969989</c:v>
                </c:pt>
                <c:pt idx="1">
                  <c:v>0.022636494049922164</c:v>
                </c:pt>
                <c:pt idx="2">
                  <c:v>0.004513449978478678</c:v>
                </c:pt>
                <c:pt idx="3">
                  <c:v>0.004255709489862055</c:v>
                </c:pt>
                <c:pt idx="4">
                  <c:v>0.003851712667423643</c:v>
                </c:pt>
                <c:pt idx="5">
                  <c:v>0.0017059711815517716</c:v>
                </c:pt>
                <c:pt idx="6">
                  <c:v>0.0006131876627725063</c:v>
                </c:pt>
              </c:numCache>
            </c:numRef>
          </c:val>
        </c:ser>
        <c:gapWidth val="80"/>
        <c:axId val="34259139"/>
        <c:axId val="39896796"/>
      </c:barChart>
      <c:catAx>
        <c:axId val="3425913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9896796"/>
        <c:crosses val="autoZero"/>
        <c:auto val="1"/>
        <c:lblOffset val="100"/>
        <c:tickLblSkip val="1"/>
        <c:noMultiLvlLbl val="0"/>
      </c:catAx>
      <c:valAx>
        <c:axId val="3989679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425913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6"/>
          <c:y val="0.01125"/>
        </c:manualLayout>
      </c:layout>
      <c:spPr>
        <a:noFill/>
        <a:ln w="3175">
          <a:solidFill>
            <a:srgbClr val="000000"/>
          </a:solidFill>
        </a:ln>
      </c:spPr>
    </c:title>
    <c:plotArea>
      <c:layout>
        <c:manualLayout>
          <c:xMode val="edge"/>
          <c:yMode val="edge"/>
          <c:x val="0.01325"/>
          <c:y val="0.109"/>
          <c:w val="0.974"/>
          <c:h val="0.8712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3914932.54</c:v>
                </c:pt>
                <c:pt idx="1">
                  <c:v>792204.2899999999</c:v>
                </c:pt>
                <c:pt idx="2">
                  <c:v>203512.24</c:v>
                </c:pt>
                <c:pt idx="3">
                  <c:v>331846.68</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42</c:v>
                </c:pt>
                <c:pt idx="1">
                  <c:v>9</c:v>
                </c:pt>
                <c:pt idx="2">
                  <c:v>2</c:v>
                </c:pt>
                <c:pt idx="3">
                  <c:v>2</c:v>
                </c:pt>
              </c:numCache>
            </c:numRef>
          </c:val>
        </c:ser>
        <c:gapWidth val="100"/>
        <c:axId val="23526845"/>
        <c:axId val="10415014"/>
      </c:barChart>
      <c:catAx>
        <c:axId val="23526845"/>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0415014"/>
        <c:crosses val="autoZero"/>
        <c:auto val="1"/>
        <c:lblOffset val="100"/>
        <c:tickLblSkip val="1"/>
        <c:noMultiLvlLbl val="0"/>
      </c:catAx>
      <c:valAx>
        <c:axId val="10415014"/>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52684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25"/>
        </c:manualLayout>
      </c:layout>
      <c:spPr>
        <a:noFill/>
        <a:ln w="3175">
          <a:solidFill>
            <a:srgbClr val="000000"/>
          </a:solidFill>
        </a:ln>
      </c:spPr>
    </c:title>
    <c:plotArea>
      <c:layout>
        <c:manualLayout>
          <c:xMode val="edge"/>
          <c:yMode val="edge"/>
          <c:x val="0.00925"/>
          <c:y val="0.127"/>
          <c:w val="0.982"/>
          <c:h val="0.8567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_Hidden30!$A$2:$A$379</c:f>
              <c:strCache>
                <c:ptCount val="378"/>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strCache>
            </c:strRef>
          </c:cat>
          <c:val>
            <c:numRef>
              <c:f>_Hidden30!$B$2:$B$379</c:f>
              <c:numCache>
                <c:ptCount val="378"/>
                <c:pt idx="0">
                  <c:v>2883067685.422936</c:v>
                </c:pt>
                <c:pt idx="1">
                  <c:v>2865113820.124289</c:v>
                </c:pt>
                <c:pt idx="2">
                  <c:v>2845845675.332309</c:v>
                </c:pt>
                <c:pt idx="3">
                  <c:v>2827827892.279573</c:v>
                </c:pt>
                <c:pt idx="4">
                  <c:v>2809350156.618748</c:v>
                </c:pt>
                <c:pt idx="5">
                  <c:v>2791217934.181152</c:v>
                </c:pt>
                <c:pt idx="6">
                  <c:v>2772712844.580655</c:v>
                </c:pt>
                <c:pt idx="7">
                  <c:v>2754580659.456874</c:v>
                </c:pt>
                <c:pt idx="8">
                  <c:v>2735994957.43761</c:v>
                </c:pt>
                <c:pt idx="9">
                  <c:v>2716922351.080099</c:v>
                </c:pt>
                <c:pt idx="10">
                  <c:v>2698273342.139458</c:v>
                </c:pt>
                <c:pt idx="11">
                  <c:v>2679549492.168435</c:v>
                </c:pt>
                <c:pt idx="12">
                  <c:v>2659765491.103198</c:v>
                </c:pt>
                <c:pt idx="13">
                  <c:v>2641123892.414688</c:v>
                </c:pt>
                <c:pt idx="14">
                  <c:v>2621777967.620632</c:v>
                </c:pt>
                <c:pt idx="15">
                  <c:v>2603143505.326415</c:v>
                </c:pt>
                <c:pt idx="16">
                  <c:v>2584492419.580026</c:v>
                </c:pt>
                <c:pt idx="17">
                  <c:v>2565582039.718558</c:v>
                </c:pt>
                <c:pt idx="18">
                  <c:v>2547231142.116512</c:v>
                </c:pt>
                <c:pt idx="19">
                  <c:v>2527893194.521667</c:v>
                </c:pt>
                <c:pt idx="20">
                  <c:v>2508453474.053251</c:v>
                </c:pt>
                <c:pt idx="21">
                  <c:v>2488114474.873341</c:v>
                </c:pt>
                <c:pt idx="22">
                  <c:v>2468621766.398338</c:v>
                </c:pt>
                <c:pt idx="23">
                  <c:v>2449726766.046396</c:v>
                </c:pt>
                <c:pt idx="24">
                  <c:v>2429610382.377544</c:v>
                </c:pt>
                <c:pt idx="25">
                  <c:v>2410340768.674964</c:v>
                </c:pt>
                <c:pt idx="26">
                  <c:v>2389999016.827782</c:v>
                </c:pt>
                <c:pt idx="27">
                  <c:v>2370476797.950149</c:v>
                </c:pt>
                <c:pt idx="28">
                  <c:v>2351834670.67857</c:v>
                </c:pt>
                <c:pt idx="29">
                  <c:v>2333084174.402364</c:v>
                </c:pt>
                <c:pt idx="30">
                  <c:v>2314429856.249213</c:v>
                </c:pt>
                <c:pt idx="31">
                  <c:v>2294933753.495031</c:v>
                </c:pt>
                <c:pt idx="32">
                  <c:v>2275988498.386889</c:v>
                </c:pt>
                <c:pt idx="33">
                  <c:v>2257562182.417301</c:v>
                </c:pt>
                <c:pt idx="34">
                  <c:v>2238865184.481333</c:v>
                </c:pt>
                <c:pt idx="35">
                  <c:v>2219099845.868242</c:v>
                </c:pt>
                <c:pt idx="36">
                  <c:v>2200257594.818657</c:v>
                </c:pt>
                <c:pt idx="37">
                  <c:v>2181479057.020148</c:v>
                </c:pt>
                <c:pt idx="38">
                  <c:v>2162191687.714392</c:v>
                </c:pt>
                <c:pt idx="39">
                  <c:v>2143431280.688702</c:v>
                </c:pt>
                <c:pt idx="40">
                  <c:v>2124206350.502662</c:v>
                </c:pt>
                <c:pt idx="41">
                  <c:v>2105218643.294257</c:v>
                </c:pt>
                <c:pt idx="42">
                  <c:v>2085581513.398069</c:v>
                </c:pt>
                <c:pt idx="43">
                  <c:v>2066929928.26411</c:v>
                </c:pt>
                <c:pt idx="44">
                  <c:v>2047725734.306654</c:v>
                </c:pt>
                <c:pt idx="45">
                  <c:v>2028634038.143281</c:v>
                </c:pt>
                <c:pt idx="46">
                  <c:v>2010158678.143733</c:v>
                </c:pt>
                <c:pt idx="47">
                  <c:v>1991066332.102485</c:v>
                </c:pt>
                <c:pt idx="48">
                  <c:v>1971096374.236481</c:v>
                </c:pt>
                <c:pt idx="49">
                  <c:v>1951411571.011889</c:v>
                </c:pt>
                <c:pt idx="50">
                  <c:v>1932418792.656402</c:v>
                </c:pt>
                <c:pt idx="51">
                  <c:v>1913586353.067024</c:v>
                </c:pt>
                <c:pt idx="52">
                  <c:v>1895108577.68094</c:v>
                </c:pt>
                <c:pt idx="53">
                  <c:v>1876795998.687132</c:v>
                </c:pt>
                <c:pt idx="54">
                  <c:v>1858532436.032843</c:v>
                </c:pt>
                <c:pt idx="55">
                  <c:v>1839909912.673539</c:v>
                </c:pt>
                <c:pt idx="56">
                  <c:v>1821665679.763515</c:v>
                </c:pt>
                <c:pt idx="57">
                  <c:v>1803358552.52688</c:v>
                </c:pt>
                <c:pt idx="58">
                  <c:v>1785162320.080775</c:v>
                </c:pt>
                <c:pt idx="59">
                  <c:v>1766833748.951651</c:v>
                </c:pt>
                <c:pt idx="60">
                  <c:v>1748565692.301592</c:v>
                </c:pt>
                <c:pt idx="61">
                  <c:v>1729986334.355313</c:v>
                </c:pt>
                <c:pt idx="62">
                  <c:v>1711774426.493621</c:v>
                </c:pt>
                <c:pt idx="63">
                  <c:v>1693437312.702122</c:v>
                </c:pt>
                <c:pt idx="64">
                  <c:v>1675300136.644387</c:v>
                </c:pt>
                <c:pt idx="65">
                  <c:v>1657067815.640403</c:v>
                </c:pt>
                <c:pt idx="66">
                  <c:v>1639161630.604583</c:v>
                </c:pt>
                <c:pt idx="67">
                  <c:v>1620791601.579146</c:v>
                </c:pt>
                <c:pt idx="68">
                  <c:v>1603180942.330505</c:v>
                </c:pt>
                <c:pt idx="69">
                  <c:v>1585595719.327673</c:v>
                </c:pt>
                <c:pt idx="70">
                  <c:v>1567702531.446469</c:v>
                </c:pt>
                <c:pt idx="71">
                  <c:v>1550446717.667366</c:v>
                </c:pt>
                <c:pt idx="72">
                  <c:v>1532139350.137634</c:v>
                </c:pt>
                <c:pt idx="73">
                  <c:v>1514730940.822009</c:v>
                </c:pt>
                <c:pt idx="74">
                  <c:v>1497674175.525581</c:v>
                </c:pt>
                <c:pt idx="75">
                  <c:v>1480531447.587217</c:v>
                </c:pt>
                <c:pt idx="76">
                  <c:v>1463953317.183829</c:v>
                </c:pt>
                <c:pt idx="77">
                  <c:v>1446672019.486802</c:v>
                </c:pt>
                <c:pt idx="78">
                  <c:v>1430452351.843235</c:v>
                </c:pt>
                <c:pt idx="79">
                  <c:v>1414422193.243341</c:v>
                </c:pt>
                <c:pt idx="80">
                  <c:v>1398648191.147182</c:v>
                </c:pt>
                <c:pt idx="81">
                  <c:v>1382198015.085553</c:v>
                </c:pt>
                <c:pt idx="82">
                  <c:v>1366496613.352821</c:v>
                </c:pt>
                <c:pt idx="83">
                  <c:v>1351100882.575702</c:v>
                </c:pt>
                <c:pt idx="84">
                  <c:v>1335460345.082381</c:v>
                </c:pt>
                <c:pt idx="85">
                  <c:v>1319760355.334873</c:v>
                </c:pt>
                <c:pt idx="86">
                  <c:v>1304636257.296421</c:v>
                </c:pt>
                <c:pt idx="87">
                  <c:v>1287891856.552446</c:v>
                </c:pt>
                <c:pt idx="88">
                  <c:v>1272966034.79997</c:v>
                </c:pt>
                <c:pt idx="89">
                  <c:v>1258331444.110139</c:v>
                </c:pt>
                <c:pt idx="90">
                  <c:v>1243205936.986459</c:v>
                </c:pt>
                <c:pt idx="91">
                  <c:v>1228039211.712437</c:v>
                </c:pt>
                <c:pt idx="92">
                  <c:v>1213907466.995983</c:v>
                </c:pt>
                <c:pt idx="93">
                  <c:v>1199848657.20002</c:v>
                </c:pt>
                <c:pt idx="94">
                  <c:v>1185402034.33705</c:v>
                </c:pt>
                <c:pt idx="95">
                  <c:v>1171449626.072617</c:v>
                </c:pt>
                <c:pt idx="96">
                  <c:v>1155769633.180002</c:v>
                </c:pt>
                <c:pt idx="97">
                  <c:v>1142264057.452298</c:v>
                </c:pt>
                <c:pt idx="98">
                  <c:v>1128930404.126616</c:v>
                </c:pt>
                <c:pt idx="99">
                  <c:v>1115616669.088248</c:v>
                </c:pt>
                <c:pt idx="100">
                  <c:v>1102183935.182105</c:v>
                </c:pt>
                <c:pt idx="101">
                  <c:v>1089140807.92633</c:v>
                </c:pt>
                <c:pt idx="102">
                  <c:v>1075534149.465274</c:v>
                </c:pt>
                <c:pt idx="103">
                  <c:v>1062470582.299206</c:v>
                </c:pt>
                <c:pt idx="104">
                  <c:v>1049676515.793385</c:v>
                </c:pt>
                <c:pt idx="105">
                  <c:v>1036234978.237788</c:v>
                </c:pt>
                <c:pt idx="106">
                  <c:v>1023478521.49079</c:v>
                </c:pt>
                <c:pt idx="107">
                  <c:v>1010774693.969999</c:v>
                </c:pt>
                <c:pt idx="108">
                  <c:v>998404526.129353</c:v>
                </c:pt>
                <c:pt idx="109">
                  <c:v>985649655.165874</c:v>
                </c:pt>
                <c:pt idx="110">
                  <c:v>973590330.65577</c:v>
                </c:pt>
                <c:pt idx="111">
                  <c:v>960981935.761676</c:v>
                </c:pt>
                <c:pt idx="112">
                  <c:v>949077506.734507</c:v>
                </c:pt>
                <c:pt idx="113">
                  <c:v>937316783.016923</c:v>
                </c:pt>
                <c:pt idx="114">
                  <c:v>925456871.315458</c:v>
                </c:pt>
                <c:pt idx="115">
                  <c:v>913865222.411123</c:v>
                </c:pt>
                <c:pt idx="116">
                  <c:v>902296485.63126</c:v>
                </c:pt>
                <c:pt idx="117">
                  <c:v>890752866.409756</c:v>
                </c:pt>
                <c:pt idx="118">
                  <c:v>879270573.271262</c:v>
                </c:pt>
                <c:pt idx="119">
                  <c:v>867883384.994753</c:v>
                </c:pt>
                <c:pt idx="120">
                  <c:v>856569727.94287</c:v>
                </c:pt>
                <c:pt idx="121">
                  <c:v>845343696.324209</c:v>
                </c:pt>
                <c:pt idx="122">
                  <c:v>834190291.458311</c:v>
                </c:pt>
                <c:pt idx="123">
                  <c:v>823153255.385521</c:v>
                </c:pt>
                <c:pt idx="124">
                  <c:v>812200708.093855</c:v>
                </c:pt>
                <c:pt idx="125">
                  <c:v>801271939.732422</c:v>
                </c:pt>
                <c:pt idx="126">
                  <c:v>790009198.711518</c:v>
                </c:pt>
                <c:pt idx="127">
                  <c:v>779318151.699256</c:v>
                </c:pt>
                <c:pt idx="128">
                  <c:v>768318136.591728</c:v>
                </c:pt>
                <c:pt idx="129">
                  <c:v>757499576.794855</c:v>
                </c:pt>
                <c:pt idx="130">
                  <c:v>747029223.942654</c:v>
                </c:pt>
                <c:pt idx="131">
                  <c:v>736619351.485566</c:v>
                </c:pt>
                <c:pt idx="132">
                  <c:v>726329994.20478</c:v>
                </c:pt>
                <c:pt idx="133">
                  <c:v>716086892.065027</c:v>
                </c:pt>
                <c:pt idx="134">
                  <c:v>706073501.814201</c:v>
                </c:pt>
                <c:pt idx="135">
                  <c:v>696204881.947966</c:v>
                </c:pt>
                <c:pt idx="136">
                  <c:v>686344449.532092</c:v>
                </c:pt>
                <c:pt idx="137">
                  <c:v>676682283.097165</c:v>
                </c:pt>
                <c:pt idx="138">
                  <c:v>667064450.870835</c:v>
                </c:pt>
                <c:pt idx="139">
                  <c:v>657501971.324631</c:v>
                </c:pt>
                <c:pt idx="140">
                  <c:v>647876735.576109</c:v>
                </c:pt>
                <c:pt idx="141">
                  <c:v>638398717.484873</c:v>
                </c:pt>
                <c:pt idx="142">
                  <c:v>628909786.586837</c:v>
                </c:pt>
                <c:pt idx="143">
                  <c:v>619359100.569572</c:v>
                </c:pt>
                <c:pt idx="144">
                  <c:v>610180260.683112</c:v>
                </c:pt>
                <c:pt idx="145">
                  <c:v>601146530.473358</c:v>
                </c:pt>
                <c:pt idx="146">
                  <c:v>592235264.362659</c:v>
                </c:pt>
                <c:pt idx="147">
                  <c:v>583429990.260162</c:v>
                </c:pt>
                <c:pt idx="148">
                  <c:v>574764125.904501</c:v>
                </c:pt>
                <c:pt idx="149">
                  <c:v>566184353.371074</c:v>
                </c:pt>
                <c:pt idx="150">
                  <c:v>557675895.318538</c:v>
                </c:pt>
                <c:pt idx="151">
                  <c:v>549278750.782741</c:v>
                </c:pt>
                <c:pt idx="152">
                  <c:v>540953045.618321</c:v>
                </c:pt>
                <c:pt idx="153">
                  <c:v>532686962.744449</c:v>
                </c:pt>
                <c:pt idx="154">
                  <c:v>524493550.902912</c:v>
                </c:pt>
                <c:pt idx="155">
                  <c:v>516338822.762291</c:v>
                </c:pt>
                <c:pt idx="156">
                  <c:v>508221416.591484</c:v>
                </c:pt>
                <c:pt idx="157">
                  <c:v>500156909.466521</c:v>
                </c:pt>
                <c:pt idx="158">
                  <c:v>492130289.209706</c:v>
                </c:pt>
                <c:pt idx="159">
                  <c:v>484149177.34758</c:v>
                </c:pt>
                <c:pt idx="160">
                  <c:v>476216180.8507</c:v>
                </c:pt>
                <c:pt idx="161">
                  <c:v>468346477.136867</c:v>
                </c:pt>
                <c:pt idx="162">
                  <c:v>460396289.614376</c:v>
                </c:pt>
                <c:pt idx="163">
                  <c:v>452502895.882881</c:v>
                </c:pt>
                <c:pt idx="164">
                  <c:v>444796623.762718</c:v>
                </c:pt>
                <c:pt idx="165">
                  <c:v>437152352.951799</c:v>
                </c:pt>
                <c:pt idx="166">
                  <c:v>429590207.102859</c:v>
                </c:pt>
                <c:pt idx="167">
                  <c:v>422109022.219183</c:v>
                </c:pt>
                <c:pt idx="168">
                  <c:v>414708005.415276</c:v>
                </c:pt>
                <c:pt idx="169">
                  <c:v>407395168.994629</c:v>
                </c:pt>
                <c:pt idx="170">
                  <c:v>400182668.548731</c:v>
                </c:pt>
                <c:pt idx="171">
                  <c:v>393057372.831139</c:v>
                </c:pt>
                <c:pt idx="172">
                  <c:v>386011591.332468</c:v>
                </c:pt>
                <c:pt idx="173">
                  <c:v>379004609.231081</c:v>
                </c:pt>
                <c:pt idx="174">
                  <c:v>372011991.617258</c:v>
                </c:pt>
                <c:pt idx="175">
                  <c:v>365041797.658004</c:v>
                </c:pt>
                <c:pt idx="176">
                  <c:v>358078958.754016</c:v>
                </c:pt>
                <c:pt idx="177">
                  <c:v>351119848.562795</c:v>
                </c:pt>
                <c:pt idx="178">
                  <c:v>344182063.709844</c:v>
                </c:pt>
                <c:pt idx="179">
                  <c:v>337280916.18904</c:v>
                </c:pt>
                <c:pt idx="180">
                  <c:v>330148442.798446</c:v>
                </c:pt>
                <c:pt idx="181">
                  <c:v>323354990.630023</c:v>
                </c:pt>
                <c:pt idx="182">
                  <c:v>316625548.346113</c:v>
                </c:pt>
                <c:pt idx="183">
                  <c:v>309958365.067541</c:v>
                </c:pt>
                <c:pt idx="184">
                  <c:v>303349081.267825</c:v>
                </c:pt>
                <c:pt idx="185">
                  <c:v>296815139.002474</c:v>
                </c:pt>
                <c:pt idx="186">
                  <c:v>290355240.122784</c:v>
                </c:pt>
                <c:pt idx="187">
                  <c:v>283739492.363748</c:v>
                </c:pt>
                <c:pt idx="188">
                  <c:v>277404632.977326</c:v>
                </c:pt>
                <c:pt idx="189">
                  <c:v>270118834.174469</c:v>
                </c:pt>
                <c:pt idx="190">
                  <c:v>263904877.851532</c:v>
                </c:pt>
                <c:pt idx="191">
                  <c:v>257764039.001928</c:v>
                </c:pt>
                <c:pt idx="192">
                  <c:v>251721296.052463</c:v>
                </c:pt>
                <c:pt idx="193">
                  <c:v>245884657.907651</c:v>
                </c:pt>
                <c:pt idx="194">
                  <c:v>240192401.090422</c:v>
                </c:pt>
                <c:pt idx="195">
                  <c:v>234480679.979592</c:v>
                </c:pt>
                <c:pt idx="196">
                  <c:v>229098330.051314</c:v>
                </c:pt>
                <c:pt idx="197">
                  <c:v>223799947.357042</c:v>
                </c:pt>
                <c:pt idx="198">
                  <c:v>218530879.000952</c:v>
                </c:pt>
                <c:pt idx="199">
                  <c:v>213297488.377958</c:v>
                </c:pt>
                <c:pt idx="200">
                  <c:v>208094493.717577</c:v>
                </c:pt>
                <c:pt idx="201">
                  <c:v>202924502.639439</c:v>
                </c:pt>
                <c:pt idx="202">
                  <c:v>197814223.604688</c:v>
                </c:pt>
                <c:pt idx="203">
                  <c:v>192781225.293347</c:v>
                </c:pt>
                <c:pt idx="204">
                  <c:v>187856718.258025</c:v>
                </c:pt>
                <c:pt idx="205">
                  <c:v>183078983.550227</c:v>
                </c:pt>
                <c:pt idx="206">
                  <c:v>178457389.481357</c:v>
                </c:pt>
                <c:pt idx="207">
                  <c:v>173954271.216128</c:v>
                </c:pt>
                <c:pt idx="208">
                  <c:v>169566875.29805</c:v>
                </c:pt>
                <c:pt idx="209">
                  <c:v>165299768.876517</c:v>
                </c:pt>
                <c:pt idx="210">
                  <c:v>161148613.802484</c:v>
                </c:pt>
                <c:pt idx="211">
                  <c:v>157146485.422013</c:v>
                </c:pt>
                <c:pt idx="212">
                  <c:v>153236486.950718</c:v>
                </c:pt>
                <c:pt idx="213">
                  <c:v>149415514.303724</c:v>
                </c:pt>
                <c:pt idx="214">
                  <c:v>145654106.271906</c:v>
                </c:pt>
                <c:pt idx="215">
                  <c:v>141925019.080287</c:v>
                </c:pt>
                <c:pt idx="216">
                  <c:v>138218742.377882</c:v>
                </c:pt>
                <c:pt idx="217">
                  <c:v>134555900.152785</c:v>
                </c:pt>
                <c:pt idx="218">
                  <c:v>130928272.383644</c:v>
                </c:pt>
                <c:pt idx="219">
                  <c:v>127343682.523977</c:v>
                </c:pt>
                <c:pt idx="220">
                  <c:v>123804213.481317</c:v>
                </c:pt>
                <c:pt idx="221">
                  <c:v>120316021.160691</c:v>
                </c:pt>
                <c:pt idx="222">
                  <c:v>116877142.240024</c:v>
                </c:pt>
                <c:pt idx="223">
                  <c:v>113523633.774265</c:v>
                </c:pt>
                <c:pt idx="224">
                  <c:v>110245716.870303</c:v>
                </c:pt>
                <c:pt idx="225">
                  <c:v>107070242.202988</c:v>
                </c:pt>
                <c:pt idx="226">
                  <c:v>104000900.287725</c:v>
                </c:pt>
                <c:pt idx="227">
                  <c:v>101008663.53542</c:v>
                </c:pt>
                <c:pt idx="228">
                  <c:v>98095298.165432</c:v>
                </c:pt>
                <c:pt idx="229">
                  <c:v>95257850.704362</c:v>
                </c:pt>
                <c:pt idx="230">
                  <c:v>91969251.818529</c:v>
                </c:pt>
                <c:pt idx="231">
                  <c:v>89072413.024635</c:v>
                </c:pt>
                <c:pt idx="232">
                  <c:v>86353708.972828</c:v>
                </c:pt>
                <c:pt idx="233">
                  <c:v>83644266.585673</c:v>
                </c:pt>
                <c:pt idx="234">
                  <c:v>80946192.719479</c:v>
                </c:pt>
                <c:pt idx="235">
                  <c:v>78264833.002104</c:v>
                </c:pt>
                <c:pt idx="236">
                  <c:v>75596022.522697</c:v>
                </c:pt>
                <c:pt idx="237">
                  <c:v>72929410.892246</c:v>
                </c:pt>
                <c:pt idx="238">
                  <c:v>70270828.733916</c:v>
                </c:pt>
                <c:pt idx="239">
                  <c:v>67616148.980108</c:v>
                </c:pt>
                <c:pt idx="240">
                  <c:v>64970877.508748</c:v>
                </c:pt>
                <c:pt idx="241">
                  <c:v>62344730.401188</c:v>
                </c:pt>
                <c:pt idx="242">
                  <c:v>59736875.600974</c:v>
                </c:pt>
                <c:pt idx="243">
                  <c:v>57142679.539593</c:v>
                </c:pt>
                <c:pt idx="244">
                  <c:v>54573242.434901</c:v>
                </c:pt>
                <c:pt idx="245">
                  <c:v>52019759.422129</c:v>
                </c:pt>
                <c:pt idx="246">
                  <c:v>49494561.804176</c:v>
                </c:pt>
                <c:pt idx="247">
                  <c:v>47035863.427679</c:v>
                </c:pt>
                <c:pt idx="248">
                  <c:v>44596636.081215</c:v>
                </c:pt>
                <c:pt idx="249">
                  <c:v>42178665.908971</c:v>
                </c:pt>
                <c:pt idx="250">
                  <c:v>39808094.626496</c:v>
                </c:pt>
                <c:pt idx="251">
                  <c:v>37475086.512722</c:v>
                </c:pt>
                <c:pt idx="252">
                  <c:v>35215726.679578</c:v>
                </c:pt>
                <c:pt idx="253">
                  <c:v>33066910.054745</c:v>
                </c:pt>
                <c:pt idx="254">
                  <c:v>31036271.154973</c:v>
                </c:pt>
                <c:pt idx="255">
                  <c:v>29121522.680894</c:v>
                </c:pt>
                <c:pt idx="256">
                  <c:v>27352798.806199</c:v>
                </c:pt>
                <c:pt idx="257">
                  <c:v>25677458.953276</c:v>
                </c:pt>
                <c:pt idx="258">
                  <c:v>24049946.524262</c:v>
                </c:pt>
                <c:pt idx="259">
                  <c:v>22439147.063443</c:v>
                </c:pt>
                <c:pt idx="260">
                  <c:v>20838589.807437</c:v>
                </c:pt>
                <c:pt idx="261">
                  <c:v>19248242.242872</c:v>
                </c:pt>
                <c:pt idx="262">
                  <c:v>17679376.993506</c:v>
                </c:pt>
                <c:pt idx="263">
                  <c:v>16147782.475935</c:v>
                </c:pt>
                <c:pt idx="264">
                  <c:v>14671139.544101</c:v>
                </c:pt>
                <c:pt idx="265">
                  <c:v>13365301.032603</c:v>
                </c:pt>
                <c:pt idx="266">
                  <c:v>12172722.903792</c:v>
                </c:pt>
                <c:pt idx="267">
                  <c:v>11092548.543493</c:v>
                </c:pt>
                <c:pt idx="268">
                  <c:v>10085390.165704</c:v>
                </c:pt>
                <c:pt idx="269">
                  <c:v>9150824.334635</c:v>
                </c:pt>
                <c:pt idx="270">
                  <c:v>8280652.436036</c:v>
                </c:pt>
                <c:pt idx="271">
                  <c:v>7532641.855498</c:v>
                </c:pt>
                <c:pt idx="272">
                  <c:v>6877396.799696</c:v>
                </c:pt>
                <c:pt idx="273">
                  <c:v>6303345.742653</c:v>
                </c:pt>
                <c:pt idx="274">
                  <c:v>5787967.20319</c:v>
                </c:pt>
                <c:pt idx="275">
                  <c:v>5295795.69849</c:v>
                </c:pt>
                <c:pt idx="276">
                  <c:v>4824627.074309</c:v>
                </c:pt>
                <c:pt idx="277">
                  <c:v>4395522.22948</c:v>
                </c:pt>
                <c:pt idx="278">
                  <c:v>3983601.449692</c:v>
                </c:pt>
                <c:pt idx="279">
                  <c:v>3595608.555597</c:v>
                </c:pt>
                <c:pt idx="280">
                  <c:v>3234331.364821</c:v>
                </c:pt>
                <c:pt idx="281">
                  <c:v>2905329.119926</c:v>
                </c:pt>
                <c:pt idx="282">
                  <c:v>2600213.295721</c:v>
                </c:pt>
                <c:pt idx="283">
                  <c:v>2326491.069129</c:v>
                </c:pt>
                <c:pt idx="284">
                  <c:v>2073733.742275</c:v>
                </c:pt>
                <c:pt idx="285">
                  <c:v>1853423.595489</c:v>
                </c:pt>
                <c:pt idx="286">
                  <c:v>1673272.152094</c:v>
                </c:pt>
                <c:pt idx="287">
                  <c:v>1522896.746636</c:v>
                </c:pt>
                <c:pt idx="288">
                  <c:v>1405710.673242</c:v>
                </c:pt>
                <c:pt idx="289">
                  <c:v>1315240.853613</c:v>
                </c:pt>
                <c:pt idx="290">
                  <c:v>1245817.224678</c:v>
                </c:pt>
                <c:pt idx="291">
                  <c:v>1193881.429583</c:v>
                </c:pt>
                <c:pt idx="292">
                  <c:v>1151854.757476</c:v>
                </c:pt>
                <c:pt idx="293">
                  <c:v>1113711.27</c:v>
                </c:pt>
                <c:pt idx="294">
                  <c:v>1081184.39</c:v>
                </c:pt>
                <c:pt idx="295">
                  <c:v>1049087.51</c:v>
                </c:pt>
                <c:pt idx="296">
                  <c:v>1016920.59</c:v>
                </c:pt>
                <c:pt idx="297">
                  <c:v>984683.6</c:v>
                </c:pt>
                <c:pt idx="298">
                  <c:v>952814.27</c:v>
                </c:pt>
                <c:pt idx="299">
                  <c:v>920875.35</c:v>
                </c:pt>
                <c:pt idx="300">
                  <c:v>890643.39</c:v>
                </c:pt>
                <c:pt idx="301">
                  <c:v>860345.17</c:v>
                </c:pt>
                <c:pt idx="302">
                  <c:v>829980.34</c:v>
                </c:pt>
                <c:pt idx="303">
                  <c:v>800619.67</c:v>
                </c:pt>
                <c:pt idx="304">
                  <c:v>771195.23</c:v>
                </c:pt>
                <c:pt idx="305">
                  <c:v>742446.83</c:v>
                </c:pt>
                <c:pt idx="306">
                  <c:v>715687.4</c:v>
                </c:pt>
                <c:pt idx="307">
                  <c:v>688867.54</c:v>
                </c:pt>
                <c:pt idx="308">
                  <c:v>661987.07</c:v>
                </c:pt>
                <c:pt idx="309">
                  <c:v>635045.94</c:v>
                </c:pt>
                <c:pt idx="310">
                  <c:v>610791.61</c:v>
                </c:pt>
                <c:pt idx="311">
                  <c:v>587620.35</c:v>
                </c:pt>
                <c:pt idx="312">
                  <c:v>567402.21</c:v>
                </c:pt>
                <c:pt idx="313">
                  <c:v>549157.97</c:v>
                </c:pt>
                <c:pt idx="314">
                  <c:v>534225.09</c:v>
                </c:pt>
                <c:pt idx="315">
                  <c:v>520667.17</c:v>
                </c:pt>
                <c:pt idx="316">
                  <c:v>507571.26</c:v>
                </c:pt>
                <c:pt idx="317">
                  <c:v>495747.3</c:v>
                </c:pt>
                <c:pt idx="318">
                  <c:v>484589.96</c:v>
                </c:pt>
                <c:pt idx="319">
                  <c:v>473406.71</c:v>
                </c:pt>
                <c:pt idx="320">
                  <c:v>462999.67</c:v>
                </c:pt>
                <c:pt idx="321">
                  <c:v>453031.24</c:v>
                </c:pt>
                <c:pt idx="322">
                  <c:v>443491.14</c:v>
                </c:pt>
                <c:pt idx="323">
                  <c:v>433929.2</c:v>
                </c:pt>
                <c:pt idx="324">
                  <c:v>425295.48</c:v>
                </c:pt>
                <c:pt idx="325">
                  <c:v>416641.99</c:v>
                </c:pt>
                <c:pt idx="326">
                  <c:v>407968.57</c:v>
                </c:pt>
                <c:pt idx="327">
                  <c:v>399275.19</c:v>
                </c:pt>
                <c:pt idx="328">
                  <c:v>390561.79</c:v>
                </c:pt>
                <c:pt idx="329">
                  <c:v>382776.72</c:v>
                </c:pt>
                <c:pt idx="330">
                  <c:v>376845.88</c:v>
                </c:pt>
                <c:pt idx="331">
                  <c:v>121467.55</c:v>
                </c:pt>
                <c:pt idx="332">
                  <c:v>66075.66</c:v>
                </c:pt>
                <c:pt idx="333">
                  <c:v>60670.19</c:v>
                </c:pt>
                <c:pt idx="334">
                  <c:v>56000.29</c:v>
                </c:pt>
                <c:pt idx="335">
                  <c:v>52347.44</c:v>
                </c:pt>
                <c:pt idx="336">
                  <c:v>49776.23</c:v>
                </c:pt>
                <c:pt idx="337">
                  <c:v>47197.92</c:v>
                </c:pt>
                <c:pt idx="338">
                  <c:v>44612.52</c:v>
                </c:pt>
                <c:pt idx="339">
                  <c:v>42018.58</c:v>
                </c:pt>
                <c:pt idx="340">
                  <c:v>40727.6</c:v>
                </c:pt>
                <c:pt idx="341">
                  <c:v>39431.41</c:v>
                </c:pt>
                <c:pt idx="342">
                  <c:v>38128.99</c:v>
                </c:pt>
                <c:pt idx="343">
                  <c:v>37099.14</c:v>
                </c:pt>
                <c:pt idx="344">
                  <c:v>36065.25</c:v>
                </c:pt>
                <c:pt idx="345">
                  <c:v>35027.29</c:v>
                </c:pt>
                <c:pt idx="346">
                  <c:v>33985.26</c:v>
                </c:pt>
                <c:pt idx="347">
                  <c:v>32939.14</c:v>
                </c:pt>
                <c:pt idx="348">
                  <c:v>31888.9</c:v>
                </c:pt>
                <c:pt idx="349">
                  <c:v>30834.54</c:v>
                </c:pt>
                <c:pt idx="350">
                  <c:v>29776.04</c:v>
                </c:pt>
                <c:pt idx="351">
                  <c:v>28713.38</c:v>
                </c:pt>
                <c:pt idx="352">
                  <c:v>27646.54</c:v>
                </c:pt>
                <c:pt idx="353">
                  <c:v>26575.52</c:v>
                </c:pt>
                <c:pt idx="354">
                  <c:v>25500.3</c:v>
                </c:pt>
                <c:pt idx="355">
                  <c:v>24420.83</c:v>
                </c:pt>
                <c:pt idx="356">
                  <c:v>23337.13</c:v>
                </c:pt>
                <c:pt idx="357">
                  <c:v>22249.18</c:v>
                </c:pt>
                <c:pt idx="358">
                  <c:v>21156.96</c:v>
                </c:pt>
                <c:pt idx="359">
                  <c:v>20060.45</c:v>
                </c:pt>
                <c:pt idx="360">
                  <c:v>18959.62</c:v>
                </c:pt>
                <c:pt idx="361">
                  <c:v>17854.47</c:v>
                </c:pt>
                <c:pt idx="362">
                  <c:v>16744.99</c:v>
                </c:pt>
                <c:pt idx="363">
                  <c:v>15631.15</c:v>
                </c:pt>
                <c:pt idx="364">
                  <c:v>14512.92</c:v>
                </c:pt>
                <c:pt idx="365">
                  <c:v>13390.32</c:v>
                </c:pt>
                <c:pt idx="366">
                  <c:v>12263.28</c:v>
                </c:pt>
                <c:pt idx="367">
                  <c:v>11131.84</c:v>
                </c:pt>
                <c:pt idx="368">
                  <c:v>9995.94</c:v>
                </c:pt>
                <c:pt idx="369">
                  <c:v>8855.58</c:v>
                </c:pt>
                <c:pt idx="370">
                  <c:v>7710.75</c:v>
                </c:pt>
                <c:pt idx="371">
                  <c:v>6561.43</c:v>
                </c:pt>
                <c:pt idx="372">
                  <c:v>5478.52</c:v>
                </c:pt>
                <c:pt idx="373">
                  <c:v>4391.37</c:v>
                </c:pt>
                <c:pt idx="374">
                  <c:v>3299.96</c:v>
                </c:pt>
                <c:pt idx="375">
                  <c:v>2204.28</c:v>
                </c:pt>
                <c:pt idx="376">
                  <c:v>1104.29</c:v>
                </c:pt>
                <c:pt idx="377">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_Hidden30!$A$2:$A$379</c:f>
              <c:strCache>
                <c:ptCount val="378"/>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strCache>
            </c:strRef>
          </c:cat>
          <c:val>
            <c:numRef>
              <c:f>_Hidden30!$C$2:$C$379</c:f>
              <c:numCache>
                <c:ptCount val="378"/>
                <c:pt idx="0">
                  <c:v>2878177789.2759223</c:v>
                </c:pt>
                <c:pt idx="1">
                  <c:v>2855559533.8953824</c:v>
                </c:pt>
                <c:pt idx="2">
                  <c:v>2831544973.4609966</c:v>
                </c:pt>
                <c:pt idx="3">
                  <c:v>2808845627.9543467</c:v>
                </c:pt>
                <c:pt idx="4">
                  <c:v>2785911594.5574384</c:v>
                </c:pt>
                <c:pt idx="5">
                  <c:v>2763236035.0286975</c:v>
                </c:pt>
                <c:pt idx="6">
                  <c:v>2740410933.8312974</c:v>
                </c:pt>
                <c:pt idx="7">
                  <c:v>2717872442.9081597</c:v>
                </c:pt>
                <c:pt idx="8">
                  <c:v>2694955808.3617005</c:v>
                </c:pt>
                <c:pt idx="9">
                  <c:v>2671922909.5831804</c:v>
                </c:pt>
                <c:pt idx="10">
                  <c:v>2649082104.9408836</c:v>
                </c:pt>
                <c:pt idx="11">
                  <c:v>2626381554.2630095</c:v>
                </c:pt>
                <c:pt idx="12">
                  <c:v>2602568461.538257</c:v>
                </c:pt>
                <c:pt idx="13">
                  <c:v>2580085808.531459</c:v>
                </c:pt>
                <c:pt idx="14">
                  <c:v>2556843017.93846</c:v>
                </c:pt>
                <c:pt idx="15">
                  <c:v>2534364312.812213</c:v>
                </c:pt>
                <c:pt idx="16">
                  <c:v>2512075900.5898767</c:v>
                </c:pt>
                <c:pt idx="17">
                  <c:v>2489465890.6510754</c:v>
                </c:pt>
                <c:pt idx="18">
                  <c:v>2467602432.020383</c:v>
                </c:pt>
                <c:pt idx="19">
                  <c:v>2444715542.8046465</c:v>
                </c:pt>
                <c:pt idx="20">
                  <c:v>2421800933.6237607</c:v>
                </c:pt>
                <c:pt idx="21">
                  <c:v>2398484260.2182794</c:v>
                </c:pt>
                <c:pt idx="22">
                  <c:v>2375657607.6801047</c:v>
                </c:pt>
                <c:pt idx="23">
                  <c:v>2353604587.104628</c:v>
                </c:pt>
                <c:pt idx="24">
                  <c:v>2330318421.027348</c:v>
                </c:pt>
                <c:pt idx="25">
                  <c:v>2308041643.1602015</c:v>
                </c:pt>
                <c:pt idx="26">
                  <c:v>2284681658.6426525</c:v>
                </c:pt>
                <c:pt idx="27">
                  <c:v>2262176365.9909363</c:v>
                </c:pt>
                <c:pt idx="28">
                  <c:v>2240701994.6962104</c:v>
                </c:pt>
                <c:pt idx="29">
                  <c:v>2219067430.099669</c:v>
                </c:pt>
                <c:pt idx="30">
                  <c:v>2197711470.3055997</c:v>
                </c:pt>
                <c:pt idx="31">
                  <c:v>2175502488.195022</c:v>
                </c:pt>
                <c:pt idx="32">
                  <c:v>2153883815.332729</c:v>
                </c:pt>
                <c:pt idx="33">
                  <c:v>2133172882.9611535</c:v>
                </c:pt>
                <c:pt idx="34">
                  <c:v>2111918015.0808783</c:v>
                </c:pt>
                <c:pt idx="35">
                  <c:v>2089837488.8527262</c:v>
                </c:pt>
                <c:pt idx="36">
                  <c:v>2068578374.4293094</c:v>
                </c:pt>
                <c:pt idx="37">
                  <c:v>2047557279.0253046</c:v>
                </c:pt>
                <c:pt idx="38">
                  <c:v>2026011864.0923421</c:v>
                </c:pt>
                <c:pt idx="39">
                  <c:v>2005026579.758872</c:v>
                </c:pt>
                <c:pt idx="40">
                  <c:v>1983781487.2249558</c:v>
                </c:pt>
                <c:pt idx="41">
                  <c:v>1962714435.371038</c:v>
                </c:pt>
                <c:pt idx="42">
                  <c:v>1941214998.783911</c:v>
                </c:pt>
                <c:pt idx="43">
                  <c:v>1920591499.687756</c:v>
                </c:pt>
                <c:pt idx="44">
                  <c:v>1899519761.0558553</c:v>
                </c:pt>
                <c:pt idx="45">
                  <c:v>1878926791.0200076</c:v>
                </c:pt>
                <c:pt idx="46">
                  <c:v>1858657082.6687744</c:v>
                </c:pt>
                <c:pt idx="47">
                  <c:v>1837981852.0564556</c:v>
                </c:pt>
                <c:pt idx="48">
                  <c:v>1816461211.0248466</c:v>
                </c:pt>
                <c:pt idx="49">
                  <c:v>1795368931.150943</c:v>
                </c:pt>
                <c:pt idx="50">
                  <c:v>1774879449.680453</c:v>
                </c:pt>
                <c:pt idx="51">
                  <c:v>1754601324.3483012</c:v>
                </c:pt>
                <c:pt idx="52">
                  <c:v>1734806518.8585305</c:v>
                </c:pt>
                <c:pt idx="53">
                  <c:v>1715129022.9247968</c:v>
                </c:pt>
                <c:pt idx="54">
                  <c:v>1695650852.3933449</c:v>
                </c:pt>
                <c:pt idx="55">
                  <c:v>1675813272.7157757</c:v>
                </c:pt>
                <c:pt idx="56">
                  <c:v>1656382074.5731175</c:v>
                </c:pt>
                <c:pt idx="57">
                  <c:v>1637134162.6314995</c:v>
                </c:pt>
                <c:pt idx="58">
                  <c:v>1617866482.7973735</c:v>
                </c:pt>
                <c:pt idx="59">
                  <c:v>1598627255.1627364</c:v>
                </c:pt>
                <c:pt idx="60">
                  <c:v>1579415002.1519666</c:v>
                </c:pt>
                <c:pt idx="61">
                  <c:v>1560068035.8147676</c:v>
                </c:pt>
                <c:pt idx="62">
                  <c:v>1541026755.4767816</c:v>
                </c:pt>
                <c:pt idx="63">
                  <c:v>1521933052.5875854</c:v>
                </c:pt>
                <c:pt idx="64">
                  <c:v>1503161378.0842257</c:v>
                </c:pt>
                <c:pt idx="65">
                  <c:v>1484280719.2577736</c:v>
                </c:pt>
                <c:pt idx="66">
                  <c:v>1465831680.2804172</c:v>
                </c:pt>
                <c:pt idx="67">
                  <c:v>1446945857.4492722</c:v>
                </c:pt>
                <c:pt idx="68">
                  <c:v>1428796651.5569346</c:v>
                </c:pt>
                <c:pt idx="69">
                  <c:v>1410959246.1336744</c:v>
                </c:pt>
                <c:pt idx="70">
                  <c:v>1392670716.5850146</c:v>
                </c:pt>
                <c:pt idx="71">
                  <c:v>1375080712.720901</c:v>
                </c:pt>
                <c:pt idx="72">
                  <c:v>1356539332.1827512</c:v>
                </c:pt>
                <c:pt idx="73">
                  <c:v>1338924784.3926594</c:v>
                </c:pt>
                <c:pt idx="74">
                  <c:v>1321602356.6169226</c:v>
                </c:pt>
                <c:pt idx="75">
                  <c:v>1304259109.5247536</c:v>
                </c:pt>
                <c:pt idx="76">
                  <c:v>1287537926.0827131</c:v>
                </c:pt>
                <c:pt idx="77">
                  <c:v>1270181149.870378</c:v>
                </c:pt>
                <c:pt idx="78">
                  <c:v>1253878737.7924407</c:v>
                </c:pt>
                <c:pt idx="79">
                  <c:v>1237724487.1148334</c:v>
                </c:pt>
                <c:pt idx="80">
                  <c:v>1221845202.838625</c:v>
                </c:pt>
                <c:pt idx="81">
                  <c:v>1205624564.2809074</c:v>
                </c:pt>
                <c:pt idx="82">
                  <c:v>1189907390.2018578</c:v>
                </c:pt>
                <c:pt idx="83">
                  <c:v>1174570097.2317975</c:v>
                </c:pt>
                <c:pt idx="84">
                  <c:v>1159004009.1138046</c:v>
                </c:pt>
                <c:pt idx="85">
                  <c:v>1143498449.9574435</c:v>
                </c:pt>
                <c:pt idx="86">
                  <c:v>1128477033.5313692</c:v>
                </c:pt>
                <c:pt idx="87">
                  <c:v>1112104139.1441135</c:v>
                </c:pt>
                <c:pt idx="88">
                  <c:v>1097411321.7169423</c:v>
                </c:pt>
                <c:pt idx="89">
                  <c:v>1082955094.4773858</c:v>
                </c:pt>
                <c:pt idx="90">
                  <c:v>1068181458.6687236</c:v>
                </c:pt>
                <c:pt idx="91">
                  <c:v>1053360365.0793309</c:v>
                </c:pt>
                <c:pt idx="92">
                  <c:v>1039472731.0938876</c:v>
                </c:pt>
                <c:pt idx="93">
                  <c:v>1025860034.1974887</c:v>
                </c:pt>
                <c:pt idx="94">
                  <c:v>1011789313.8123069</c:v>
                </c:pt>
                <c:pt idx="95">
                  <c:v>998239149.9275981</c:v>
                </c:pt>
                <c:pt idx="96">
                  <c:v>983207174.6142032</c:v>
                </c:pt>
                <c:pt idx="97">
                  <c:v>970123067.3850492</c:v>
                </c:pt>
                <c:pt idx="98">
                  <c:v>957172622.8414915</c:v>
                </c:pt>
                <c:pt idx="99">
                  <c:v>944280176.6367489</c:v>
                </c:pt>
                <c:pt idx="100">
                  <c:v>931379157.4149579</c:v>
                </c:pt>
                <c:pt idx="101">
                  <c:v>918796321.5850976</c:v>
                </c:pt>
                <c:pt idx="102">
                  <c:v>905828502.6540887</c:v>
                </c:pt>
                <c:pt idx="103">
                  <c:v>893308509.2345392</c:v>
                </c:pt>
                <c:pt idx="104">
                  <c:v>881054587.3068633</c:v>
                </c:pt>
                <c:pt idx="105">
                  <c:v>868392222.8902917</c:v>
                </c:pt>
                <c:pt idx="106">
                  <c:v>856247249.9029207</c:v>
                </c:pt>
                <c:pt idx="107">
                  <c:v>844231159.1609704</c:v>
                </c:pt>
                <c:pt idx="108">
                  <c:v>832484846.9493071</c:v>
                </c:pt>
                <c:pt idx="109">
                  <c:v>820500652.3116702</c:v>
                </c:pt>
                <c:pt idx="110">
                  <c:v>809087305.8863615</c:v>
                </c:pt>
                <c:pt idx="111">
                  <c:v>797254792.3089566</c:v>
                </c:pt>
                <c:pt idx="112">
                  <c:v>786086169.8675656</c:v>
                </c:pt>
                <c:pt idx="113">
                  <c:v>775028453.8666536</c:v>
                </c:pt>
                <c:pt idx="114">
                  <c:v>763965943.1259303</c:v>
                </c:pt>
                <c:pt idx="115">
                  <c:v>753117507.5504209</c:v>
                </c:pt>
                <c:pt idx="116">
                  <c:v>742322523.6845477</c:v>
                </c:pt>
                <c:pt idx="117">
                  <c:v>731702811.7952522</c:v>
                </c:pt>
                <c:pt idx="118">
                  <c:v>721045736.459506</c:v>
                </c:pt>
                <c:pt idx="119">
                  <c:v>710539472.1098099</c:v>
                </c:pt>
                <c:pt idx="120">
                  <c:v>700087519.896901</c:v>
                </c:pt>
                <c:pt idx="121">
                  <c:v>689778244.6015614</c:v>
                </c:pt>
                <c:pt idx="122">
                  <c:v>679522880.1164688</c:v>
                </c:pt>
                <c:pt idx="123">
                  <c:v>669394951.1363193</c:v>
                </c:pt>
                <c:pt idx="124">
                  <c:v>659404120.2658274</c:v>
                </c:pt>
                <c:pt idx="125">
                  <c:v>649427995.0428194</c:v>
                </c:pt>
                <c:pt idx="126">
                  <c:v>639248592.2449535</c:v>
                </c:pt>
                <c:pt idx="127">
                  <c:v>629528219.909928</c:v>
                </c:pt>
                <c:pt idx="128">
                  <c:v>619589822.4696952</c:v>
                </c:pt>
                <c:pt idx="129">
                  <c:v>609929596.5343791</c:v>
                </c:pt>
                <c:pt idx="130">
                  <c:v>600478806.8793873</c:v>
                </c:pt>
                <c:pt idx="131">
                  <c:v>591139223.1965709</c:v>
                </c:pt>
                <c:pt idx="132">
                  <c:v>581893372.3592314</c:v>
                </c:pt>
                <c:pt idx="133">
                  <c:v>572745540.2212597</c:v>
                </c:pt>
                <c:pt idx="134">
                  <c:v>563778726.6011335</c:v>
                </c:pt>
                <c:pt idx="135">
                  <c:v>554956080.9378989</c:v>
                </c:pt>
                <c:pt idx="136">
                  <c:v>546198164.651239</c:v>
                </c:pt>
                <c:pt idx="137">
                  <c:v>537595587.6594809</c:v>
                </c:pt>
                <c:pt idx="138">
                  <c:v>529084753.6778823</c:v>
                </c:pt>
                <c:pt idx="139">
                  <c:v>520615732.98477477</c:v>
                </c:pt>
                <c:pt idx="140">
                  <c:v>512124311.8397157</c:v>
                </c:pt>
                <c:pt idx="141">
                  <c:v>503859135.279265</c:v>
                </c:pt>
                <c:pt idx="142">
                  <c:v>495528072.5851321</c:v>
                </c:pt>
                <c:pt idx="143">
                  <c:v>487201923.0589475</c:v>
                </c:pt>
                <c:pt idx="144">
                  <c:v>479167554.9373764</c:v>
                </c:pt>
                <c:pt idx="145">
                  <c:v>471298605.65991545</c:v>
                </c:pt>
                <c:pt idx="146">
                  <c:v>463524669.2819281</c:v>
                </c:pt>
                <c:pt idx="147">
                  <c:v>455858563.5230252</c:v>
                </c:pt>
                <c:pt idx="148">
                  <c:v>448350421.246734</c:v>
                </c:pt>
                <c:pt idx="149">
                  <c:v>440908601.002918</c:v>
                </c:pt>
                <c:pt idx="150">
                  <c:v>433569916.774679</c:v>
                </c:pt>
                <c:pt idx="151">
                  <c:v>426317190.6411428</c:v>
                </c:pt>
                <c:pt idx="152">
                  <c:v>419143172.5009004</c:v>
                </c:pt>
                <c:pt idx="153">
                  <c:v>412083509.41340274</c:v>
                </c:pt>
                <c:pt idx="154">
                  <c:v>405056960.3054732</c:v>
                </c:pt>
                <c:pt idx="155">
                  <c:v>398104683.94798744</c:v>
                </c:pt>
                <c:pt idx="156">
                  <c:v>391181446.7506252</c:v>
                </c:pt>
                <c:pt idx="157">
                  <c:v>384342242.11127716</c:v>
                </c:pt>
                <c:pt idx="158">
                  <c:v>377532827.79971635</c:v>
                </c:pt>
                <c:pt idx="159">
                  <c:v>370780258.5021951</c:v>
                </c:pt>
                <c:pt idx="160">
                  <c:v>364106232.37253034</c:v>
                </c:pt>
                <c:pt idx="161">
                  <c:v>357481854.23296165</c:v>
                </c:pt>
                <c:pt idx="162">
                  <c:v>350836782.4344688</c:v>
                </c:pt>
                <c:pt idx="163">
                  <c:v>344236919.274499</c:v>
                </c:pt>
                <c:pt idx="164">
                  <c:v>337800543.9883138</c:v>
                </c:pt>
                <c:pt idx="165">
                  <c:v>331486469.2288838</c:v>
                </c:pt>
                <c:pt idx="166">
                  <c:v>325199700.75308037</c:v>
                </c:pt>
                <c:pt idx="167">
                  <c:v>319011955.9793832</c:v>
                </c:pt>
                <c:pt idx="168">
                  <c:v>312887002.72305745</c:v>
                </c:pt>
                <c:pt idx="169">
                  <c:v>306865128.6355166</c:v>
                </c:pt>
                <c:pt idx="170">
                  <c:v>300921154.52663743</c:v>
                </c:pt>
                <c:pt idx="171">
                  <c:v>295061923.7126411</c:v>
                </c:pt>
                <c:pt idx="172">
                  <c:v>289297132.4962563</c:v>
                </c:pt>
                <c:pt idx="173">
                  <c:v>283563973.6416088</c:v>
                </c:pt>
                <c:pt idx="174">
                  <c:v>277875374.9308507</c:v>
                </c:pt>
                <c:pt idx="175">
                  <c:v>272206502.7328736</c:v>
                </c:pt>
                <c:pt idx="176">
                  <c:v>266561536.09188852</c:v>
                </c:pt>
                <c:pt idx="177">
                  <c:v>260980575.19532606</c:v>
                </c:pt>
                <c:pt idx="178">
                  <c:v>255389958.0500761</c:v>
                </c:pt>
                <c:pt idx="179">
                  <c:v>249858375.37295774</c:v>
                </c:pt>
                <c:pt idx="180">
                  <c:v>244159808.19771993</c:v>
                </c:pt>
                <c:pt idx="181">
                  <c:v>238743221.90292406</c:v>
                </c:pt>
                <c:pt idx="182">
                  <c:v>233378162.59062672</c:v>
                </c:pt>
                <c:pt idx="183">
                  <c:v>228076427.565267</c:v>
                </c:pt>
                <c:pt idx="184">
                  <c:v>222846739.75061196</c:v>
                </c:pt>
                <c:pt idx="185">
                  <c:v>217676942.20608768</c:v>
                </c:pt>
                <c:pt idx="186">
                  <c:v>212589890.61536166</c:v>
                </c:pt>
                <c:pt idx="187">
                  <c:v>207393674.67654634</c:v>
                </c:pt>
                <c:pt idx="188">
                  <c:v>202419435.00651768</c:v>
                </c:pt>
                <c:pt idx="189">
                  <c:v>196801084.7833628</c:v>
                </c:pt>
                <c:pt idx="190">
                  <c:v>191947658.14940825</c:v>
                </c:pt>
                <c:pt idx="191">
                  <c:v>187173468.79673016</c:v>
                </c:pt>
                <c:pt idx="192">
                  <c:v>182475557.40500095</c:v>
                </c:pt>
                <c:pt idx="193">
                  <c:v>177951941.95633012</c:v>
                </c:pt>
                <c:pt idx="194">
                  <c:v>173537502.46518403</c:v>
                </c:pt>
                <c:pt idx="195">
                  <c:v>169123486.5192847</c:v>
                </c:pt>
                <c:pt idx="196">
                  <c:v>164970139.7039262</c:v>
                </c:pt>
                <c:pt idx="197">
                  <c:v>160881526.27493924</c:v>
                </c:pt>
                <c:pt idx="198">
                  <c:v>156835932.58626834</c:v>
                </c:pt>
                <c:pt idx="199">
                  <c:v>152820381.21181902</c:v>
                </c:pt>
                <c:pt idx="200">
                  <c:v>148839740.75196505</c:v>
                </c:pt>
                <c:pt idx="201">
                  <c:v>144911598.81864986</c:v>
                </c:pt>
                <c:pt idx="202">
                  <c:v>141022676.42497003</c:v>
                </c:pt>
                <c:pt idx="203">
                  <c:v>137209042.46950743</c:v>
                </c:pt>
                <c:pt idx="204">
                  <c:v>133477329.03383197</c:v>
                </c:pt>
                <c:pt idx="205">
                  <c:v>129869099.53302094</c:v>
                </c:pt>
                <c:pt idx="206">
                  <c:v>126376013.49324271</c:v>
                </c:pt>
                <c:pt idx="207">
                  <c:v>122978160.20676252</c:v>
                </c:pt>
                <c:pt idx="208">
                  <c:v>119679694.64947543</c:v>
                </c:pt>
                <c:pt idx="209">
                  <c:v>116470108.6471518</c:v>
                </c:pt>
                <c:pt idx="210">
                  <c:v>113358833.62376092</c:v>
                </c:pt>
                <c:pt idx="211">
                  <c:v>110356075.12523043</c:v>
                </c:pt>
                <c:pt idx="212">
                  <c:v>107427764.80215813</c:v>
                </c:pt>
                <c:pt idx="213">
                  <c:v>104588556.68275374</c:v>
                </c:pt>
                <c:pt idx="214">
                  <c:v>101782704.753072</c:v>
                </c:pt>
                <c:pt idx="215">
                  <c:v>99014038.94596496</c:v>
                </c:pt>
                <c:pt idx="216">
                  <c:v>96264804.09110284</c:v>
                </c:pt>
                <c:pt idx="217">
                  <c:v>93559932.65629306</c:v>
                </c:pt>
                <c:pt idx="218">
                  <c:v>90883149.95186037</c:v>
                </c:pt>
                <c:pt idx="219">
                  <c:v>88245002.01171504</c:v>
                </c:pt>
                <c:pt idx="220">
                  <c:v>85651445.85394621</c:v>
                </c:pt>
                <c:pt idx="221">
                  <c:v>83097032.24862121</c:v>
                </c:pt>
                <c:pt idx="222">
                  <c:v>80589450.8897104</c:v>
                </c:pt>
                <c:pt idx="223">
                  <c:v>78144366.63664265</c:v>
                </c:pt>
                <c:pt idx="224">
                  <c:v>75759290.08937114</c:v>
                </c:pt>
                <c:pt idx="225">
                  <c:v>73464424.14761299</c:v>
                </c:pt>
                <c:pt idx="226">
                  <c:v>71237418.23099779</c:v>
                </c:pt>
                <c:pt idx="227">
                  <c:v>69074262.70359801</c:v>
                </c:pt>
                <c:pt idx="228">
                  <c:v>66968196.5689749</c:v>
                </c:pt>
                <c:pt idx="229">
                  <c:v>64924371.00316953</c:v>
                </c:pt>
                <c:pt idx="230">
                  <c:v>62576663.72150773</c:v>
                </c:pt>
                <c:pt idx="231">
                  <c:v>60502838.25386307</c:v>
                </c:pt>
                <c:pt idx="232">
                  <c:v>58559867.66447587</c:v>
                </c:pt>
                <c:pt idx="233">
                  <c:v>56626282.01402321</c:v>
                </c:pt>
                <c:pt idx="234">
                  <c:v>54709765.973148264</c:v>
                </c:pt>
                <c:pt idx="235">
                  <c:v>52807775.365522824</c:v>
                </c:pt>
                <c:pt idx="236">
                  <c:v>50920532.21899273</c:v>
                </c:pt>
                <c:pt idx="237">
                  <c:v>49049074.47677318</c:v>
                </c:pt>
                <c:pt idx="238">
                  <c:v>47180872.2892384</c:v>
                </c:pt>
                <c:pt idx="239">
                  <c:v>45323963.71526007</c:v>
                </c:pt>
                <c:pt idx="240">
                  <c:v>43476939.25268363</c:v>
                </c:pt>
                <c:pt idx="241">
                  <c:v>41651106.33471243</c:v>
                </c:pt>
                <c:pt idx="242">
                  <c:v>39841169.06514492</c:v>
                </c:pt>
                <c:pt idx="243">
                  <c:v>38046345.72182056</c:v>
                </c:pt>
                <c:pt idx="244">
                  <c:v>36275939.316004224</c:v>
                </c:pt>
                <c:pt idx="245">
                  <c:v>34519939.60799235</c:v>
                </c:pt>
                <c:pt idx="246">
                  <c:v>32790325.80751338</c:v>
                </c:pt>
                <c:pt idx="247">
                  <c:v>31108577.170287587</c:v>
                </c:pt>
                <c:pt idx="248">
                  <c:v>29445294.853819847</c:v>
                </c:pt>
                <c:pt idx="249">
                  <c:v>27804621.479848046</c:v>
                </c:pt>
                <c:pt idx="250">
                  <c:v>26197407.653682347</c:v>
                </c:pt>
                <c:pt idx="251">
                  <c:v>24621592.066728</c:v>
                </c:pt>
                <c:pt idx="252">
                  <c:v>23097922.565494545</c:v>
                </c:pt>
                <c:pt idx="253">
                  <c:v>21652918.486394934</c:v>
                </c:pt>
                <c:pt idx="254">
                  <c:v>20288743.119865794</c:v>
                </c:pt>
                <c:pt idx="255">
                  <c:v>19004763.27075312</c:v>
                </c:pt>
                <c:pt idx="256">
                  <c:v>17821190.655839894</c:v>
                </c:pt>
                <c:pt idx="257">
                  <c:v>16701280.422269616</c:v>
                </c:pt>
                <c:pt idx="258">
                  <c:v>15617028.39233788</c:v>
                </c:pt>
                <c:pt idx="259">
                  <c:v>14546329.093940288</c:v>
                </c:pt>
                <c:pt idx="260">
                  <c:v>13485845.158477243</c:v>
                </c:pt>
                <c:pt idx="261">
                  <c:v>12437555.784716336</c:v>
                </c:pt>
                <c:pt idx="262">
                  <c:v>11404433.095907168</c:v>
                </c:pt>
                <c:pt idx="263">
                  <c:v>10399350.018870145</c:v>
                </c:pt>
                <c:pt idx="264">
                  <c:v>9432350.539558416</c:v>
                </c:pt>
                <c:pt idx="265">
                  <c:v>8578698.205042854</c:v>
                </c:pt>
                <c:pt idx="266">
                  <c:v>7799974.085900547</c:v>
                </c:pt>
                <c:pt idx="267">
                  <c:v>7095770.177888243</c:v>
                </c:pt>
                <c:pt idx="268">
                  <c:v>6440913.509465667</c:v>
                </c:pt>
                <c:pt idx="269">
                  <c:v>5834152.281096099</c:v>
                </c:pt>
                <c:pt idx="270">
                  <c:v>5270704.387415902</c:v>
                </c:pt>
                <c:pt idx="271">
                  <c:v>4786457.431418862</c:v>
                </c:pt>
                <c:pt idx="272">
                  <c:v>4362683.858418912</c:v>
                </c:pt>
                <c:pt idx="273">
                  <c:v>3992407.9611419537</c:v>
                </c:pt>
                <c:pt idx="274">
                  <c:v>3659760.154300216</c:v>
                </c:pt>
                <c:pt idx="275">
                  <c:v>3343061.343547688</c:v>
                </c:pt>
                <c:pt idx="276">
                  <c:v>3040462.504059189</c:v>
                </c:pt>
                <c:pt idx="277">
                  <c:v>2765495.4191069147</c:v>
                </c:pt>
                <c:pt idx="278">
                  <c:v>2502079.608318399</c:v>
                </c:pt>
                <c:pt idx="279">
                  <c:v>2254552.8793667546</c:v>
                </c:pt>
                <c:pt idx="280">
                  <c:v>2024692.5902555431</c:v>
                </c:pt>
                <c:pt idx="281">
                  <c:v>1815652.3547169438</c:v>
                </c:pt>
                <c:pt idx="282">
                  <c:v>1622306.4513158454</c:v>
                </c:pt>
                <c:pt idx="283">
                  <c:v>1449065.742375598</c:v>
                </c:pt>
                <c:pt idx="284">
                  <c:v>1289443.96219074</c:v>
                </c:pt>
                <c:pt idx="285">
                  <c:v>1150689.8686055525</c:v>
                </c:pt>
                <c:pt idx="286">
                  <c:v>1037081.6834670231</c:v>
                </c:pt>
                <c:pt idx="287">
                  <c:v>942330.8299066849</c:v>
                </c:pt>
                <c:pt idx="288">
                  <c:v>868343.7095381961</c:v>
                </c:pt>
                <c:pt idx="289">
                  <c:v>811124.5960304948</c:v>
                </c:pt>
                <c:pt idx="290">
                  <c:v>767007.1116688557</c:v>
                </c:pt>
                <c:pt idx="291">
                  <c:v>733785.3479136449</c:v>
                </c:pt>
                <c:pt idx="292">
                  <c:v>706792.8043383624</c:v>
                </c:pt>
                <c:pt idx="293">
                  <c:v>682228.3970761922</c:v>
                </c:pt>
                <c:pt idx="294">
                  <c:v>661216.2302284571</c:v>
                </c:pt>
                <c:pt idx="295">
                  <c:v>640498.6726020053</c:v>
                </c:pt>
                <c:pt idx="296">
                  <c:v>619806.8009521948</c:v>
                </c:pt>
                <c:pt idx="297">
                  <c:v>599206.2615924961</c:v>
                </c:pt>
                <c:pt idx="298">
                  <c:v>578829.5177529972</c:v>
                </c:pt>
                <c:pt idx="299">
                  <c:v>558508.5495426758</c:v>
                </c:pt>
                <c:pt idx="300">
                  <c:v>539256.7696747456</c:v>
                </c:pt>
                <c:pt idx="301">
                  <c:v>520057.1145080764</c:v>
                </c:pt>
                <c:pt idx="302">
                  <c:v>500851.4107405916</c:v>
                </c:pt>
                <c:pt idx="303">
                  <c:v>482314.2918577758</c:v>
                </c:pt>
                <c:pt idx="304">
                  <c:v>463825.65898867464</c:v>
                </c:pt>
                <c:pt idx="305">
                  <c:v>445777.9389471927</c:v>
                </c:pt>
                <c:pt idx="306">
                  <c:v>429005.78282074194</c:v>
                </c:pt>
                <c:pt idx="307">
                  <c:v>412228.7476787264</c:v>
                </c:pt>
                <c:pt idx="308">
                  <c:v>395471.1801926166</c:v>
                </c:pt>
                <c:pt idx="309">
                  <c:v>378795.31587603124</c:v>
                </c:pt>
                <c:pt idx="310">
                  <c:v>363710.0469951732</c:v>
                </c:pt>
                <c:pt idx="311">
                  <c:v>349337.8339245486</c:v>
                </c:pt>
                <c:pt idx="312">
                  <c:v>336746.11779022677</c:v>
                </c:pt>
                <c:pt idx="313">
                  <c:v>325383.4247638051</c:v>
                </c:pt>
                <c:pt idx="314">
                  <c:v>315998.6264887694</c:v>
                </c:pt>
                <c:pt idx="315">
                  <c:v>307456.6477862562</c:v>
                </c:pt>
                <c:pt idx="316">
                  <c:v>299231.4773044738</c:v>
                </c:pt>
                <c:pt idx="317">
                  <c:v>291765.1324643523</c:v>
                </c:pt>
                <c:pt idx="318">
                  <c:v>284730.5092218043</c:v>
                </c:pt>
                <c:pt idx="319">
                  <c:v>277687.7881220567</c:v>
                </c:pt>
                <c:pt idx="320">
                  <c:v>271122.66981668357</c:v>
                </c:pt>
                <c:pt idx="321">
                  <c:v>264878.93708865583</c:v>
                </c:pt>
                <c:pt idx="322">
                  <c:v>258861.22440288775</c:v>
                </c:pt>
                <c:pt idx="323">
                  <c:v>252864.28265164758</c:v>
                </c:pt>
                <c:pt idx="324">
                  <c:v>247412.79732506198</c:v>
                </c:pt>
                <c:pt idx="325">
                  <c:v>241980.8454277203</c:v>
                </c:pt>
                <c:pt idx="326">
                  <c:v>236541.5499005123</c:v>
                </c:pt>
                <c:pt idx="327">
                  <c:v>231108.4559237291</c:v>
                </c:pt>
                <c:pt idx="328">
                  <c:v>225693.90135721175</c:v>
                </c:pt>
                <c:pt idx="329">
                  <c:v>220819.98042553963</c:v>
                </c:pt>
                <c:pt idx="330">
                  <c:v>217041.699946934</c:v>
                </c:pt>
                <c:pt idx="331">
                  <c:v>0</c:v>
                </c:pt>
                <c:pt idx="332">
                  <c:v>37926.82420461492</c:v>
                </c:pt>
                <c:pt idx="333">
                  <c:v>34770.781099930966</c:v>
                </c:pt>
                <c:pt idx="334">
                  <c:v>32039.973407379282</c:v>
                </c:pt>
                <c:pt idx="335">
                  <c:v>29900.87373789842</c:v>
                </c:pt>
                <c:pt idx="336">
                  <c:v>28383.974688016508</c:v>
                </c:pt>
                <c:pt idx="337">
                  <c:v>26869.56468963162</c:v>
                </c:pt>
                <c:pt idx="338">
                  <c:v>25354.63164455905</c:v>
                </c:pt>
                <c:pt idx="339">
                  <c:v>23839.91487591361</c:v>
                </c:pt>
                <c:pt idx="340">
                  <c:v>23069.527941863955</c:v>
                </c:pt>
                <c:pt idx="341">
                  <c:v>22297.43852562249</c:v>
                </c:pt>
                <c:pt idx="342">
                  <c:v>21525.563535089666</c:v>
                </c:pt>
                <c:pt idx="343">
                  <c:v>20908.643123474805</c:v>
                </c:pt>
                <c:pt idx="344">
                  <c:v>20291.480440173054</c:v>
                </c:pt>
                <c:pt idx="345">
                  <c:v>19676.219849734684</c:v>
                </c:pt>
                <c:pt idx="346">
                  <c:v>19058.490687415353</c:v>
                </c:pt>
                <c:pt idx="347">
                  <c:v>18441.520426007377</c:v>
                </c:pt>
                <c:pt idx="348">
                  <c:v>17823.245350420955</c:v>
                </c:pt>
                <c:pt idx="349">
                  <c:v>17205.657803716917</c:v>
                </c:pt>
                <c:pt idx="350">
                  <c:v>16586.83504081241</c:v>
                </c:pt>
                <c:pt idx="351">
                  <c:v>15967.748510893487</c:v>
                </c:pt>
                <c:pt idx="352">
                  <c:v>15349.23418751564</c:v>
                </c:pt>
                <c:pt idx="353">
                  <c:v>14729.583810772972</c:v>
                </c:pt>
                <c:pt idx="354">
                  <c:v>14110.439952902367</c:v>
                </c:pt>
                <c:pt idx="355">
                  <c:v>13490.202368419246</c:v>
                </c:pt>
                <c:pt idx="356">
                  <c:v>12869.695418222072</c:v>
                </c:pt>
                <c:pt idx="357">
                  <c:v>12250.927108473421</c:v>
                </c:pt>
                <c:pt idx="358">
                  <c:v>11629.766371097705</c:v>
                </c:pt>
                <c:pt idx="359">
                  <c:v>11008.926107111985</c:v>
                </c:pt>
                <c:pt idx="360">
                  <c:v>10387.156941074225</c:v>
                </c:pt>
                <c:pt idx="361">
                  <c:v>9765.637248957139</c:v>
                </c:pt>
                <c:pt idx="362">
                  <c:v>9143.264780835003</c:v>
                </c:pt>
                <c:pt idx="363">
                  <c:v>8520.598747327584</c:v>
                </c:pt>
                <c:pt idx="364">
                  <c:v>7898.062114523483</c:v>
                </c:pt>
                <c:pt idx="365">
                  <c:v>7274.773540606588</c:v>
                </c:pt>
                <c:pt idx="366">
                  <c:v>6651.532653128034</c:v>
                </c:pt>
                <c:pt idx="367">
                  <c:v>6027.605460356352</c:v>
                </c:pt>
                <c:pt idx="368">
                  <c:v>5403.364707245055</c:v>
                </c:pt>
                <c:pt idx="369">
                  <c:v>4779.602448605863</c:v>
                </c:pt>
                <c:pt idx="370">
                  <c:v>4154.64734408008</c:v>
                </c:pt>
                <c:pt idx="371">
                  <c:v>3529.5765353134193</c:v>
                </c:pt>
                <c:pt idx="372">
                  <c:v>2942.0505746636063</c:v>
                </c:pt>
                <c:pt idx="373">
                  <c:v>2354.3632693443933</c:v>
                </c:pt>
                <c:pt idx="374">
                  <c:v>1766.2204047339267</c:v>
                </c:pt>
                <c:pt idx="375">
                  <c:v>1177.7843014106963</c:v>
                </c:pt>
                <c:pt idx="376">
                  <c:v>589.0724350426849</c:v>
                </c:pt>
                <c:pt idx="377">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_Hidden30!$A$2:$A$379</c:f>
              <c:strCache>
                <c:ptCount val="378"/>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strCache>
            </c:strRef>
          </c:cat>
          <c:val>
            <c:numRef>
              <c:f>_Hidden30!$D$2:$D$379</c:f>
              <c:numCache>
                <c:ptCount val="378"/>
                <c:pt idx="0">
                  <c:v>2870857990.815603</c:v>
                </c:pt>
                <c:pt idx="1">
                  <c:v>2841286835.554256</c:v>
                </c:pt>
                <c:pt idx="2">
                  <c:v>2810227096.5739613</c:v>
                </c:pt>
                <c:pt idx="3">
                  <c:v>2780608956.441607</c:v>
                </c:pt>
                <c:pt idx="4">
                  <c:v>2751117529.189738</c:v>
                </c:pt>
                <c:pt idx="5">
                  <c:v>2721785461.666378</c:v>
                </c:pt>
                <c:pt idx="6">
                  <c:v>2692659046.4185696</c:v>
                </c:pt>
                <c:pt idx="7">
                  <c:v>2663721625.6640353</c:v>
                </c:pt>
                <c:pt idx="8">
                  <c:v>2634544309.7405863</c:v>
                </c:pt>
                <c:pt idx="9">
                  <c:v>2605812869.511589</c:v>
                </c:pt>
                <c:pt idx="10">
                  <c:v>2576966736.5591583</c:v>
                </c:pt>
                <c:pt idx="11">
                  <c:v>2548595903.3858767</c:v>
                </c:pt>
                <c:pt idx="12">
                  <c:v>2519065248.0563912</c:v>
                </c:pt>
                <c:pt idx="13">
                  <c:v>2491157415.1051893</c:v>
                </c:pt>
                <c:pt idx="14">
                  <c:v>2462437286.7660394</c:v>
                </c:pt>
                <c:pt idx="15">
                  <c:v>2434581130.1107745</c:v>
                </c:pt>
                <c:pt idx="16">
                  <c:v>2407230800.3133726</c:v>
                </c:pt>
                <c:pt idx="17">
                  <c:v>2379497470.2937</c:v>
                </c:pt>
                <c:pt idx="18">
                  <c:v>2352794651.0507073</c:v>
                </c:pt>
                <c:pt idx="19">
                  <c:v>2325044455.2226443</c:v>
                </c:pt>
                <c:pt idx="20">
                  <c:v>2297393894.6816835</c:v>
                </c:pt>
                <c:pt idx="21">
                  <c:v>2270047837.188809</c:v>
                </c:pt>
                <c:pt idx="22">
                  <c:v>2242725274.3321676</c:v>
                </c:pt>
                <c:pt idx="23">
                  <c:v>2216437546.260271</c:v>
                </c:pt>
                <c:pt idx="24">
                  <c:v>2188927400.9827332</c:v>
                </c:pt>
                <c:pt idx="25">
                  <c:v>2162666222.1001053</c:v>
                </c:pt>
                <c:pt idx="26">
                  <c:v>2135333162.7823935</c:v>
                </c:pt>
                <c:pt idx="27">
                  <c:v>2108921932.275379</c:v>
                </c:pt>
                <c:pt idx="28">
                  <c:v>2083761025.083848</c:v>
                </c:pt>
                <c:pt idx="29">
                  <c:v>2058393500.9320703</c:v>
                </c:pt>
                <c:pt idx="30">
                  <c:v>2033566340.9635859</c:v>
                </c:pt>
                <c:pt idx="31">
                  <c:v>2007896613.8166215</c:v>
                </c:pt>
                <c:pt idx="32">
                  <c:v>1982887745.3797362</c:v>
                </c:pt>
                <c:pt idx="33">
                  <c:v>1959309418.9727383</c:v>
                </c:pt>
                <c:pt idx="34">
                  <c:v>1934853643.851521</c:v>
                </c:pt>
                <c:pt idx="35">
                  <c:v>1909911957.5411997</c:v>
                </c:pt>
                <c:pt idx="36">
                  <c:v>1885675268.7320538</c:v>
                </c:pt>
                <c:pt idx="37">
                  <c:v>1861918864.2800055</c:v>
                </c:pt>
                <c:pt idx="38">
                  <c:v>1837641412.6882703</c:v>
                </c:pt>
                <c:pt idx="39">
                  <c:v>1813982163.3349888</c:v>
                </c:pt>
                <c:pt idx="40">
                  <c:v>1790343972.704877</c:v>
                </c:pt>
                <c:pt idx="41">
                  <c:v>1766826298.5797193</c:v>
                </c:pt>
                <c:pt idx="42">
                  <c:v>1743171608.611876</c:v>
                </c:pt>
                <c:pt idx="43">
                  <c:v>1720265980.353496</c:v>
                </c:pt>
                <c:pt idx="44">
                  <c:v>1697065119.6329887</c:v>
                </c:pt>
                <c:pt idx="45">
                  <c:v>1674810467.18542</c:v>
                </c:pt>
                <c:pt idx="46">
                  <c:v>1652529311.244073</c:v>
                </c:pt>
                <c:pt idx="47">
                  <c:v>1630124920.1271148</c:v>
                </c:pt>
                <c:pt idx="48">
                  <c:v>1606940841.984896</c:v>
                </c:pt>
                <c:pt idx="49">
                  <c:v>1584372272.4355183</c:v>
                </c:pt>
                <c:pt idx="50">
                  <c:v>1562307370.990329</c:v>
                </c:pt>
                <c:pt idx="51">
                  <c:v>1540530022.6533868</c:v>
                </c:pt>
                <c:pt idx="52">
                  <c:v>1519401414.5660932</c:v>
                </c:pt>
                <c:pt idx="53">
                  <c:v>1498346886.913489</c:v>
                </c:pt>
                <c:pt idx="54">
                  <c:v>1477684689.977279</c:v>
                </c:pt>
                <c:pt idx="55">
                  <c:v>1456683026.6215072</c:v>
                </c:pt>
                <c:pt idx="56">
                  <c:v>1436130973.3567224</c:v>
                </c:pt>
                <c:pt idx="57">
                  <c:v>1416065166.576244</c:v>
                </c:pt>
                <c:pt idx="58">
                  <c:v>1395840320.853205</c:v>
                </c:pt>
                <c:pt idx="59">
                  <c:v>1375846685.2974627</c:v>
                </c:pt>
                <c:pt idx="60">
                  <c:v>1355854792.6333404</c:v>
                </c:pt>
                <c:pt idx="61">
                  <c:v>1335950072.0426397</c:v>
                </c:pt>
                <c:pt idx="62">
                  <c:v>1316288117.9218535</c:v>
                </c:pt>
                <c:pt idx="63">
                  <c:v>1296672868.2787364</c:v>
                </c:pt>
                <c:pt idx="64">
                  <c:v>1277527479.8249483</c:v>
                </c:pt>
                <c:pt idx="65">
                  <c:v>1258272720.0369318</c:v>
                </c:pt>
                <c:pt idx="66">
                  <c:v>1239574421.1742413</c:v>
                </c:pt>
                <c:pt idx="67">
                  <c:v>1220491828.1524181</c:v>
                </c:pt>
                <c:pt idx="68">
                  <c:v>1202118032.2608538</c:v>
                </c:pt>
                <c:pt idx="69">
                  <c:v>1184383297.0300212</c:v>
                </c:pt>
                <c:pt idx="70">
                  <c:v>1166058504.9399664</c:v>
                </c:pt>
                <c:pt idx="71">
                  <c:v>1148496973.1297235</c:v>
                </c:pt>
                <c:pt idx="72">
                  <c:v>1130129333.818993</c:v>
                </c:pt>
                <c:pt idx="73">
                  <c:v>1112709267.6844122</c:v>
                </c:pt>
                <c:pt idx="74">
                  <c:v>1095520280.7733116</c:v>
                </c:pt>
                <c:pt idx="75">
                  <c:v>1078394313.3015268</c:v>
                </c:pt>
                <c:pt idx="76">
                  <c:v>1061948628.1630772</c:v>
                </c:pt>
                <c:pt idx="77">
                  <c:v>1044968583.5688077</c:v>
                </c:pt>
                <c:pt idx="78">
                  <c:v>1029017772.9483267</c:v>
                </c:pt>
                <c:pt idx="79">
                  <c:v>1013177213.2851349</c:v>
                </c:pt>
                <c:pt idx="80">
                  <c:v>997635079.3715248</c:v>
                </c:pt>
                <c:pt idx="81">
                  <c:v>982129436.0302635</c:v>
                </c:pt>
                <c:pt idx="82">
                  <c:v>966860670.1896436</c:v>
                </c:pt>
                <c:pt idx="83">
                  <c:v>952049304.4461911</c:v>
                </c:pt>
                <c:pt idx="84">
                  <c:v>937043022.2795547</c:v>
                </c:pt>
                <c:pt idx="85">
                  <c:v>922231475.1945971</c:v>
                </c:pt>
                <c:pt idx="86">
                  <c:v>907802089.0890281</c:v>
                </c:pt>
                <c:pt idx="87">
                  <c:v>892355701.9076401</c:v>
                </c:pt>
                <c:pt idx="88">
                  <c:v>878398831.8457274</c:v>
                </c:pt>
                <c:pt idx="89">
                  <c:v>864623140.5621979</c:v>
                </c:pt>
                <c:pt idx="90">
                  <c:v>850728943.5106171</c:v>
                </c:pt>
                <c:pt idx="91">
                  <c:v>836791460.032142</c:v>
                </c:pt>
                <c:pt idx="92">
                  <c:v>823659022.0805378</c:v>
                </c:pt>
                <c:pt idx="93">
                  <c:v>811005101.3764709</c:v>
                </c:pt>
                <c:pt idx="94">
                  <c:v>797847073.4516118</c:v>
                </c:pt>
                <c:pt idx="95">
                  <c:v>785224666.7412931</c:v>
                </c:pt>
                <c:pt idx="96">
                  <c:v>771433451.8128147</c:v>
                </c:pt>
                <c:pt idx="97">
                  <c:v>759294102.8745718</c:v>
                </c:pt>
                <c:pt idx="98">
                  <c:v>747252810.0679327</c:v>
                </c:pt>
                <c:pt idx="99">
                  <c:v>735313016.6296256</c:v>
                </c:pt>
                <c:pt idx="100">
                  <c:v>723481888.7108556</c:v>
                </c:pt>
                <c:pt idx="101">
                  <c:v>711892617.7966323</c:v>
                </c:pt>
                <c:pt idx="102">
                  <c:v>700117592.7895422</c:v>
                </c:pt>
                <c:pt idx="103">
                  <c:v>688684918.7792891</c:v>
                </c:pt>
                <c:pt idx="104">
                  <c:v>677510470.5515059</c:v>
                </c:pt>
                <c:pt idx="105">
                  <c:v>666184558.1674856</c:v>
                </c:pt>
                <c:pt idx="106">
                  <c:v>655197028.1661882</c:v>
                </c:pt>
                <c:pt idx="107">
                  <c:v>644412377.8751376</c:v>
                </c:pt>
                <c:pt idx="108">
                  <c:v>633830197.7756175</c:v>
                </c:pt>
                <c:pt idx="109">
                  <c:v>623168205.7865912</c:v>
                </c:pt>
                <c:pt idx="110">
                  <c:v>612936998.0964295</c:v>
                </c:pt>
                <c:pt idx="111">
                  <c:v>602437060.7754548</c:v>
                </c:pt>
                <c:pt idx="112">
                  <c:v>592535623.3430043</c:v>
                </c:pt>
                <c:pt idx="113">
                  <c:v>582714801.7257351</c:v>
                </c:pt>
                <c:pt idx="114">
                  <c:v>572983569.4568727</c:v>
                </c:pt>
                <c:pt idx="115">
                  <c:v>563410590.9243658</c:v>
                </c:pt>
                <c:pt idx="116">
                  <c:v>553922484.2707691</c:v>
                </c:pt>
                <c:pt idx="117">
                  <c:v>544743674.359335</c:v>
                </c:pt>
                <c:pt idx="118">
                  <c:v>535444396.534071</c:v>
                </c:pt>
                <c:pt idx="119">
                  <c:v>526343835.76161945</c:v>
                </c:pt>
                <c:pt idx="120">
                  <c:v>517282469.6944548</c:v>
                </c:pt>
                <c:pt idx="121">
                  <c:v>508410703.3735762</c:v>
                </c:pt>
                <c:pt idx="122">
                  <c:v>499578074.2184507</c:v>
                </c:pt>
                <c:pt idx="123">
                  <c:v>490880534.0752018</c:v>
                </c:pt>
                <c:pt idx="124">
                  <c:v>482363904.4286128</c:v>
                </c:pt>
                <c:pt idx="125">
                  <c:v>473858029.5381289</c:v>
                </c:pt>
                <c:pt idx="126">
                  <c:v>465282572.2957437</c:v>
                </c:pt>
                <c:pt idx="127">
                  <c:v>457042199.8816756</c:v>
                </c:pt>
                <c:pt idx="128">
                  <c:v>448682846.6945694</c:v>
                </c:pt>
                <c:pt idx="129">
                  <c:v>440672566.8368181</c:v>
                </c:pt>
                <c:pt idx="130">
                  <c:v>432741040.00115097</c:v>
                </c:pt>
                <c:pt idx="131">
                  <c:v>424961850.20283</c:v>
                </c:pt>
                <c:pt idx="132">
                  <c:v>417251273.82976913</c:v>
                </c:pt>
                <c:pt idx="133">
                  <c:v>409680925.5519578</c:v>
                </c:pt>
                <c:pt idx="134">
                  <c:v>402241434.7160228</c:v>
                </c:pt>
                <c:pt idx="135">
                  <c:v>394939732.906358</c:v>
                </c:pt>
                <c:pt idx="136">
                  <c:v>387750366.8436018</c:v>
                </c:pt>
                <c:pt idx="137">
                  <c:v>380672732.3419985</c:v>
                </c:pt>
                <c:pt idx="138">
                  <c:v>373724085.60947764</c:v>
                </c:pt>
                <c:pt idx="139">
                  <c:v>366806668.3257994</c:v>
                </c:pt>
                <c:pt idx="140">
                  <c:v>359906276.27018493</c:v>
                </c:pt>
                <c:pt idx="141">
                  <c:v>353284252.99834585</c:v>
                </c:pt>
                <c:pt idx="142">
                  <c:v>346559253.1090038</c:v>
                </c:pt>
                <c:pt idx="143">
                  <c:v>339897520.9222296</c:v>
                </c:pt>
                <c:pt idx="144">
                  <c:v>333442151.69024324</c:v>
                </c:pt>
                <c:pt idx="145">
                  <c:v>327159110.1376148</c:v>
                </c:pt>
                <c:pt idx="146">
                  <c:v>320944404.9177544</c:v>
                </c:pt>
                <c:pt idx="147">
                  <c:v>314833666.2380166</c:v>
                </c:pt>
                <c:pt idx="148">
                  <c:v>308886123.64450234</c:v>
                </c:pt>
                <c:pt idx="149">
                  <c:v>302986640.8371459</c:v>
                </c:pt>
                <c:pt idx="150">
                  <c:v>297210273.72107536</c:v>
                </c:pt>
                <c:pt idx="151">
                  <c:v>291495339.0036034</c:v>
                </c:pt>
                <c:pt idx="152">
                  <c:v>285861230.37187266</c:v>
                </c:pt>
                <c:pt idx="153">
                  <c:v>280377745.67188895</c:v>
                </c:pt>
                <c:pt idx="154">
                  <c:v>274896047.96059716</c:v>
                </c:pt>
                <c:pt idx="155">
                  <c:v>269512834.52495164</c:v>
                </c:pt>
                <c:pt idx="156">
                  <c:v>264152366.44143113</c:v>
                </c:pt>
                <c:pt idx="157">
                  <c:v>258895286.58431083</c:v>
                </c:pt>
                <c:pt idx="158">
                  <c:v>253661664.76961944</c:v>
                </c:pt>
                <c:pt idx="159">
                  <c:v>248491085.43444005</c:v>
                </c:pt>
                <c:pt idx="160">
                  <c:v>243417663.99185178</c:v>
                </c:pt>
                <c:pt idx="161">
                  <c:v>238381238.79373333</c:v>
                </c:pt>
                <c:pt idx="162">
                  <c:v>233374261.7422927</c:v>
                </c:pt>
                <c:pt idx="163">
                  <c:v>228401723.6412004</c:v>
                </c:pt>
                <c:pt idx="164">
                  <c:v>223561167.05724722</c:v>
                </c:pt>
                <c:pt idx="165">
                  <c:v>218878420.22899687</c:v>
                </c:pt>
                <c:pt idx="166">
                  <c:v>214181211.01162913</c:v>
                </c:pt>
                <c:pt idx="167">
                  <c:v>209588746.24886963</c:v>
                </c:pt>
                <c:pt idx="168">
                  <c:v>205041899.12943417</c:v>
                </c:pt>
                <c:pt idx="169">
                  <c:v>200600679.19873077</c:v>
                </c:pt>
                <c:pt idx="170">
                  <c:v>196214759.43913376</c:v>
                </c:pt>
                <c:pt idx="171">
                  <c:v>191904966.89727077</c:v>
                </c:pt>
                <c:pt idx="172">
                  <c:v>187692509.94985825</c:v>
                </c:pt>
                <c:pt idx="173">
                  <c:v>183505024.28368405</c:v>
                </c:pt>
                <c:pt idx="174">
                  <c:v>179381121.51209733</c:v>
                </c:pt>
                <c:pt idx="175">
                  <c:v>175274711.9181253</c:v>
                </c:pt>
                <c:pt idx="176">
                  <c:v>171203382.71907032</c:v>
                </c:pt>
                <c:pt idx="177">
                  <c:v>167233838.86458594</c:v>
                </c:pt>
                <c:pt idx="178">
                  <c:v>163235225.99117064</c:v>
                </c:pt>
                <c:pt idx="179">
                  <c:v>159306592.05533856</c:v>
                </c:pt>
                <c:pt idx="180">
                  <c:v>155277347.38145304</c:v>
                </c:pt>
                <c:pt idx="181">
                  <c:v>151458881.75311708</c:v>
                </c:pt>
                <c:pt idx="182">
                  <c:v>147678748.98269472</c:v>
                </c:pt>
                <c:pt idx="183">
                  <c:v>143956832.80261213</c:v>
                </c:pt>
                <c:pt idx="184">
                  <c:v>140309776.6635112</c:v>
                </c:pt>
                <c:pt idx="185">
                  <c:v>136706186.8237336</c:v>
                </c:pt>
                <c:pt idx="186">
                  <c:v>133182792.67752269</c:v>
                </c:pt>
                <c:pt idx="187">
                  <c:v>129597047.75350836</c:v>
                </c:pt>
                <c:pt idx="188">
                  <c:v>126167036.70654571</c:v>
                </c:pt>
                <c:pt idx="189">
                  <c:v>122383339.20898157</c:v>
                </c:pt>
                <c:pt idx="190">
                  <c:v>119061601.91683666</c:v>
                </c:pt>
                <c:pt idx="191">
                  <c:v>115814506.22222845</c:v>
                </c:pt>
                <c:pt idx="192">
                  <c:v>112620503.00508061</c:v>
                </c:pt>
                <c:pt idx="193">
                  <c:v>109558294.46716334</c:v>
                </c:pt>
                <c:pt idx="194">
                  <c:v>106568773.324518</c:v>
                </c:pt>
                <c:pt idx="195">
                  <c:v>103594008.94146256</c:v>
                </c:pt>
                <c:pt idx="196">
                  <c:v>100801228.79817834</c:v>
                </c:pt>
                <c:pt idx="197">
                  <c:v>98052970.42658745</c:v>
                </c:pt>
                <c:pt idx="198">
                  <c:v>95352023.76903746</c:v>
                </c:pt>
                <c:pt idx="199">
                  <c:v>92674385.69105625</c:v>
                </c:pt>
                <c:pt idx="200">
                  <c:v>90030867.53025293</c:v>
                </c:pt>
                <c:pt idx="201">
                  <c:v>87446235.85350361</c:v>
                </c:pt>
                <c:pt idx="202">
                  <c:v>84883058.07341059</c:v>
                </c:pt>
                <c:pt idx="203">
                  <c:v>82384320.79367101</c:v>
                </c:pt>
                <c:pt idx="204">
                  <c:v>79939869.03968088</c:v>
                </c:pt>
                <c:pt idx="205">
                  <c:v>77587457.67647614</c:v>
                </c:pt>
                <c:pt idx="206">
                  <c:v>75308576.15954958</c:v>
                </c:pt>
                <c:pt idx="207">
                  <c:v>73097389.85135956</c:v>
                </c:pt>
                <c:pt idx="208">
                  <c:v>70961717.41154823</c:v>
                </c:pt>
                <c:pt idx="209">
                  <c:v>68883026.2396843</c:v>
                </c:pt>
                <c:pt idx="210">
                  <c:v>66877937.96951758</c:v>
                </c:pt>
                <c:pt idx="211">
                  <c:v>64940831.42036678</c:v>
                </c:pt>
                <c:pt idx="212">
                  <c:v>63056844.05695562</c:v>
                </c:pt>
                <c:pt idx="213">
                  <c:v>61249278.49395514</c:v>
                </c:pt>
                <c:pt idx="214">
                  <c:v>59454521.44469915</c:v>
                </c:pt>
                <c:pt idx="215">
                  <c:v>57694902.53185262</c:v>
                </c:pt>
                <c:pt idx="216">
                  <c:v>55950283.540526845</c:v>
                </c:pt>
                <c:pt idx="217">
                  <c:v>54244339.85391912</c:v>
                </c:pt>
                <c:pt idx="218">
                  <c:v>52558382.547387935</c:v>
                </c:pt>
                <c:pt idx="219">
                  <c:v>50902935.808142416</c:v>
                </c:pt>
                <c:pt idx="220">
                  <c:v>49285274.45351811</c:v>
                </c:pt>
                <c:pt idx="221">
                  <c:v>47693817.68364049</c:v>
                </c:pt>
                <c:pt idx="222">
                  <c:v>46140738.1103814</c:v>
                </c:pt>
                <c:pt idx="223">
                  <c:v>44627042.80355381</c:v>
                </c:pt>
                <c:pt idx="224">
                  <c:v>43154930.66175821</c:v>
                </c:pt>
                <c:pt idx="225">
                  <c:v>41751561.40036192</c:v>
                </c:pt>
                <c:pt idx="226">
                  <c:v>40382937.54039969</c:v>
                </c:pt>
                <c:pt idx="227">
                  <c:v>39060316.774926774</c:v>
                </c:pt>
                <c:pt idx="228">
                  <c:v>37773062.70928935</c:v>
                </c:pt>
                <c:pt idx="229">
                  <c:v>36530121.28046782</c:v>
                </c:pt>
                <c:pt idx="230">
                  <c:v>35119624.28708416</c:v>
                </c:pt>
                <c:pt idx="231">
                  <c:v>33869383.953591175</c:v>
                </c:pt>
                <c:pt idx="232">
                  <c:v>32701027.8083071</c:v>
                </c:pt>
                <c:pt idx="233">
                  <c:v>31540854.626472156</c:v>
                </c:pt>
                <c:pt idx="234">
                  <c:v>30398351.574372623</c:v>
                </c:pt>
                <c:pt idx="235">
                  <c:v>29266928.174237844</c:v>
                </c:pt>
                <c:pt idx="236">
                  <c:v>28149215.542358503</c:v>
                </c:pt>
                <c:pt idx="237">
                  <c:v>27052368.546218332</c:v>
                </c:pt>
                <c:pt idx="238">
                  <c:v>25955807.062643375</c:v>
                </c:pt>
                <c:pt idx="239">
                  <c:v>24872888.430885904</c:v>
                </c:pt>
                <c:pt idx="240">
                  <c:v>23798599.14385284</c:v>
                </c:pt>
                <c:pt idx="241">
                  <c:v>22743051.794180915</c:v>
                </c:pt>
                <c:pt idx="242">
                  <c:v>21699431.959754936</c:v>
                </c:pt>
                <c:pt idx="243">
                  <c:v>20669184.147453617</c:v>
                </c:pt>
                <c:pt idx="244">
                  <c:v>19658882.122305743</c:v>
                </c:pt>
                <c:pt idx="245">
                  <c:v>18659683.452880718</c:v>
                </c:pt>
                <c:pt idx="246">
                  <c:v>17681118.870574817</c:v>
                </c:pt>
                <c:pt idx="247">
                  <c:v>16731630.031821422</c:v>
                </c:pt>
                <c:pt idx="248">
                  <c:v>15796763.105719091</c:v>
                </c:pt>
                <c:pt idx="249">
                  <c:v>14881086.005227657</c:v>
                </c:pt>
                <c:pt idx="250">
                  <c:v>13985244.08593406</c:v>
                </c:pt>
                <c:pt idx="251">
                  <c:v>13111658.561600944</c:v>
                </c:pt>
                <c:pt idx="252">
                  <c:v>12268981.558521481</c:v>
                </c:pt>
                <c:pt idx="253">
                  <c:v>11473126.997871261</c:v>
                </c:pt>
                <c:pt idx="254">
                  <c:v>10722957.78631057</c:v>
                </c:pt>
                <c:pt idx="255">
                  <c:v>10018806.986284018</c:v>
                </c:pt>
                <c:pt idx="256">
                  <c:v>9371735.639601445</c:v>
                </c:pt>
                <c:pt idx="257">
                  <c:v>8760465.304539952</c:v>
                </c:pt>
                <c:pt idx="258">
                  <c:v>8171571.273449987</c:v>
                </c:pt>
                <c:pt idx="259">
                  <c:v>7591973.347953381</c:v>
                </c:pt>
                <c:pt idx="260">
                  <c:v>7020588.653328256</c:v>
                </c:pt>
                <c:pt idx="261">
                  <c:v>6459985.106474585</c:v>
                </c:pt>
                <c:pt idx="262">
                  <c:v>5908323.546136376</c:v>
                </c:pt>
                <c:pt idx="263">
                  <c:v>5374357.239564681</c:v>
                </c:pt>
                <c:pt idx="264">
                  <c:v>4862217.257711314</c:v>
                </c:pt>
                <c:pt idx="265">
                  <c:v>4411289.754575199</c:v>
                </c:pt>
                <c:pt idx="266">
                  <c:v>4000658.1958439187</c:v>
                </c:pt>
                <c:pt idx="267">
                  <c:v>3630211.448491221</c:v>
                </c:pt>
                <c:pt idx="268">
                  <c:v>3287075.0192288426</c:v>
                </c:pt>
                <c:pt idx="269">
                  <c:v>2969846.494971466</c:v>
                </c:pt>
                <c:pt idx="270">
                  <c:v>2676422.472558902</c:v>
                </c:pt>
                <c:pt idx="271">
                  <c:v>2424344.3280196246</c:v>
                </c:pt>
                <c:pt idx="272">
                  <c:v>2204082.9624018376</c:v>
                </c:pt>
                <c:pt idx="273">
                  <c:v>2012381.070841201</c:v>
                </c:pt>
                <c:pt idx="274">
                  <c:v>1840017.8153614479</c:v>
                </c:pt>
                <c:pt idx="275">
                  <c:v>1676654.2593901136</c:v>
                </c:pt>
                <c:pt idx="276">
                  <c:v>1521012.963761458</c:v>
                </c:pt>
                <c:pt idx="277">
                  <c:v>1380053.6638238528</c:v>
                </c:pt>
                <c:pt idx="278">
                  <c:v>1245426.9158047372</c:v>
                </c:pt>
                <c:pt idx="279">
                  <c:v>1119364.791954899</c:v>
                </c:pt>
                <c:pt idx="280">
                  <c:v>1002767.1020230734</c:v>
                </c:pt>
                <c:pt idx="281">
                  <c:v>896949.0498682084</c:v>
                </c:pt>
                <c:pt idx="282">
                  <c:v>799461.8412361665</c:v>
                </c:pt>
                <c:pt idx="283">
                  <c:v>712273.893055445</c:v>
                </c:pt>
                <c:pt idx="284">
                  <c:v>632201.4723267594</c:v>
                </c:pt>
                <c:pt idx="285">
                  <c:v>562875.6162700773</c:v>
                </c:pt>
                <c:pt idx="286">
                  <c:v>506012.4507123716</c:v>
                </c:pt>
                <c:pt idx="287">
                  <c:v>458650.0089825071</c:v>
                </c:pt>
                <c:pt idx="288">
                  <c:v>421564.2378982655</c:v>
                </c:pt>
                <c:pt idx="289">
                  <c:v>392816.2428010642</c:v>
                </c:pt>
                <c:pt idx="290">
                  <c:v>370506.0893832893</c:v>
                </c:pt>
                <c:pt idx="291">
                  <c:v>353556.71320576256</c:v>
                </c:pt>
                <c:pt idx="292">
                  <c:v>339712.8219846818</c:v>
                </c:pt>
                <c:pt idx="293">
                  <c:v>327072.25484281796</c:v>
                </c:pt>
                <c:pt idx="294">
                  <c:v>316218.4350296337</c:v>
                </c:pt>
                <c:pt idx="295">
                  <c:v>305531.51017499657</c:v>
                </c:pt>
                <c:pt idx="296">
                  <c:v>294909.1197478427</c:v>
                </c:pt>
                <c:pt idx="297">
                  <c:v>284428.8532175139</c:v>
                </c:pt>
                <c:pt idx="298">
                  <c:v>274057.73888902087</c:v>
                </c:pt>
                <c:pt idx="299">
                  <c:v>263785.5448722353</c:v>
                </c:pt>
                <c:pt idx="300">
                  <c:v>254045.12542102285</c:v>
                </c:pt>
                <c:pt idx="301">
                  <c:v>244397.11201651552</c:v>
                </c:pt>
                <c:pt idx="302">
                  <c:v>234772.93100154298</c:v>
                </c:pt>
                <c:pt idx="303">
                  <c:v>225508.72236877674</c:v>
                </c:pt>
                <c:pt idx="304">
                  <c:v>216330.4984696806</c:v>
                </c:pt>
                <c:pt idx="305">
                  <c:v>207384.190370444</c:v>
                </c:pt>
                <c:pt idx="306">
                  <c:v>199090.24783513247</c:v>
                </c:pt>
                <c:pt idx="307">
                  <c:v>190817.94250273705</c:v>
                </c:pt>
                <c:pt idx="308">
                  <c:v>182595.4143555753</c:v>
                </c:pt>
                <c:pt idx="309">
                  <c:v>174494.09822594337</c:v>
                </c:pt>
                <c:pt idx="310">
                  <c:v>167118.88664883288</c:v>
                </c:pt>
                <c:pt idx="311">
                  <c:v>160120.0164526834</c:v>
                </c:pt>
                <c:pt idx="312">
                  <c:v>153956.02641677423</c:v>
                </c:pt>
                <c:pt idx="313">
                  <c:v>148395.00716575177</c:v>
                </c:pt>
                <c:pt idx="314">
                  <c:v>143748.4435376722</c:v>
                </c:pt>
                <c:pt idx="315">
                  <c:v>139506.97978132937</c:v>
                </c:pt>
                <c:pt idx="316">
                  <c:v>135440.66982983577</c:v>
                </c:pt>
                <c:pt idx="317">
                  <c:v>131725.33120061716</c:v>
                </c:pt>
                <c:pt idx="318">
                  <c:v>128232.96414934838</c:v>
                </c:pt>
                <c:pt idx="319">
                  <c:v>124743.10516229318</c:v>
                </c:pt>
                <c:pt idx="320">
                  <c:v>121484.17106071206</c:v>
                </c:pt>
                <c:pt idx="321">
                  <c:v>118413.82320916794</c:v>
                </c:pt>
                <c:pt idx="322">
                  <c:v>115429.3027352159</c:v>
                </c:pt>
                <c:pt idx="323">
                  <c:v>112477.67424302577</c:v>
                </c:pt>
                <c:pt idx="324">
                  <c:v>109772.88821041779</c:v>
                </c:pt>
                <c:pt idx="325">
                  <c:v>107098.57403042243</c:v>
                </c:pt>
                <c:pt idx="326">
                  <c:v>104424.93887437867</c:v>
                </c:pt>
                <c:pt idx="327">
                  <c:v>101766.94103280109</c:v>
                </c:pt>
                <c:pt idx="328">
                  <c:v>99138.07358974805</c:v>
                </c:pt>
                <c:pt idx="329">
                  <c:v>96750.47629742068</c:v>
                </c:pt>
                <c:pt idx="330">
                  <c:v>94860.99906457949</c:v>
                </c:pt>
                <c:pt idx="331">
                  <c:v>0</c:v>
                </c:pt>
                <c:pt idx="332">
                  <c:v>16492.222160471367</c:v>
                </c:pt>
                <c:pt idx="333">
                  <c:v>15085.102337303184</c:v>
                </c:pt>
                <c:pt idx="334">
                  <c:v>13865.005740141449</c:v>
                </c:pt>
                <c:pt idx="335">
                  <c:v>12907.482745296007</c:v>
                </c:pt>
                <c:pt idx="336">
                  <c:v>12221.513105258482</c:v>
                </c:pt>
                <c:pt idx="337">
                  <c:v>11540.96608512238</c:v>
                </c:pt>
                <c:pt idx="338">
                  <c:v>10862.578615312663</c:v>
                </c:pt>
                <c:pt idx="339">
                  <c:v>10187.659480393468</c:v>
                </c:pt>
                <c:pt idx="340">
                  <c:v>9834.18095273704</c:v>
                </c:pt>
                <c:pt idx="341">
                  <c:v>9480.87794169029</c:v>
                </c:pt>
                <c:pt idx="342">
                  <c:v>9130.149261383942</c:v>
                </c:pt>
                <c:pt idx="343">
                  <c:v>8845.925763207566</c:v>
                </c:pt>
                <c:pt idx="344">
                  <c:v>8562.98665144235</c:v>
                </c:pt>
                <c:pt idx="345">
                  <c:v>8283.590882816905</c:v>
                </c:pt>
                <c:pt idx="346">
                  <c:v>8003.124483926761</c:v>
                </c:pt>
                <c:pt idx="347">
                  <c:v>7724.983475996596</c:v>
                </c:pt>
                <c:pt idx="348">
                  <c:v>7447.006168617775</c:v>
                </c:pt>
                <c:pt idx="349">
                  <c:v>7171.268388503757</c:v>
                </c:pt>
                <c:pt idx="350">
                  <c:v>6895.762792715992</c:v>
                </c:pt>
                <c:pt idx="351">
                  <c:v>6621.502769919632</c:v>
                </c:pt>
                <c:pt idx="352">
                  <c:v>6349.351360304718</c:v>
                </c:pt>
                <c:pt idx="353">
                  <c:v>6077.531481958865</c:v>
                </c:pt>
                <c:pt idx="354">
                  <c:v>5807.738634021783</c:v>
                </c:pt>
                <c:pt idx="355">
                  <c:v>5538.333017483278</c:v>
                </c:pt>
                <c:pt idx="356">
                  <c:v>5270.149839492083</c:v>
                </c:pt>
                <c:pt idx="357">
                  <c:v>5005.238383883509</c:v>
                </c:pt>
                <c:pt idx="358">
                  <c:v>4739.37304012297</c:v>
                </c:pt>
                <c:pt idx="359">
                  <c:v>4475.325494372595</c:v>
                </c:pt>
                <c:pt idx="360">
                  <c:v>4211.826347960891</c:v>
                </c:pt>
                <c:pt idx="361">
                  <c:v>3950.0638794872075</c:v>
                </c:pt>
                <c:pt idx="362">
                  <c:v>3688.9173119508746</c:v>
                </c:pt>
                <c:pt idx="363">
                  <c:v>3428.955354855788</c:v>
                </c:pt>
                <c:pt idx="364">
                  <c:v>3170.604187692153</c:v>
                </c:pt>
                <c:pt idx="365">
                  <c:v>2912.963583949387</c:v>
                </c:pt>
                <c:pt idx="366">
                  <c:v>2656.8502189948704</c:v>
                </c:pt>
                <c:pt idx="367">
                  <c:v>2401.5091996362175</c:v>
                </c:pt>
                <c:pt idx="368">
                  <c:v>2147.325155067447</c:v>
                </c:pt>
                <c:pt idx="369">
                  <c:v>1895.0750812067631</c:v>
                </c:pt>
                <c:pt idx="370">
                  <c:v>1643.0958726282431</c:v>
                </c:pt>
                <c:pt idx="371">
                  <c:v>1392.4548103591026</c:v>
                </c:pt>
                <c:pt idx="372">
                  <c:v>1157.7178601764795</c:v>
                </c:pt>
                <c:pt idx="373">
                  <c:v>924.1784557199056</c:v>
                </c:pt>
                <c:pt idx="374">
                  <c:v>691.5464513207022</c:v>
                </c:pt>
                <c:pt idx="375">
                  <c:v>459.9772087860713</c:v>
                </c:pt>
                <c:pt idx="376">
                  <c:v>229.49277657681245</c:v>
                </c:pt>
                <c:pt idx="377">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_Hidden30!$A$2:$A$379</c:f>
              <c:strCache>
                <c:ptCount val="378"/>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strCache>
            </c:strRef>
          </c:cat>
          <c:val>
            <c:numRef>
              <c:f>_Hidden30!$E$2:$E$379</c:f>
              <c:numCache>
                <c:ptCount val="378"/>
                <c:pt idx="0">
                  <c:v>2858698342.704821</c:v>
                </c:pt>
                <c:pt idx="1">
                  <c:v>2817654780.2095675</c:v>
                </c:pt>
                <c:pt idx="2">
                  <c:v>2775049534.0142393</c:v>
                </c:pt>
                <c:pt idx="3">
                  <c:v>2734172176.242405</c:v>
                </c:pt>
                <c:pt idx="4">
                  <c:v>2694084229.833358</c:v>
                </c:pt>
                <c:pt idx="5">
                  <c:v>2654070990.977861</c:v>
                </c:pt>
                <c:pt idx="6">
                  <c:v>2614906073.1018643</c:v>
                </c:pt>
                <c:pt idx="7">
                  <c:v>2575847720.925229</c:v>
                </c:pt>
                <c:pt idx="8">
                  <c:v>2536842325.897933</c:v>
                </c:pt>
                <c:pt idx="9">
                  <c:v>2499232960.2273207</c:v>
                </c:pt>
                <c:pt idx="10">
                  <c:v>2461098226.339616</c:v>
                </c:pt>
                <c:pt idx="11">
                  <c:v>2424025581.9925146</c:v>
                </c:pt>
                <c:pt idx="12">
                  <c:v>2385790222.105256</c:v>
                </c:pt>
                <c:pt idx="13">
                  <c:v>2349687424.0519567</c:v>
                </c:pt>
                <c:pt idx="14">
                  <c:v>2312760809.6273</c:v>
                </c:pt>
                <c:pt idx="15">
                  <c:v>2276912870.034324</c:v>
                </c:pt>
                <c:pt idx="16">
                  <c:v>2242105145.301808</c:v>
                </c:pt>
                <c:pt idx="17">
                  <c:v>2206887073.11945</c:v>
                </c:pt>
                <c:pt idx="18">
                  <c:v>2173176354.4023104</c:v>
                </c:pt>
                <c:pt idx="19">
                  <c:v>2138448656.6836271</c:v>
                </c:pt>
                <c:pt idx="20">
                  <c:v>2104067404.9201148</c:v>
                </c:pt>
                <c:pt idx="21">
                  <c:v>2071067275.1746569</c:v>
                </c:pt>
                <c:pt idx="22">
                  <c:v>2037473149.213106</c:v>
                </c:pt>
                <c:pt idx="23">
                  <c:v>2005337146.49186</c:v>
                </c:pt>
                <c:pt idx="24">
                  <c:v>1972058879.9729908</c:v>
                </c:pt>
                <c:pt idx="25">
                  <c:v>1940412664.3991385</c:v>
                </c:pt>
                <c:pt idx="26">
                  <c:v>1907773745.2378924</c:v>
                </c:pt>
                <c:pt idx="27">
                  <c:v>1876196605.0708678</c:v>
                </c:pt>
                <c:pt idx="28">
                  <c:v>1846213135.2555122</c:v>
                </c:pt>
                <c:pt idx="29">
                  <c:v>1816012976.1218398</c:v>
                </c:pt>
                <c:pt idx="30">
                  <c:v>1786754867.2169907</c:v>
                </c:pt>
                <c:pt idx="31">
                  <c:v>1756728292.4814699</c:v>
                </c:pt>
                <c:pt idx="32">
                  <c:v>1727499764.2236574</c:v>
                </c:pt>
                <c:pt idx="33">
                  <c:v>1700426660.4179902</c:v>
                </c:pt>
                <c:pt idx="34">
                  <c:v>1672089880.4441314</c:v>
                </c:pt>
                <c:pt idx="35">
                  <c:v>1643769545.9122996</c:v>
                </c:pt>
                <c:pt idx="36">
                  <c:v>1616036282.1269796</c:v>
                </c:pt>
                <c:pt idx="37">
                  <c:v>1589135894.4983563</c:v>
                </c:pt>
                <c:pt idx="38">
                  <c:v>1561772150.864839</c:v>
                </c:pt>
                <c:pt idx="39">
                  <c:v>1535134870.6432383</c:v>
                </c:pt>
                <c:pt idx="40">
                  <c:v>1508919553.4529119</c:v>
                </c:pt>
                <c:pt idx="41">
                  <c:v>1482791481.6215837</c:v>
                </c:pt>
                <c:pt idx="42">
                  <c:v>1456942642.9958856</c:v>
                </c:pt>
                <c:pt idx="43">
                  <c:v>1431708262.7661865</c:v>
                </c:pt>
                <c:pt idx="44">
                  <c:v>1406416838.52035</c:v>
                </c:pt>
                <c:pt idx="45">
                  <c:v>1382662638.5272489</c:v>
                </c:pt>
                <c:pt idx="46">
                  <c:v>1358489707.159069</c:v>
                </c:pt>
                <c:pt idx="47">
                  <c:v>1334578582.5118394</c:v>
                </c:pt>
                <c:pt idx="48">
                  <c:v>1310025570.6063879</c:v>
                </c:pt>
                <c:pt idx="49">
                  <c:v>1286332376.2032983</c:v>
                </c:pt>
                <c:pt idx="50">
                  <c:v>1263045711.7691505</c:v>
                </c:pt>
                <c:pt idx="51">
                  <c:v>1240164721.5202398</c:v>
                </c:pt>
                <c:pt idx="52">
                  <c:v>1218141716.6057277</c:v>
                </c:pt>
                <c:pt idx="53">
                  <c:v>1196173782.4355567</c:v>
                </c:pt>
                <c:pt idx="54">
                  <c:v>1174842818.9588306</c:v>
                </c:pt>
                <c:pt idx="55">
                  <c:v>1153239933.441911</c:v>
                </c:pt>
                <c:pt idx="56">
                  <c:v>1132153415.13422</c:v>
                </c:pt>
                <c:pt idx="57">
                  <c:v>1111910981.0541487</c:v>
                </c:pt>
                <c:pt idx="58">
                  <c:v>1091387909.7544744</c:v>
                </c:pt>
                <c:pt idx="59">
                  <c:v>1071345437.2831606</c:v>
                </c:pt>
                <c:pt idx="60">
                  <c:v>1051306337.973677</c:v>
                </c:pt>
                <c:pt idx="61">
                  <c:v>1031626318.6200566</c:v>
                </c:pt>
                <c:pt idx="62">
                  <c:v>1012138082.962351</c:v>
                </c:pt>
                <c:pt idx="63">
                  <c:v>992832187.2189999</c:v>
                </c:pt>
                <c:pt idx="64">
                  <c:v>974163287.774538</c:v>
                </c:pt>
                <c:pt idx="65">
                  <c:v>955416877.0997957</c:v>
                </c:pt>
                <c:pt idx="66">
                  <c:v>937360863.6532053</c:v>
                </c:pt>
                <c:pt idx="67">
                  <c:v>919021574.178753</c:v>
                </c:pt>
                <c:pt idx="68">
                  <c:v>901352280.9228132</c:v>
                </c:pt>
                <c:pt idx="69">
                  <c:v>884656627.7702277</c:v>
                </c:pt>
                <c:pt idx="70">
                  <c:v>867280180.9250009</c:v>
                </c:pt>
                <c:pt idx="71">
                  <c:v>850716819.827554</c:v>
                </c:pt>
                <c:pt idx="72">
                  <c:v>833565884.349881</c:v>
                </c:pt>
                <c:pt idx="73">
                  <c:v>817352834.0925457</c:v>
                </c:pt>
                <c:pt idx="74">
                  <c:v>801318019.48305</c:v>
                </c:pt>
                <c:pt idx="75">
                  <c:v>785450274.3625643</c:v>
                </c:pt>
                <c:pt idx="76">
                  <c:v>770301419.8845865</c:v>
                </c:pt>
                <c:pt idx="77">
                  <c:v>754774194.8310992</c:v>
                </c:pt>
                <c:pt idx="78">
                  <c:v>740206286.24626</c:v>
                </c:pt>
                <c:pt idx="79">
                  <c:v>725724736.8137107</c:v>
                </c:pt>
                <c:pt idx="80">
                  <c:v>711565435.5340772</c:v>
                </c:pt>
                <c:pt idx="81">
                  <c:v>697825557.6600194</c:v>
                </c:pt>
                <c:pt idx="82">
                  <c:v>684067027.3726342</c:v>
                </c:pt>
                <c:pt idx="83">
                  <c:v>670826617.759088</c:v>
                </c:pt>
                <c:pt idx="84">
                  <c:v>657456460.2807584</c:v>
                </c:pt>
                <c:pt idx="85">
                  <c:v>644411808.3825654</c:v>
                </c:pt>
                <c:pt idx="86">
                  <c:v>631642504.7106901</c:v>
                </c:pt>
                <c:pt idx="87">
                  <c:v>618265185.0644404</c:v>
                </c:pt>
                <c:pt idx="88">
                  <c:v>606100471.3693224</c:v>
                </c:pt>
                <c:pt idx="89">
                  <c:v>594068255.9862447</c:v>
                </c:pt>
                <c:pt idx="90">
                  <c:v>582125714.3326545</c:v>
                </c:pt>
                <c:pt idx="91">
                  <c:v>570163529.3605591</c:v>
                </c:pt>
                <c:pt idx="92">
                  <c:v>558838443.3981613</c:v>
                </c:pt>
                <c:pt idx="93">
                  <c:v>548147467.0723817</c:v>
                </c:pt>
                <c:pt idx="94">
                  <c:v>536970097.4078513</c:v>
                </c:pt>
                <c:pt idx="95">
                  <c:v>526308595.1427892</c:v>
                </c:pt>
                <c:pt idx="96">
                  <c:v>514874775.4277224</c:v>
                </c:pt>
                <c:pt idx="97">
                  <c:v>504695297.913481</c:v>
                </c:pt>
                <c:pt idx="98">
                  <c:v>494587809.92492</c:v>
                </c:pt>
                <c:pt idx="99">
                  <c:v>484623784.5541266</c:v>
                </c:pt>
                <c:pt idx="100">
                  <c:v>474871622.7881841</c:v>
                </c:pt>
                <c:pt idx="101">
                  <c:v>465285655.0240554</c:v>
                </c:pt>
                <c:pt idx="102">
                  <c:v>455713871.37353265</c:v>
                </c:pt>
                <c:pt idx="103">
                  <c:v>446373546.99784386</c:v>
                </c:pt>
                <c:pt idx="104">
                  <c:v>437270830.95966333</c:v>
                </c:pt>
                <c:pt idx="105">
                  <c:v>428257133.2538654</c:v>
                </c:pt>
                <c:pt idx="106">
                  <c:v>419409807.9093019</c:v>
                </c:pt>
                <c:pt idx="107">
                  <c:v>410815310.30837953</c:v>
                </c:pt>
                <c:pt idx="108">
                  <c:v>402357677.79200554</c:v>
                </c:pt>
                <c:pt idx="109">
                  <c:v>393967809.03774875</c:v>
                </c:pt>
                <c:pt idx="110">
                  <c:v>385858353.17610115</c:v>
                </c:pt>
                <c:pt idx="111">
                  <c:v>377642070.39316756</c:v>
                </c:pt>
                <c:pt idx="112">
                  <c:v>369912696.4230995</c:v>
                </c:pt>
                <c:pt idx="113">
                  <c:v>362240864.7106172</c:v>
                </c:pt>
                <c:pt idx="114">
                  <c:v>354731409.0781069</c:v>
                </c:pt>
                <c:pt idx="115">
                  <c:v>347327444.9776217</c:v>
                </c:pt>
                <c:pt idx="116">
                  <c:v>340031936.31483436</c:v>
                </c:pt>
                <c:pt idx="117">
                  <c:v>333117862.92899823</c:v>
                </c:pt>
                <c:pt idx="118">
                  <c:v>326044383.52027917</c:v>
                </c:pt>
                <c:pt idx="119">
                  <c:v>319189039.5501858</c:v>
                </c:pt>
                <c:pt idx="120">
                  <c:v>312365318.80581653</c:v>
                </c:pt>
                <c:pt idx="121">
                  <c:v>305749543.2239366</c:v>
                </c:pt>
                <c:pt idx="122">
                  <c:v>299165232.79118246</c:v>
                </c:pt>
                <c:pt idx="123">
                  <c:v>292711767.0424847</c:v>
                </c:pt>
                <c:pt idx="124">
                  <c:v>286454240.92613083</c:v>
                </c:pt>
                <c:pt idx="125">
                  <c:v>280211089.1687397</c:v>
                </c:pt>
                <c:pt idx="126">
                  <c:v>274012227.60151005</c:v>
                </c:pt>
                <c:pt idx="127">
                  <c:v>268019306.13377282</c:v>
                </c:pt>
                <c:pt idx="128">
                  <c:v>262002758.16687566</c:v>
                </c:pt>
                <c:pt idx="129">
                  <c:v>256340615.70794916</c:v>
                </c:pt>
                <c:pt idx="130">
                  <c:v>250660621.3728412</c:v>
                </c:pt>
                <c:pt idx="131">
                  <c:v>245145573.122786</c:v>
                </c:pt>
                <c:pt idx="132">
                  <c:v>239678126.7324226</c:v>
                </c:pt>
                <c:pt idx="133">
                  <c:v>234364893.76503697</c:v>
                </c:pt>
                <c:pt idx="134">
                  <c:v>229134370.31720385</c:v>
                </c:pt>
                <c:pt idx="135">
                  <c:v>224022108.85925406</c:v>
                </c:pt>
                <c:pt idx="136">
                  <c:v>219042483.02243719</c:v>
                </c:pt>
                <c:pt idx="137">
                  <c:v>214133455.55592722</c:v>
                </c:pt>
                <c:pt idx="138">
                  <c:v>209362997.480758</c:v>
                </c:pt>
                <c:pt idx="139">
                  <c:v>204617456.28944993</c:v>
                </c:pt>
                <c:pt idx="140">
                  <c:v>199917816.1008785</c:v>
                </c:pt>
                <c:pt idx="141">
                  <c:v>195488570.06793872</c:v>
                </c:pt>
                <c:pt idx="142">
                  <c:v>190955076.4916297</c:v>
                </c:pt>
                <c:pt idx="143">
                  <c:v>186516728.77715668</c:v>
                </c:pt>
                <c:pt idx="144">
                  <c:v>182199387.34653866</c:v>
                </c:pt>
                <c:pt idx="145">
                  <c:v>178033411.62553477</c:v>
                </c:pt>
                <c:pt idx="146">
                  <c:v>173911749.70846602</c:v>
                </c:pt>
                <c:pt idx="147">
                  <c:v>169877907.1207218</c:v>
                </c:pt>
                <c:pt idx="148">
                  <c:v>165985525.26953968</c:v>
                </c:pt>
                <c:pt idx="149">
                  <c:v>162125720.20360252</c:v>
                </c:pt>
                <c:pt idx="150">
                  <c:v>158382917.73608527</c:v>
                </c:pt>
                <c:pt idx="151">
                  <c:v>154679498.729413</c:v>
                </c:pt>
                <c:pt idx="152">
                  <c:v>151047318.36108455</c:v>
                </c:pt>
                <c:pt idx="153">
                  <c:v>147562786.50667408</c:v>
                </c:pt>
                <c:pt idx="154">
                  <c:v>144064980.2146738</c:v>
                </c:pt>
                <c:pt idx="155">
                  <c:v>140664809.62168255</c:v>
                </c:pt>
                <c:pt idx="156">
                  <c:v>137283118.63795036</c:v>
                </c:pt>
                <c:pt idx="157">
                  <c:v>133999401.29121415</c:v>
                </c:pt>
                <c:pt idx="158">
                  <c:v>130734488.51683618</c:v>
                </c:pt>
                <c:pt idx="159">
                  <c:v>127527182.97995046</c:v>
                </c:pt>
                <c:pt idx="160">
                  <c:v>124411385.62969312</c:v>
                </c:pt>
                <c:pt idx="161">
                  <c:v>121321208.75723246</c:v>
                </c:pt>
                <c:pt idx="162">
                  <c:v>118286095.62532803</c:v>
                </c:pt>
                <c:pt idx="163">
                  <c:v>115275426.13851069</c:v>
                </c:pt>
                <c:pt idx="164">
                  <c:v>112354467.82667083</c:v>
                </c:pt>
                <c:pt idx="165">
                  <c:v>109580161.36812176</c:v>
                </c:pt>
                <c:pt idx="166">
                  <c:v>106774360.62663187</c:v>
                </c:pt>
                <c:pt idx="167">
                  <c:v>104056605.14718689</c:v>
                </c:pt>
                <c:pt idx="168">
                  <c:v>101368011.79425196</c:v>
                </c:pt>
                <c:pt idx="169">
                  <c:v>98765847.6377767</c:v>
                </c:pt>
                <c:pt idx="170">
                  <c:v>96197256.87579039</c:v>
                </c:pt>
                <c:pt idx="171">
                  <c:v>93685817.473515</c:v>
                </c:pt>
                <c:pt idx="172">
                  <c:v>91253737.46549952</c:v>
                </c:pt>
                <c:pt idx="173">
                  <c:v>88839948.4562549</c:v>
                </c:pt>
                <c:pt idx="174">
                  <c:v>86487462.79221989</c:v>
                </c:pt>
                <c:pt idx="175">
                  <c:v>84149647.94630471</c:v>
                </c:pt>
                <c:pt idx="176">
                  <c:v>81846856.18255556</c:v>
                </c:pt>
                <c:pt idx="177">
                  <c:v>79643223.8442883</c:v>
                </c:pt>
                <c:pt idx="178">
                  <c:v>77409662.96725436</c:v>
                </c:pt>
                <c:pt idx="179">
                  <c:v>75236939.746276</c:v>
                </c:pt>
                <c:pt idx="180">
                  <c:v>73023408.09166378</c:v>
                </c:pt>
                <c:pt idx="181">
                  <c:v>70935694.3697239</c:v>
                </c:pt>
                <c:pt idx="182">
                  <c:v>68872318.39070474</c:v>
                </c:pt>
                <c:pt idx="183">
                  <c:v>66852184.11098625</c:v>
                </c:pt>
                <c:pt idx="184">
                  <c:v>64891428.4259848</c:v>
                </c:pt>
                <c:pt idx="185">
                  <c:v>62957023.91738528</c:v>
                </c:pt>
                <c:pt idx="186">
                  <c:v>61082980.66258207</c:v>
                </c:pt>
                <c:pt idx="187">
                  <c:v>59186659.87255871</c:v>
                </c:pt>
                <c:pt idx="188">
                  <c:v>57376129.2085593</c:v>
                </c:pt>
                <c:pt idx="189">
                  <c:v>55442480.56630978</c:v>
                </c:pt>
                <c:pt idx="190">
                  <c:v>53709201.44697296</c:v>
                </c:pt>
                <c:pt idx="191">
                  <c:v>52030262.52204792</c:v>
                </c:pt>
                <c:pt idx="192">
                  <c:v>50381041.31260283</c:v>
                </c:pt>
                <c:pt idx="193">
                  <c:v>48810248.99460125</c:v>
                </c:pt>
                <c:pt idx="194">
                  <c:v>47277265.22834409</c:v>
                </c:pt>
                <c:pt idx="195">
                  <c:v>45762910.69251354</c:v>
                </c:pt>
                <c:pt idx="196">
                  <c:v>44346659.28739973</c:v>
                </c:pt>
                <c:pt idx="197">
                  <c:v>42954874.76971398</c:v>
                </c:pt>
                <c:pt idx="198">
                  <c:v>41600418.6249622</c:v>
                </c:pt>
                <c:pt idx="199">
                  <c:v>40260959.5574064</c:v>
                </c:pt>
                <c:pt idx="200">
                  <c:v>38946860.95275328</c:v>
                </c:pt>
                <c:pt idx="201">
                  <c:v>37678854.60942745</c:v>
                </c:pt>
                <c:pt idx="202">
                  <c:v>36419519.315317065</c:v>
                </c:pt>
                <c:pt idx="203">
                  <c:v>35202527.06073373</c:v>
                </c:pt>
                <c:pt idx="204">
                  <c:v>34013343.69019233</c:v>
                </c:pt>
                <c:pt idx="205">
                  <c:v>32877099.798471857</c:v>
                </c:pt>
                <c:pt idx="206">
                  <c:v>31776278.60660703</c:v>
                </c:pt>
                <c:pt idx="207">
                  <c:v>30712635.61262242</c:v>
                </c:pt>
                <c:pt idx="208">
                  <c:v>29693091.65122885</c:v>
                </c:pt>
                <c:pt idx="209">
                  <c:v>28701205.575295866</c:v>
                </c:pt>
                <c:pt idx="210">
                  <c:v>27751526.584874604</c:v>
                </c:pt>
                <c:pt idx="211">
                  <c:v>26833570.74720194</c:v>
                </c:pt>
                <c:pt idx="212">
                  <c:v>25944749.035863522</c:v>
                </c:pt>
                <c:pt idx="213">
                  <c:v>25104595.699707165</c:v>
                </c:pt>
                <c:pt idx="214">
                  <c:v>24265752.396262884</c:v>
                </c:pt>
                <c:pt idx="215">
                  <c:v>23451055.877988253</c:v>
                </c:pt>
                <c:pt idx="216">
                  <c:v>22645601.925057016</c:v>
                </c:pt>
                <c:pt idx="217">
                  <c:v>21865131.257485844</c:v>
                </c:pt>
                <c:pt idx="218">
                  <c:v>21095813.224242546</c:v>
                </c:pt>
                <c:pt idx="219">
                  <c:v>20344814.317199666</c:v>
                </c:pt>
                <c:pt idx="220">
                  <c:v>19617522.63859378</c:v>
                </c:pt>
                <c:pt idx="221">
                  <c:v>18903650.963904366</c:v>
                </c:pt>
                <c:pt idx="222">
                  <c:v>18213114.747173123</c:v>
                </c:pt>
                <c:pt idx="223">
                  <c:v>17541002.6887375</c:v>
                </c:pt>
                <c:pt idx="224">
                  <c:v>16890532.76649139</c:v>
                </c:pt>
                <c:pt idx="225">
                  <c:v>16278735.177618647</c:v>
                </c:pt>
                <c:pt idx="226">
                  <c:v>15678426.101555776</c:v>
                </c:pt>
                <c:pt idx="227">
                  <c:v>15102762.767071309</c:v>
                </c:pt>
                <c:pt idx="228">
                  <c:v>14543182.657965105</c:v>
                </c:pt>
                <c:pt idx="229">
                  <c:v>14006978.326298306</c:v>
                </c:pt>
                <c:pt idx="230">
                  <c:v>13409105.980100805</c:v>
                </c:pt>
                <c:pt idx="231">
                  <c:v>12876975.787495514</c:v>
                </c:pt>
                <c:pt idx="232">
                  <c:v>12381808.080603745</c:v>
                </c:pt>
                <c:pt idx="233">
                  <c:v>11891940.879992183</c:v>
                </c:pt>
                <c:pt idx="234">
                  <c:v>11414197.995973485</c:v>
                </c:pt>
                <c:pt idx="235">
                  <c:v>10942816.825055508</c:v>
                </c:pt>
                <c:pt idx="236">
                  <c:v>10480328.699570851</c:v>
                </c:pt>
                <c:pt idx="237">
                  <c:v>10033418.19107652</c:v>
                </c:pt>
                <c:pt idx="238">
                  <c:v>9585941.524073401</c:v>
                </c:pt>
                <c:pt idx="239">
                  <c:v>9148345.192896705</c:v>
                </c:pt>
                <c:pt idx="240">
                  <c:v>8716142.765069552</c:v>
                </c:pt>
                <c:pt idx="241">
                  <c:v>8295408.264930074</c:v>
                </c:pt>
                <c:pt idx="242">
                  <c:v>7881230.137116976</c:v>
                </c:pt>
                <c:pt idx="243">
                  <c:v>7475247.876573309</c:v>
                </c:pt>
                <c:pt idx="244">
                  <c:v>7080715.839551245</c:v>
                </c:pt>
                <c:pt idx="245">
                  <c:v>6692359.137169468</c:v>
                </c:pt>
                <c:pt idx="246">
                  <c:v>6315399.002450845</c:v>
                </c:pt>
                <c:pt idx="247">
                  <c:v>5950944.812549402</c:v>
                </c:pt>
                <c:pt idx="248">
                  <c:v>5594643.203197846</c:v>
                </c:pt>
                <c:pt idx="249">
                  <c:v>5249457.976684365</c:v>
                </c:pt>
                <c:pt idx="250">
                  <c:v>4912544.60665399</c:v>
                </c:pt>
                <c:pt idx="251">
                  <c:v>4586803.878650441</c:v>
                </c:pt>
                <c:pt idx="252">
                  <c:v>4273834.229102215</c:v>
                </c:pt>
                <c:pt idx="253">
                  <c:v>3980219.6886976324</c:v>
                </c:pt>
                <c:pt idx="254">
                  <c:v>3704217.3249034793</c:v>
                </c:pt>
                <c:pt idx="255">
                  <c:v>3446311.203450629</c:v>
                </c:pt>
                <c:pt idx="256">
                  <c:v>3210514.1974900584</c:v>
                </c:pt>
                <c:pt idx="257">
                  <c:v>2988397.462096033</c:v>
                </c:pt>
                <c:pt idx="258">
                  <c:v>2776085.523769553</c:v>
                </c:pt>
                <c:pt idx="259">
                  <c:v>2568257.4866662254</c:v>
                </c:pt>
                <c:pt idx="260">
                  <c:v>2364906.829041801</c:v>
                </c:pt>
                <c:pt idx="261">
                  <c:v>2167739.221599191</c:v>
                </c:pt>
                <c:pt idx="262">
                  <c:v>1974223.9131438578</c:v>
                </c:pt>
                <c:pt idx="263">
                  <c:v>1788441.557572913</c:v>
                </c:pt>
                <c:pt idx="264">
                  <c:v>1611161.968612997</c:v>
                </c:pt>
                <c:pt idx="265">
                  <c:v>1455749.0323008534</c:v>
                </c:pt>
                <c:pt idx="266">
                  <c:v>1314646.509186245</c:v>
                </c:pt>
                <c:pt idx="267">
                  <c:v>1187862.2644445647</c:v>
                </c:pt>
                <c:pt idx="268">
                  <c:v>1071173.6067502538</c:v>
                </c:pt>
                <c:pt idx="269">
                  <c:v>963697.8035553353</c:v>
                </c:pt>
                <c:pt idx="270">
                  <c:v>864923.3430075177</c:v>
                </c:pt>
                <c:pt idx="271">
                  <c:v>780142.3828087468</c:v>
                </c:pt>
                <c:pt idx="272">
                  <c:v>706259.2145211571</c:v>
                </c:pt>
                <c:pt idx="273">
                  <c:v>642364.341061224</c:v>
                </c:pt>
                <c:pt idx="274">
                  <c:v>584857.2102341832</c:v>
                </c:pt>
                <c:pt idx="275">
                  <c:v>530746.8440417676</c:v>
                </c:pt>
                <c:pt idx="276">
                  <c:v>479439.0885232911</c:v>
                </c:pt>
                <c:pt idx="277">
                  <c:v>433224.07319026755</c:v>
                </c:pt>
                <c:pt idx="278">
                  <c:v>389306.3376387108</c:v>
                </c:pt>
                <c:pt idx="279">
                  <c:v>348418.7262236882</c:v>
                </c:pt>
                <c:pt idx="280">
                  <c:v>310846.51808059914</c:v>
                </c:pt>
                <c:pt idx="281">
                  <c:v>276866.44427919225</c:v>
                </c:pt>
                <c:pt idx="282">
                  <c:v>245762.92768157143</c:v>
                </c:pt>
                <c:pt idx="283">
                  <c:v>218033.02414251424</c:v>
                </c:pt>
                <c:pt idx="284">
                  <c:v>192702.51137266372</c:v>
                </c:pt>
                <c:pt idx="285">
                  <c:v>170914.66115606393</c:v>
                </c:pt>
                <c:pt idx="286">
                  <c:v>152997.63071088563</c:v>
                </c:pt>
                <c:pt idx="287">
                  <c:v>138108.68566817872</c:v>
                </c:pt>
                <c:pt idx="288">
                  <c:v>126403.75259966616</c:v>
                </c:pt>
                <c:pt idx="289">
                  <c:v>117301.00318935588</c:v>
                </c:pt>
                <c:pt idx="290">
                  <c:v>110170.23064619035</c:v>
                </c:pt>
                <c:pt idx="291">
                  <c:v>104685.03822541329</c:v>
                </c:pt>
                <c:pt idx="292">
                  <c:v>100173.66204499397</c:v>
                </c:pt>
                <c:pt idx="293">
                  <c:v>96037.74101594648</c:v>
                </c:pt>
                <c:pt idx="294">
                  <c:v>92470.13668272908</c:v>
                </c:pt>
                <c:pt idx="295">
                  <c:v>88966.5891819658</c:v>
                </c:pt>
                <c:pt idx="296">
                  <c:v>85509.77359617359</c:v>
                </c:pt>
                <c:pt idx="297">
                  <c:v>82144.17104892244</c:v>
                </c:pt>
                <c:pt idx="298">
                  <c:v>78813.71350940541</c:v>
                </c:pt>
                <c:pt idx="299">
                  <c:v>75548.66546692004</c:v>
                </c:pt>
                <c:pt idx="300">
                  <c:v>72450.81743207299</c:v>
                </c:pt>
                <c:pt idx="301">
                  <c:v>69413.60126755894</c:v>
                </c:pt>
                <c:pt idx="302">
                  <c:v>66397.71724569277</c:v>
                </c:pt>
                <c:pt idx="303">
                  <c:v>63507.51079389011</c:v>
                </c:pt>
                <c:pt idx="304">
                  <c:v>60673.015556514925</c:v>
                </c:pt>
                <c:pt idx="305">
                  <c:v>57917.538333843164</c:v>
                </c:pt>
                <c:pt idx="306">
                  <c:v>55373.31449308577</c:v>
                </c:pt>
                <c:pt idx="307">
                  <c:v>52847.73286177876</c:v>
                </c:pt>
                <c:pt idx="308">
                  <c:v>50356.27985503256</c:v>
                </c:pt>
                <c:pt idx="309">
                  <c:v>47937.95747881041</c:v>
                </c:pt>
                <c:pt idx="310">
                  <c:v>45717.33818220476</c:v>
                </c:pt>
                <c:pt idx="311">
                  <c:v>43623.159007937065</c:v>
                </c:pt>
                <c:pt idx="312">
                  <c:v>41766.18416944684</c:v>
                </c:pt>
                <c:pt idx="313">
                  <c:v>40092.531422865315</c:v>
                </c:pt>
                <c:pt idx="314">
                  <c:v>38672.65241089113</c:v>
                </c:pt>
                <c:pt idx="315">
                  <c:v>37372.60450411882</c:v>
                </c:pt>
                <c:pt idx="316">
                  <c:v>36134.54617823169</c:v>
                </c:pt>
                <c:pt idx="317">
                  <c:v>34994.470816087574</c:v>
                </c:pt>
                <c:pt idx="318">
                  <c:v>33927.03415727144</c:v>
                </c:pt>
                <c:pt idx="319">
                  <c:v>32863.92152356215</c:v>
                </c:pt>
                <c:pt idx="320">
                  <c:v>31869.78609556437</c:v>
                </c:pt>
                <c:pt idx="321">
                  <c:v>30945.45470479168</c:v>
                </c:pt>
                <c:pt idx="322">
                  <c:v>30037.73330223441</c:v>
                </c:pt>
                <c:pt idx="323">
                  <c:v>29149.66015325738</c:v>
                </c:pt>
                <c:pt idx="324">
                  <c:v>28328.193399373613</c:v>
                </c:pt>
                <c:pt idx="325">
                  <c:v>27524.761189887948</c:v>
                </c:pt>
                <c:pt idx="326">
                  <c:v>26723.95430559345</c:v>
                </c:pt>
                <c:pt idx="327">
                  <c:v>25933.42221888922</c:v>
                </c:pt>
                <c:pt idx="328">
                  <c:v>25159.943958503267</c:v>
                </c:pt>
                <c:pt idx="329">
                  <c:v>24450.003469080806</c:v>
                </c:pt>
                <c:pt idx="330">
                  <c:v>23874.24196439304</c:v>
                </c:pt>
                <c:pt idx="331">
                  <c:v>0</c:v>
                </c:pt>
                <c:pt idx="332">
                  <c:v>4115.610934101156</c:v>
                </c:pt>
                <c:pt idx="333">
                  <c:v>3750.061654344314</c:v>
                </c:pt>
                <c:pt idx="334">
                  <c:v>3432.1544281069487</c:v>
                </c:pt>
                <c:pt idx="335">
                  <c:v>3182.030978498205</c:v>
                </c:pt>
                <c:pt idx="336">
                  <c:v>3000.1602150360814</c:v>
                </c:pt>
                <c:pt idx="337">
                  <c:v>2821.4848199897046</c:v>
                </c:pt>
                <c:pt idx="338">
                  <c:v>2644.3875597309243</c:v>
                </c:pt>
                <c:pt idx="339">
                  <c:v>2469.5806449949005</c:v>
                </c:pt>
                <c:pt idx="340">
                  <c:v>2374.1222110337912</c:v>
                </c:pt>
                <c:pt idx="341">
                  <c:v>2279.1350018664716</c:v>
                </c:pt>
                <c:pt idx="342">
                  <c:v>2185.825340124794</c:v>
                </c:pt>
                <c:pt idx="343">
                  <c:v>2108.810177073919</c:v>
                </c:pt>
                <c:pt idx="344">
                  <c:v>2032.7130953806225</c:v>
                </c:pt>
                <c:pt idx="345">
                  <c:v>1958.5966475358161</c:v>
                </c:pt>
                <c:pt idx="346">
                  <c:v>1884.2674984330843</c:v>
                </c:pt>
                <c:pt idx="347">
                  <c:v>1811.3260268549645</c:v>
                </c:pt>
                <c:pt idx="348">
                  <c:v>1738.751035133986</c:v>
                </c:pt>
                <c:pt idx="349">
                  <c:v>1667.5073156779054</c:v>
                </c:pt>
                <c:pt idx="350">
                  <c:v>1596.6536008681624</c:v>
                </c:pt>
                <c:pt idx="351">
                  <c:v>1526.6573594334955</c:v>
                </c:pt>
                <c:pt idx="352">
                  <c:v>1457.909126811671</c:v>
                </c:pt>
                <c:pt idx="353">
                  <c:v>1389.5844027848389</c:v>
                </c:pt>
                <c:pt idx="354">
                  <c:v>1322.454871045574</c:v>
                </c:pt>
                <c:pt idx="355">
                  <c:v>1255.7682045883373</c:v>
                </c:pt>
                <c:pt idx="356">
                  <c:v>1189.8987254209653</c:v>
                </c:pt>
                <c:pt idx="357">
                  <c:v>1125.7625931296254</c:v>
                </c:pt>
                <c:pt idx="358">
                  <c:v>1061.4500472798725</c:v>
                </c:pt>
                <c:pt idx="359">
                  <c:v>998.2041655536065</c:v>
                </c:pt>
                <c:pt idx="360">
                  <c:v>935.4526876480297</c:v>
                </c:pt>
                <c:pt idx="361">
                  <c:v>873.7185824000195</c:v>
                </c:pt>
                <c:pt idx="362">
                  <c:v>812.4992963795828</c:v>
                </c:pt>
                <c:pt idx="363">
                  <c:v>752.0427402948776</c:v>
                </c:pt>
                <c:pt idx="364">
                  <c:v>692.530340351699</c:v>
                </c:pt>
                <c:pt idx="365">
                  <c:v>633.5610224778612</c:v>
                </c:pt>
                <c:pt idx="366">
                  <c:v>575.4883689940422</c:v>
                </c:pt>
                <c:pt idx="367">
                  <c:v>517.9768537290246</c:v>
                </c:pt>
                <c:pt idx="368">
                  <c:v>461.1906881949152</c:v>
                </c:pt>
                <c:pt idx="369">
                  <c:v>405.456391101531</c:v>
                </c:pt>
                <c:pt idx="370">
                  <c:v>350.05578064120033</c:v>
                </c:pt>
                <c:pt idx="371">
                  <c:v>295.4415290408657</c:v>
                </c:pt>
                <c:pt idx="372">
                  <c:v>244.59624486320104</c:v>
                </c:pt>
                <c:pt idx="373">
                  <c:v>194.4549377788928</c:v>
                </c:pt>
                <c:pt idx="374">
                  <c:v>144.89090069680546</c:v>
                </c:pt>
                <c:pt idx="375">
                  <c:v>95.96496035159525</c:v>
                </c:pt>
                <c:pt idx="376">
                  <c:v>47.68277021032144</c:v>
                </c:pt>
                <c:pt idx="377">
                  <c:v>0</c:v>
                </c:pt>
              </c:numCache>
            </c:numRef>
          </c:val>
        </c:ser>
        <c:axId val="26626263"/>
        <c:axId val="38309776"/>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_Hidden30!$A$2:$A$379</c:f>
              <c:strCache>
                <c:ptCount val="378"/>
                <c:pt idx="0">
                  <c:v>1/06/2019</c:v>
                </c:pt>
                <c:pt idx="1">
                  <c:v>1/07/2019</c:v>
                </c:pt>
                <c:pt idx="2">
                  <c:v>1/08/2019</c:v>
                </c:pt>
                <c:pt idx="3">
                  <c:v>1/09/2019</c:v>
                </c:pt>
                <c:pt idx="4">
                  <c:v>1/10/2019</c:v>
                </c:pt>
                <c:pt idx="5">
                  <c:v>1/11/2019</c:v>
                </c:pt>
                <c:pt idx="6">
                  <c:v>1/12/2019</c:v>
                </c:pt>
                <c:pt idx="7">
                  <c:v>1/01/2020</c:v>
                </c:pt>
                <c:pt idx="8">
                  <c:v>1/02/2020</c:v>
                </c:pt>
                <c:pt idx="9">
                  <c:v>1/03/2020</c:v>
                </c:pt>
                <c:pt idx="10">
                  <c:v>1/04/2020</c:v>
                </c:pt>
                <c:pt idx="11">
                  <c:v>1/05/2020</c:v>
                </c:pt>
                <c:pt idx="12">
                  <c:v>1/06/2020</c:v>
                </c:pt>
                <c:pt idx="13">
                  <c:v>1/07/2020</c:v>
                </c:pt>
                <c:pt idx="14">
                  <c:v>1/08/2020</c:v>
                </c:pt>
                <c:pt idx="15">
                  <c:v>1/09/2020</c:v>
                </c:pt>
                <c:pt idx="16">
                  <c:v>1/10/2020</c:v>
                </c:pt>
                <c:pt idx="17">
                  <c:v>1/11/2020</c:v>
                </c:pt>
                <c:pt idx="18">
                  <c:v>1/12/2020</c:v>
                </c:pt>
                <c:pt idx="19">
                  <c:v>1/01/2021</c:v>
                </c:pt>
                <c:pt idx="20">
                  <c:v>1/02/2021</c:v>
                </c:pt>
                <c:pt idx="21">
                  <c:v>1/03/2021</c:v>
                </c:pt>
                <c:pt idx="22">
                  <c:v>1/04/2021</c:v>
                </c:pt>
                <c:pt idx="23">
                  <c:v>1/05/2021</c:v>
                </c:pt>
                <c:pt idx="24">
                  <c:v>1/06/2021</c:v>
                </c:pt>
                <c:pt idx="25">
                  <c:v>1/07/2021</c:v>
                </c:pt>
                <c:pt idx="26">
                  <c:v>1/08/2021</c:v>
                </c:pt>
                <c:pt idx="27">
                  <c:v>1/09/2021</c:v>
                </c:pt>
                <c:pt idx="28">
                  <c:v>1/10/2021</c:v>
                </c:pt>
                <c:pt idx="29">
                  <c:v>1/11/2021</c:v>
                </c:pt>
                <c:pt idx="30">
                  <c:v>1/12/2021</c:v>
                </c:pt>
                <c:pt idx="31">
                  <c:v>1/01/2022</c:v>
                </c:pt>
                <c:pt idx="32">
                  <c:v>1/02/2022</c:v>
                </c:pt>
                <c:pt idx="33">
                  <c:v>1/03/2022</c:v>
                </c:pt>
                <c:pt idx="34">
                  <c:v>1/04/2022</c:v>
                </c:pt>
                <c:pt idx="35">
                  <c:v>1/05/2022</c:v>
                </c:pt>
                <c:pt idx="36">
                  <c:v>1/06/2022</c:v>
                </c:pt>
                <c:pt idx="37">
                  <c:v>1/07/2022</c:v>
                </c:pt>
                <c:pt idx="38">
                  <c:v>1/08/2022</c:v>
                </c:pt>
                <c:pt idx="39">
                  <c:v>1/09/2022</c:v>
                </c:pt>
                <c:pt idx="40">
                  <c:v>1/10/2022</c:v>
                </c:pt>
                <c:pt idx="41">
                  <c:v>1/11/2022</c:v>
                </c:pt>
                <c:pt idx="42">
                  <c:v>1/12/2022</c:v>
                </c:pt>
                <c:pt idx="43">
                  <c:v>1/01/2023</c:v>
                </c:pt>
                <c:pt idx="44">
                  <c:v>1/02/2023</c:v>
                </c:pt>
                <c:pt idx="45">
                  <c:v>1/03/2023</c:v>
                </c:pt>
                <c:pt idx="46">
                  <c:v>1/04/2023</c:v>
                </c:pt>
                <c:pt idx="47">
                  <c:v>1/05/2023</c:v>
                </c:pt>
                <c:pt idx="48">
                  <c:v>1/06/2023</c:v>
                </c:pt>
                <c:pt idx="49">
                  <c:v>1/07/2023</c:v>
                </c:pt>
                <c:pt idx="50">
                  <c:v>1/08/2023</c:v>
                </c:pt>
                <c:pt idx="51">
                  <c:v>1/09/2023</c:v>
                </c:pt>
                <c:pt idx="52">
                  <c:v>1/10/2023</c:v>
                </c:pt>
                <c:pt idx="53">
                  <c:v>1/11/2023</c:v>
                </c:pt>
                <c:pt idx="54">
                  <c:v>1/12/2023</c:v>
                </c:pt>
                <c:pt idx="55">
                  <c:v>1/01/2024</c:v>
                </c:pt>
                <c:pt idx="56">
                  <c:v>1/02/2024</c:v>
                </c:pt>
                <c:pt idx="57">
                  <c:v>1/03/2024</c:v>
                </c:pt>
                <c:pt idx="58">
                  <c:v>1/04/2024</c:v>
                </c:pt>
                <c:pt idx="59">
                  <c:v>1/05/2024</c:v>
                </c:pt>
                <c:pt idx="60">
                  <c:v>1/06/2024</c:v>
                </c:pt>
                <c:pt idx="61">
                  <c:v>1/07/2024</c:v>
                </c:pt>
                <c:pt idx="62">
                  <c:v>1/08/2024</c:v>
                </c:pt>
                <c:pt idx="63">
                  <c:v>1/09/2024</c:v>
                </c:pt>
                <c:pt idx="64">
                  <c:v>1/10/2024</c:v>
                </c:pt>
                <c:pt idx="65">
                  <c:v>1/11/2024</c:v>
                </c:pt>
                <c:pt idx="66">
                  <c:v>1/12/2024</c:v>
                </c:pt>
                <c:pt idx="67">
                  <c:v>1/01/2025</c:v>
                </c:pt>
                <c:pt idx="68">
                  <c:v>1/02/2025</c:v>
                </c:pt>
                <c:pt idx="69">
                  <c:v>1/03/2025</c:v>
                </c:pt>
                <c:pt idx="70">
                  <c:v>1/04/2025</c:v>
                </c:pt>
                <c:pt idx="71">
                  <c:v>1/05/2025</c:v>
                </c:pt>
                <c:pt idx="72">
                  <c:v>1/06/2025</c:v>
                </c:pt>
                <c:pt idx="73">
                  <c:v>1/07/2025</c:v>
                </c:pt>
                <c:pt idx="74">
                  <c:v>1/08/2025</c:v>
                </c:pt>
                <c:pt idx="75">
                  <c:v>1/09/2025</c:v>
                </c:pt>
                <c:pt idx="76">
                  <c:v>1/10/2025</c:v>
                </c:pt>
                <c:pt idx="77">
                  <c:v>1/11/2025</c:v>
                </c:pt>
                <c:pt idx="78">
                  <c:v>1/12/2025</c:v>
                </c:pt>
                <c:pt idx="79">
                  <c:v>1/01/2026</c:v>
                </c:pt>
                <c:pt idx="80">
                  <c:v>1/02/2026</c:v>
                </c:pt>
                <c:pt idx="81">
                  <c:v>1/03/2026</c:v>
                </c:pt>
                <c:pt idx="82">
                  <c:v>1/04/2026</c:v>
                </c:pt>
                <c:pt idx="83">
                  <c:v>1/05/2026</c:v>
                </c:pt>
                <c:pt idx="84">
                  <c:v>1/06/2026</c:v>
                </c:pt>
                <c:pt idx="85">
                  <c:v>1/07/2026</c:v>
                </c:pt>
                <c:pt idx="86">
                  <c:v>1/08/2026</c:v>
                </c:pt>
                <c:pt idx="87">
                  <c:v>1/09/2026</c:v>
                </c:pt>
                <c:pt idx="88">
                  <c:v>1/10/2026</c:v>
                </c:pt>
                <c:pt idx="89">
                  <c:v>1/11/2026</c:v>
                </c:pt>
                <c:pt idx="90">
                  <c:v>1/12/2026</c:v>
                </c:pt>
                <c:pt idx="91">
                  <c:v>1/01/2027</c:v>
                </c:pt>
                <c:pt idx="92">
                  <c:v>1/02/2027</c:v>
                </c:pt>
                <c:pt idx="93">
                  <c:v>1/03/2027</c:v>
                </c:pt>
                <c:pt idx="94">
                  <c:v>1/04/2027</c:v>
                </c:pt>
                <c:pt idx="95">
                  <c:v>1/05/2027</c:v>
                </c:pt>
                <c:pt idx="96">
                  <c:v>1/06/2027</c:v>
                </c:pt>
                <c:pt idx="97">
                  <c:v>1/07/2027</c:v>
                </c:pt>
                <c:pt idx="98">
                  <c:v>1/08/2027</c:v>
                </c:pt>
                <c:pt idx="99">
                  <c:v>1/09/2027</c:v>
                </c:pt>
                <c:pt idx="100">
                  <c:v>1/10/2027</c:v>
                </c:pt>
                <c:pt idx="101">
                  <c:v>1/11/2027</c:v>
                </c:pt>
                <c:pt idx="102">
                  <c:v>1/12/2027</c:v>
                </c:pt>
                <c:pt idx="103">
                  <c:v>1/01/2028</c:v>
                </c:pt>
                <c:pt idx="104">
                  <c:v>1/02/2028</c:v>
                </c:pt>
                <c:pt idx="105">
                  <c:v>1/03/2028</c:v>
                </c:pt>
                <c:pt idx="106">
                  <c:v>1/04/2028</c:v>
                </c:pt>
                <c:pt idx="107">
                  <c:v>1/05/2028</c:v>
                </c:pt>
                <c:pt idx="108">
                  <c:v>1/06/2028</c:v>
                </c:pt>
                <c:pt idx="109">
                  <c:v>1/07/2028</c:v>
                </c:pt>
                <c:pt idx="110">
                  <c:v>1/08/2028</c:v>
                </c:pt>
                <c:pt idx="111">
                  <c:v>1/09/2028</c:v>
                </c:pt>
                <c:pt idx="112">
                  <c:v>1/10/2028</c:v>
                </c:pt>
                <c:pt idx="113">
                  <c:v>1/11/2028</c:v>
                </c:pt>
                <c:pt idx="114">
                  <c:v>1/12/2028</c:v>
                </c:pt>
                <c:pt idx="115">
                  <c:v>1/01/2029</c:v>
                </c:pt>
                <c:pt idx="116">
                  <c:v>1/02/2029</c:v>
                </c:pt>
                <c:pt idx="117">
                  <c:v>1/03/2029</c:v>
                </c:pt>
                <c:pt idx="118">
                  <c:v>1/04/2029</c:v>
                </c:pt>
                <c:pt idx="119">
                  <c:v>1/05/2029</c:v>
                </c:pt>
                <c:pt idx="120">
                  <c:v>1/06/2029</c:v>
                </c:pt>
                <c:pt idx="121">
                  <c:v>1/07/2029</c:v>
                </c:pt>
                <c:pt idx="122">
                  <c:v>1/08/2029</c:v>
                </c:pt>
                <c:pt idx="123">
                  <c:v>1/09/2029</c:v>
                </c:pt>
                <c:pt idx="124">
                  <c:v>1/10/2029</c:v>
                </c:pt>
                <c:pt idx="125">
                  <c:v>1/11/2029</c:v>
                </c:pt>
                <c:pt idx="126">
                  <c:v>1/12/2029</c:v>
                </c:pt>
                <c:pt idx="127">
                  <c:v>1/01/2030</c:v>
                </c:pt>
                <c:pt idx="128">
                  <c:v>1/02/2030</c:v>
                </c:pt>
                <c:pt idx="129">
                  <c:v>1/03/2030</c:v>
                </c:pt>
                <c:pt idx="130">
                  <c:v>1/04/2030</c:v>
                </c:pt>
                <c:pt idx="131">
                  <c:v>1/05/2030</c:v>
                </c:pt>
                <c:pt idx="132">
                  <c:v>1/06/2030</c:v>
                </c:pt>
                <c:pt idx="133">
                  <c:v>1/07/2030</c:v>
                </c:pt>
                <c:pt idx="134">
                  <c:v>1/08/2030</c:v>
                </c:pt>
                <c:pt idx="135">
                  <c:v>1/09/2030</c:v>
                </c:pt>
                <c:pt idx="136">
                  <c:v>1/10/2030</c:v>
                </c:pt>
                <c:pt idx="137">
                  <c:v>1/11/2030</c:v>
                </c:pt>
                <c:pt idx="138">
                  <c:v>1/12/2030</c:v>
                </c:pt>
                <c:pt idx="139">
                  <c:v>1/01/2031</c:v>
                </c:pt>
                <c:pt idx="140">
                  <c:v>1/02/2031</c:v>
                </c:pt>
                <c:pt idx="141">
                  <c:v>1/03/2031</c:v>
                </c:pt>
                <c:pt idx="142">
                  <c:v>1/04/2031</c:v>
                </c:pt>
                <c:pt idx="143">
                  <c:v>1/05/2031</c:v>
                </c:pt>
                <c:pt idx="144">
                  <c:v>1/06/2031</c:v>
                </c:pt>
                <c:pt idx="145">
                  <c:v>1/07/2031</c:v>
                </c:pt>
                <c:pt idx="146">
                  <c:v>1/08/2031</c:v>
                </c:pt>
                <c:pt idx="147">
                  <c:v>1/09/2031</c:v>
                </c:pt>
                <c:pt idx="148">
                  <c:v>1/10/2031</c:v>
                </c:pt>
                <c:pt idx="149">
                  <c:v>1/11/2031</c:v>
                </c:pt>
                <c:pt idx="150">
                  <c:v>1/12/2031</c:v>
                </c:pt>
                <c:pt idx="151">
                  <c:v>1/01/2032</c:v>
                </c:pt>
                <c:pt idx="152">
                  <c:v>1/02/2032</c:v>
                </c:pt>
                <c:pt idx="153">
                  <c:v>1/03/2032</c:v>
                </c:pt>
                <c:pt idx="154">
                  <c:v>1/04/2032</c:v>
                </c:pt>
                <c:pt idx="155">
                  <c:v>1/05/2032</c:v>
                </c:pt>
                <c:pt idx="156">
                  <c:v>1/06/2032</c:v>
                </c:pt>
                <c:pt idx="157">
                  <c:v>1/07/2032</c:v>
                </c:pt>
                <c:pt idx="158">
                  <c:v>1/08/2032</c:v>
                </c:pt>
                <c:pt idx="159">
                  <c:v>1/09/2032</c:v>
                </c:pt>
                <c:pt idx="160">
                  <c:v>1/10/2032</c:v>
                </c:pt>
                <c:pt idx="161">
                  <c:v>1/11/2032</c:v>
                </c:pt>
                <c:pt idx="162">
                  <c:v>1/12/2032</c:v>
                </c:pt>
                <c:pt idx="163">
                  <c:v>1/01/2033</c:v>
                </c:pt>
                <c:pt idx="164">
                  <c:v>1/02/2033</c:v>
                </c:pt>
                <c:pt idx="165">
                  <c:v>1/03/2033</c:v>
                </c:pt>
                <c:pt idx="166">
                  <c:v>1/04/2033</c:v>
                </c:pt>
                <c:pt idx="167">
                  <c:v>1/05/2033</c:v>
                </c:pt>
                <c:pt idx="168">
                  <c:v>1/06/2033</c:v>
                </c:pt>
                <c:pt idx="169">
                  <c:v>1/07/2033</c:v>
                </c:pt>
                <c:pt idx="170">
                  <c:v>1/08/2033</c:v>
                </c:pt>
                <c:pt idx="171">
                  <c:v>1/09/2033</c:v>
                </c:pt>
                <c:pt idx="172">
                  <c:v>1/10/2033</c:v>
                </c:pt>
                <c:pt idx="173">
                  <c:v>1/11/2033</c:v>
                </c:pt>
                <c:pt idx="174">
                  <c:v>1/12/2033</c:v>
                </c:pt>
                <c:pt idx="175">
                  <c:v>1/01/2034</c:v>
                </c:pt>
                <c:pt idx="176">
                  <c:v>1/02/2034</c:v>
                </c:pt>
                <c:pt idx="177">
                  <c:v>1/03/2034</c:v>
                </c:pt>
                <c:pt idx="178">
                  <c:v>1/04/2034</c:v>
                </c:pt>
                <c:pt idx="179">
                  <c:v>1/05/2034</c:v>
                </c:pt>
                <c:pt idx="180">
                  <c:v>1/06/2034</c:v>
                </c:pt>
                <c:pt idx="181">
                  <c:v>1/07/2034</c:v>
                </c:pt>
                <c:pt idx="182">
                  <c:v>1/08/2034</c:v>
                </c:pt>
                <c:pt idx="183">
                  <c:v>1/09/2034</c:v>
                </c:pt>
                <c:pt idx="184">
                  <c:v>1/10/2034</c:v>
                </c:pt>
                <c:pt idx="185">
                  <c:v>1/11/2034</c:v>
                </c:pt>
                <c:pt idx="186">
                  <c:v>1/12/2034</c:v>
                </c:pt>
                <c:pt idx="187">
                  <c:v>1/01/2035</c:v>
                </c:pt>
                <c:pt idx="188">
                  <c:v>1/02/2035</c:v>
                </c:pt>
                <c:pt idx="189">
                  <c:v>1/03/2035</c:v>
                </c:pt>
                <c:pt idx="190">
                  <c:v>1/04/2035</c:v>
                </c:pt>
                <c:pt idx="191">
                  <c:v>1/05/2035</c:v>
                </c:pt>
                <c:pt idx="192">
                  <c:v>1/06/2035</c:v>
                </c:pt>
                <c:pt idx="193">
                  <c:v>1/07/2035</c:v>
                </c:pt>
                <c:pt idx="194">
                  <c:v>1/08/2035</c:v>
                </c:pt>
                <c:pt idx="195">
                  <c:v>1/09/2035</c:v>
                </c:pt>
                <c:pt idx="196">
                  <c:v>1/10/2035</c:v>
                </c:pt>
                <c:pt idx="197">
                  <c:v>1/11/2035</c:v>
                </c:pt>
                <c:pt idx="198">
                  <c:v>1/12/2035</c:v>
                </c:pt>
                <c:pt idx="199">
                  <c:v>1/01/2036</c:v>
                </c:pt>
                <c:pt idx="200">
                  <c:v>1/02/2036</c:v>
                </c:pt>
                <c:pt idx="201">
                  <c:v>1/03/2036</c:v>
                </c:pt>
                <c:pt idx="202">
                  <c:v>1/04/2036</c:v>
                </c:pt>
                <c:pt idx="203">
                  <c:v>1/05/2036</c:v>
                </c:pt>
                <c:pt idx="204">
                  <c:v>1/06/2036</c:v>
                </c:pt>
                <c:pt idx="205">
                  <c:v>1/07/2036</c:v>
                </c:pt>
                <c:pt idx="206">
                  <c:v>1/08/2036</c:v>
                </c:pt>
                <c:pt idx="207">
                  <c:v>1/09/2036</c:v>
                </c:pt>
                <c:pt idx="208">
                  <c:v>1/10/2036</c:v>
                </c:pt>
                <c:pt idx="209">
                  <c:v>1/11/2036</c:v>
                </c:pt>
                <c:pt idx="210">
                  <c:v>1/12/2036</c:v>
                </c:pt>
                <c:pt idx="211">
                  <c:v>1/01/2037</c:v>
                </c:pt>
                <c:pt idx="212">
                  <c:v>1/02/2037</c:v>
                </c:pt>
                <c:pt idx="213">
                  <c:v>1/03/2037</c:v>
                </c:pt>
                <c:pt idx="214">
                  <c:v>1/04/2037</c:v>
                </c:pt>
                <c:pt idx="215">
                  <c:v>1/05/2037</c:v>
                </c:pt>
                <c:pt idx="216">
                  <c:v>1/06/2037</c:v>
                </c:pt>
                <c:pt idx="217">
                  <c:v>1/07/2037</c:v>
                </c:pt>
                <c:pt idx="218">
                  <c:v>1/08/2037</c:v>
                </c:pt>
                <c:pt idx="219">
                  <c:v>1/09/2037</c:v>
                </c:pt>
                <c:pt idx="220">
                  <c:v>1/10/2037</c:v>
                </c:pt>
                <c:pt idx="221">
                  <c:v>1/11/2037</c:v>
                </c:pt>
                <c:pt idx="222">
                  <c:v>1/12/2037</c:v>
                </c:pt>
                <c:pt idx="223">
                  <c:v>1/01/2038</c:v>
                </c:pt>
                <c:pt idx="224">
                  <c:v>1/02/2038</c:v>
                </c:pt>
                <c:pt idx="225">
                  <c:v>1/03/2038</c:v>
                </c:pt>
                <c:pt idx="226">
                  <c:v>1/04/2038</c:v>
                </c:pt>
                <c:pt idx="227">
                  <c:v>1/05/2038</c:v>
                </c:pt>
                <c:pt idx="228">
                  <c:v>1/06/2038</c:v>
                </c:pt>
                <c:pt idx="229">
                  <c:v>1/07/2038</c:v>
                </c:pt>
                <c:pt idx="230">
                  <c:v>1/08/2038</c:v>
                </c:pt>
                <c:pt idx="231">
                  <c:v>1/09/2038</c:v>
                </c:pt>
                <c:pt idx="232">
                  <c:v>1/10/2038</c:v>
                </c:pt>
                <c:pt idx="233">
                  <c:v>1/11/2038</c:v>
                </c:pt>
                <c:pt idx="234">
                  <c:v>1/12/2038</c:v>
                </c:pt>
                <c:pt idx="235">
                  <c:v>1/01/2039</c:v>
                </c:pt>
                <c:pt idx="236">
                  <c:v>1/02/2039</c:v>
                </c:pt>
                <c:pt idx="237">
                  <c:v>1/03/2039</c:v>
                </c:pt>
                <c:pt idx="238">
                  <c:v>1/04/2039</c:v>
                </c:pt>
                <c:pt idx="239">
                  <c:v>1/05/2039</c:v>
                </c:pt>
                <c:pt idx="240">
                  <c:v>1/06/2039</c:v>
                </c:pt>
                <c:pt idx="241">
                  <c:v>1/07/2039</c:v>
                </c:pt>
                <c:pt idx="242">
                  <c:v>1/08/2039</c:v>
                </c:pt>
                <c:pt idx="243">
                  <c:v>1/09/2039</c:v>
                </c:pt>
                <c:pt idx="244">
                  <c:v>1/10/2039</c:v>
                </c:pt>
                <c:pt idx="245">
                  <c:v>1/11/2039</c:v>
                </c:pt>
                <c:pt idx="246">
                  <c:v>1/12/2039</c:v>
                </c:pt>
                <c:pt idx="247">
                  <c:v>1/01/2040</c:v>
                </c:pt>
                <c:pt idx="248">
                  <c:v>1/02/2040</c:v>
                </c:pt>
                <c:pt idx="249">
                  <c:v>1/03/2040</c:v>
                </c:pt>
                <c:pt idx="250">
                  <c:v>1/04/2040</c:v>
                </c:pt>
                <c:pt idx="251">
                  <c:v>1/05/2040</c:v>
                </c:pt>
                <c:pt idx="252">
                  <c:v>1/06/2040</c:v>
                </c:pt>
                <c:pt idx="253">
                  <c:v>1/07/2040</c:v>
                </c:pt>
                <c:pt idx="254">
                  <c:v>1/08/2040</c:v>
                </c:pt>
                <c:pt idx="255">
                  <c:v>1/09/2040</c:v>
                </c:pt>
                <c:pt idx="256">
                  <c:v>1/10/2040</c:v>
                </c:pt>
                <c:pt idx="257">
                  <c:v>1/11/2040</c:v>
                </c:pt>
                <c:pt idx="258">
                  <c:v>1/12/2040</c:v>
                </c:pt>
                <c:pt idx="259">
                  <c:v>1/01/2041</c:v>
                </c:pt>
                <c:pt idx="260">
                  <c:v>1/02/2041</c:v>
                </c:pt>
                <c:pt idx="261">
                  <c:v>1/03/2041</c:v>
                </c:pt>
                <c:pt idx="262">
                  <c:v>1/04/2041</c:v>
                </c:pt>
                <c:pt idx="263">
                  <c:v>1/05/2041</c:v>
                </c:pt>
                <c:pt idx="264">
                  <c:v>1/06/2041</c:v>
                </c:pt>
                <c:pt idx="265">
                  <c:v>1/07/2041</c:v>
                </c:pt>
                <c:pt idx="266">
                  <c:v>1/08/2041</c:v>
                </c:pt>
                <c:pt idx="267">
                  <c:v>1/09/2041</c:v>
                </c:pt>
                <c:pt idx="268">
                  <c:v>1/10/2041</c:v>
                </c:pt>
                <c:pt idx="269">
                  <c:v>1/11/2041</c:v>
                </c:pt>
                <c:pt idx="270">
                  <c:v>1/12/2041</c:v>
                </c:pt>
                <c:pt idx="271">
                  <c:v>1/01/2042</c:v>
                </c:pt>
                <c:pt idx="272">
                  <c:v>1/02/2042</c:v>
                </c:pt>
                <c:pt idx="273">
                  <c:v>1/03/2042</c:v>
                </c:pt>
                <c:pt idx="274">
                  <c:v>1/04/2042</c:v>
                </c:pt>
                <c:pt idx="275">
                  <c:v>1/05/2042</c:v>
                </c:pt>
                <c:pt idx="276">
                  <c:v>1/06/2042</c:v>
                </c:pt>
                <c:pt idx="277">
                  <c:v>1/07/2042</c:v>
                </c:pt>
                <c:pt idx="278">
                  <c:v>1/08/2042</c:v>
                </c:pt>
                <c:pt idx="279">
                  <c:v>1/09/2042</c:v>
                </c:pt>
                <c:pt idx="280">
                  <c:v>1/10/2042</c:v>
                </c:pt>
                <c:pt idx="281">
                  <c:v>1/11/2042</c:v>
                </c:pt>
                <c:pt idx="282">
                  <c:v>1/12/2042</c:v>
                </c:pt>
                <c:pt idx="283">
                  <c:v>1/01/2043</c:v>
                </c:pt>
                <c:pt idx="284">
                  <c:v>1/02/2043</c:v>
                </c:pt>
                <c:pt idx="285">
                  <c:v>1/03/2043</c:v>
                </c:pt>
                <c:pt idx="286">
                  <c:v>1/04/2043</c:v>
                </c:pt>
                <c:pt idx="287">
                  <c:v>1/05/2043</c:v>
                </c:pt>
                <c:pt idx="288">
                  <c:v>1/06/2043</c:v>
                </c:pt>
                <c:pt idx="289">
                  <c:v>1/07/2043</c:v>
                </c:pt>
                <c:pt idx="290">
                  <c:v>1/08/2043</c:v>
                </c:pt>
                <c:pt idx="291">
                  <c:v>1/09/2043</c:v>
                </c:pt>
                <c:pt idx="292">
                  <c:v>1/10/2043</c:v>
                </c:pt>
                <c:pt idx="293">
                  <c:v>1/11/2043</c:v>
                </c:pt>
                <c:pt idx="294">
                  <c:v>1/12/2043</c:v>
                </c:pt>
                <c:pt idx="295">
                  <c:v>1/01/2044</c:v>
                </c:pt>
                <c:pt idx="296">
                  <c:v>1/02/2044</c:v>
                </c:pt>
                <c:pt idx="297">
                  <c:v>1/03/2044</c:v>
                </c:pt>
                <c:pt idx="298">
                  <c:v>1/04/2044</c:v>
                </c:pt>
                <c:pt idx="299">
                  <c:v>1/05/2044</c:v>
                </c:pt>
                <c:pt idx="300">
                  <c:v>1/06/2044</c:v>
                </c:pt>
                <c:pt idx="301">
                  <c:v>1/07/2044</c:v>
                </c:pt>
                <c:pt idx="302">
                  <c:v>1/08/2044</c:v>
                </c:pt>
                <c:pt idx="303">
                  <c:v>1/09/2044</c:v>
                </c:pt>
                <c:pt idx="304">
                  <c:v>1/10/2044</c:v>
                </c:pt>
                <c:pt idx="305">
                  <c:v>1/11/2044</c:v>
                </c:pt>
                <c:pt idx="306">
                  <c:v>1/12/2044</c:v>
                </c:pt>
                <c:pt idx="307">
                  <c:v>1/01/2045</c:v>
                </c:pt>
                <c:pt idx="308">
                  <c:v>1/02/2045</c:v>
                </c:pt>
                <c:pt idx="309">
                  <c:v>1/03/2045</c:v>
                </c:pt>
                <c:pt idx="310">
                  <c:v>1/04/2045</c:v>
                </c:pt>
                <c:pt idx="311">
                  <c:v>1/05/2045</c:v>
                </c:pt>
                <c:pt idx="312">
                  <c:v>1/06/2045</c:v>
                </c:pt>
                <c:pt idx="313">
                  <c:v>1/07/2045</c:v>
                </c:pt>
                <c:pt idx="314">
                  <c:v>1/08/2045</c:v>
                </c:pt>
                <c:pt idx="315">
                  <c:v>1/09/2045</c:v>
                </c:pt>
                <c:pt idx="316">
                  <c:v>1/10/2045</c:v>
                </c:pt>
                <c:pt idx="317">
                  <c:v>1/11/2045</c:v>
                </c:pt>
                <c:pt idx="318">
                  <c:v>1/12/2045</c:v>
                </c:pt>
                <c:pt idx="319">
                  <c:v>1/01/2046</c:v>
                </c:pt>
                <c:pt idx="320">
                  <c:v>1/02/2046</c:v>
                </c:pt>
                <c:pt idx="321">
                  <c:v>1/03/2046</c:v>
                </c:pt>
                <c:pt idx="322">
                  <c:v>1/04/2046</c:v>
                </c:pt>
                <c:pt idx="323">
                  <c:v>1/05/2046</c:v>
                </c:pt>
                <c:pt idx="324">
                  <c:v>1/06/2046</c:v>
                </c:pt>
                <c:pt idx="325">
                  <c:v>1/07/2046</c:v>
                </c:pt>
                <c:pt idx="326">
                  <c:v>1/08/2046</c:v>
                </c:pt>
                <c:pt idx="327">
                  <c:v>1/09/2046</c:v>
                </c:pt>
                <c:pt idx="328">
                  <c:v>1/10/2046</c:v>
                </c:pt>
                <c:pt idx="329">
                  <c:v>1/11/2046</c:v>
                </c:pt>
                <c:pt idx="330">
                  <c:v>1/12/2046</c:v>
                </c:pt>
                <c:pt idx="331">
                  <c:v>1/01/2047</c:v>
                </c:pt>
                <c:pt idx="332">
                  <c:v>1/02/2047</c:v>
                </c:pt>
                <c:pt idx="333">
                  <c:v>1/03/2047</c:v>
                </c:pt>
                <c:pt idx="334">
                  <c:v>1/04/2047</c:v>
                </c:pt>
                <c:pt idx="335">
                  <c:v>1/05/2047</c:v>
                </c:pt>
                <c:pt idx="336">
                  <c:v>1/06/2047</c:v>
                </c:pt>
                <c:pt idx="337">
                  <c:v>1/07/2047</c:v>
                </c:pt>
                <c:pt idx="338">
                  <c:v>1/08/2047</c:v>
                </c:pt>
                <c:pt idx="339">
                  <c:v>1/09/2047</c:v>
                </c:pt>
                <c:pt idx="340">
                  <c:v>1/10/2047</c:v>
                </c:pt>
                <c:pt idx="341">
                  <c:v>1/11/2047</c:v>
                </c:pt>
                <c:pt idx="342">
                  <c:v>1/12/2047</c:v>
                </c:pt>
                <c:pt idx="343">
                  <c:v>1/01/2048</c:v>
                </c:pt>
                <c:pt idx="344">
                  <c:v>1/02/2048</c:v>
                </c:pt>
                <c:pt idx="345">
                  <c:v>1/03/2048</c:v>
                </c:pt>
                <c:pt idx="346">
                  <c:v>1/04/2048</c:v>
                </c:pt>
                <c:pt idx="347">
                  <c:v>1/05/2048</c:v>
                </c:pt>
                <c:pt idx="348">
                  <c:v>1/06/2048</c:v>
                </c:pt>
                <c:pt idx="349">
                  <c:v>1/07/2048</c:v>
                </c:pt>
                <c:pt idx="350">
                  <c:v>1/08/2048</c:v>
                </c:pt>
                <c:pt idx="351">
                  <c:v>1/09/2048</c:v>
                </c:pt>
                <c:pt idx="352">
                  <c:v>1/10/2048</c:v>
                </c:pt>
                <c:pt idx="353">
                  <c:v>1/11/2048</c:v>
                </c:pt>
                <c:pt idx="354">
                  <c:v>1/12/2048</c:v>
                </c:pt>
                <c:pt idx="355">
                  <c:v>1/01/2049</c:v>
                </c:pt>
                <c:pt idx="356">
                  <c:v>1/02/2049</c:v>
                </c:pt>
                <c:pt idx="357">
                  <c:v>1/03/2049</c:v>
                </c:pt>
                <c:pt idx="358">
                  <c:v>1/04/2049</c:v>
                </c:pt>
                <c:pt idx="359">
                  <c:v>1/05/2049</c:v>
                </c:pt>
                <c:pt idx="360">
                  <c:v>1/06/2049</c:v>
                </c:pt>
                <c:pt idx="361">
                  <c:v>1/07/2049</c:v>
                </c:pt>
                <c:pt idx="362">
                  <c:v>1/08/2049</c:v>
                </c:pt>
                <c:pt idx="363">
                  <c:v>1/09/2049</c:v>
                </c:pt>
                <c:pt idx="364">
                  <c:v>1/10/2049</c:v>
                </c:pt>
                <c:pt idx="365">
                  <c:v>1/11/2049</c:v>
                </c:pt>
                <c:pt idx="366">
                  <c:v>1/12/2049</c:v>
                </c:pt>
                <c:pt idx="367">
                  <c:v>1/01/2050</c:v>
                </c:pt>
                <c:pt idx="368">
                  <c:v>1/02/2050</c:v>
                </c:pt>
                <c:pt idx="369">
                  <c:v>1/03/2050</c:v>
                </c:pt>
                <c:pt idx="370">
                  <c:v>1/04/2050</c:v>
                </c:pt>
                <c:pt idx="371">
                  <c:v>1/05/2050</c:v>
                </c:pt>
                <c:pt idx="372">
                  <c:v>1/06/2050</c:v>
                </c:pt>
                <c:pt idx="373">
                  <c:v>1/07/2050</c:v>
                </c:pt>
                <c:pt idx="374">
                  <c:v>1/08/2050</c:v>
                </c:pt>
                <c:pt idx="375">
                  <c:v>1/09/2050</c:v>
                </c:pt>
                <c:pt idx="376">
                  <c:v>1/10/2050</c:v>
                </c:pt>
                <c:pt idx="377">
                  <c:v>1/11/2050</c:v>
                </c:pt>
              </c:strCache>
            </c:strRef>
          </c:cat>
          <c:val>
            <c:numRef>
              <c:f>_Hidden30!$F$2:$F$379</c:f>
              <c:numCache>
                <c:ptCount val="378"/>
                <c:pt idx="0">
                  <c:v>2250000000</c:v>
                </c:pt>
                <c:pt idx="1">
                  <c:v>2250000000</c:v>
                </c:pt>
                <c:pt idx="2">
                  <c:v>2250000000</c:v>
                </c:pt>
                <c:pt idx="3">
                  <c:v>2250000000</c:v>
                </c:pt>
                <c:pt idx="4">
                  <c:v>2250000000</c:v>
                </c:pt>
                <c:pt idx="5">
                  <c:v>2250000000</c:v>
                </c:pt>
                <c:pt idx="6">
                  <c:v>2250000000</c:v>
                </c:pt>
                <c:pt idx="7">
                  <c:v>2250000000</c:v>
                </c:pt>
                <c:pt idx="8">
                  <c:v>2250000000</c:v>
                </c:pt>
                <c:pt idx="9">
                  <c:v>2250000000</c:v>
                </c:pt>
                <c:pt idx="10">
                  <c:v>2250000000</c:v>
                </c:pt>
                <c:pt idx="11">
                  <c:v>2250000000</c:v>
                </c:pt>
                <c:pt idx="12">
                  <c:v>2250000000</c:v>
                </c:pt>
                <c:pt idx="13">
                  <c:v>2250000000</c:v>
                </c:pt>
                <c:pt idx="14">
                  <c:v>2250000000</c:v>
                </c:pt>
                <c:pt idx="15">
                  <c:v>2250000000</c:v>
                </c:pt>
                <c:pt idx="16">
                  <c:v>2250000000</c:v>
                </c:pt>
                <c:pt idx="17">
                  <c:v>2250000000</c:v>
                </c:pt>
                <c:pt idx="18">
                  <c:v>2250000000</c:v>
                </c:pt>
                <c:pt idx="19">
                  <c:v>2250000000</c:v>
                </c:pt>
                <c:pt idx="20">
                  <c:v>2250000000</c:v>
                </c:pt>
                <c:pt idx="21">
                  <c:v>2250000000</c:v>
                </c:pt>
                <c:pt idx="22">
                  <c:v>2250000000</c:v>
                </c:pt>
                <c:pt idx="23">
                  <c:v>2250000000</c:v>
                </c:pt>
                <c:pt idx="24">
                  <c:v>2250000000</c:v>
                </c:pt>
                <c:pt idx="25">
                  <c:v>2250000000</c:v>
                </c:pt>
                <c:pt idx="26">
                  <c:v>2250000000</c:v>
                </c:pt>
                <c:pt idx="27">
                  <c:v>2250000000</c:v>
                </c:pt>
                <c:pt idx="28">
                  <c:v>2250000000</c:v>
                </c:pt>
                <c:pt idx="29">
                  <c:v>2250000000</c:v>
                </c:pt>
                <c:pt idx="30">
                  <c:v>2250000000</c:v>
                </c:pt>
                <c:pt idx="31">
                  <c:v>2250000000</c:v>
                </c:pt>
                <c:pt idx="32">
                  <c:v>2250000000</c:v>
                </c:pt>
                <c:pt idx="33">
                  <c:v>2250000000</c:v>
                </c:pt>
                <c:pt idx="34">
                  <c:v>2250000000</c:v>
                </c:pt>
                <c:pt idx="35">
                  <c:v>2250000000</c:v>
                </c:pt>
                <c:pt idx="36">
                  <c:v>2250000000</c:v>
                </c:pt>
                <c:pt idx="37">
                  <c:v>2250000000</c:v>
                </c:pt>
                <c:pt idx="38">
                  <c:v>2250000000</c:v>
                </c:pt>
                <c:pt idx="39">
                  <c:v>2250000000</c:v>
                </c:pt>
                <c:pt idx="40">
                  <c:v>2250000000</c:v>
                </c:pt>
                <c:pt idx="41">
                  <c:v>2250000000</c:v>
                </c:pt>
                <c:pt idx="42">
                  <c:v>2250000000</c:v>
                </c:pt>
                <c:pt idx="43">
                  <c:v>2250000000</c:v>
                </c:pt>
                <c:pt idx="44">
                  <c:v>2250000000</c:v>
                </c:pt>
                <c:pt idx="45">
                  <c:v>2250000000</c:v>
                </c:pt>
                <c:pt idx="46">
                  <c:v>2250000000</c:v>
                </c:pt>
                <c:pt idx="47">
                  <c:v>2250000000</c:v>
                </c:pt>
                <c:pt idx="48">
                  <c:v>2250000000</c:v>
                </c:pt>
                <c:pt idx="49">
                  <c:v>2250000000</c:v>
                </c:pt>
                <c:pt idx="50">
                  <c:v>2250000000</c:v>
                </c:pt>
                <c:pt idx="51">
                  <c:v>2250000000</c:v>
                </c:pt>
                <c:pt idx="52">
                  <c:v>1750000000</c:v>
                </c:pt>
                <c:pt idx="53">
                  <c:v>1750000000</c:v>
                </c:pt>
                <c:pt idx="54">
                  <c:v>1750000000</c:v>
                </c:pt>
                <c:pt idx="55">
                  <c:v>1750000000</c:v>
                </c:pt>
                <c:pt idx="56">
                  <c:v>1750000000</c:v>
                </c:pt>
                <c:pt idx="57">
                  <c:v>1750000000</c:v>
                </c:pt>
                <c:pt idx="58">
                  <c:v>1750000000</c:v>
                </c:pt>
                <c:pt idx="59">
                  <c:v>1750000000</c:v>
                </c:pt>
                <c:pt idx="60">
                  <c:v>1750000000</c:v>
                </c:pt>
                <c:pt idx="61">
                  <c:v>1750000000</c:v>
                </c:pt>
                <c:pt idx="62">
                  <c:v>1750000000</c:v>
                </c:pt>
                <c:pt idx="63">
                  <c:v>1250000000</c:v>
                </c:pt>
                <c:pt idx="64">
                  <c:v>1250000000</c:v>
                </c:pt>
                <c:pt idx="65">
                  <c:v>1250000000</c:v>
                </c:pt>
                <c:pt idx="66">
                  <c:v>1250000000</c:v>
                </c:pt>
                <c:pt idx="67">
                  <c:v>1250000000</c:v>
                </c:pt>
                <c:pt idx="68">
                  <c:v>1250000000</c:v>
                </c:pt>
                <c:pt idx="69">
                  <c:v>1250000000</c:v>
                </c:pt>
                <c:pt idx="70">
                  <c:v>1250000000</c:v>
                </c:pt>
                <c:pt idx="71">
                  <c:v>1250000000</c:v>
                </c:pt>
                <c:pt idx="72">
                  <c:v>1250000000</c:v>
                </c:pt>
                <c:pt idx="73">
                  <c:v>1250000000</c:v>
                </c:pt>
                <c:pt idx="74">
                  <c:v>1250000000</c:v>
                </c:pt>
                <c:pt idx="75">
                  <c:v>1250000000</c:v>
                </c:pt>
                <c:pt idx="76">
                  <c:v>750000000</c:v>
                </c:pt>
                <c:pt idx="77">
                  <c:v>750000000</c:v>
                </c:pt>
                <c:pt idx="78">
                  <c:v>750000000</c:v>
                </c:pt>
                <c:pt idx="79">
                  <c:v>750000000</c:v>
                </c:pt>
                <c:pt idx="80">
                  <c:v>750000000</c:v>
                </c:pt>
                <c:pt idx="81">
                  <c:v>750000000</c:v>
                </c:pt>
                <c:pt idx="82">
                  <c:v>750000000</c:v>
                </c:pt>
                <c:pt idx="83">
                  <c:v>750000000</c:v>
                </c:pt>
                <c:pt idx="84">
                  <c:v>750000000</c:v>
                </c:pt>
                <c:pt idx="85">
                  <c:v>750000000</c:v>
                </c:pt>
                <c:pt idx="86">
                  <c:v>750000000</c:v>
                </c:pt>
                <c:pt idx="87">
                  <c:v>750000000</c:v>
                </c:pt>
                <c:pt idx="88">
                  <c:v>750000000</c:v>
                </c:pt>
                <c:pt idx="89">
                  <c:v>750000000</c:v>
                </c:pt>
                <c:pt idx="90">
                  <c:v>750000000</c:v>
                </c:pt>
                <c:pt idx="91">
                  <c:v>750000000</c:v>
                </c:pt>
                <c:pt idx="92">
                  <c:v>750000000</c:v>
                </c:pt>
                <c:pt idx="93">
                  <c:v>750000000</c:v>
                </c:pt>
                <c:pt idx="94">
                  <c:v>750000000</c:v>
                </c:pt>
                <c:pt idx="95">
                  <c:v>750000000</c:v>
                </c:pt>
                <c:pt idx="96">
                  <c:v>750000000</c:v>
                </c:pt>
                <c:pt idx="97">
                  <c:v>750000000</c:v>
                </c:pt>
                <c:pt idx="98">
                  <c:v>750000000</c:v>
                </c:pt>
                <c:pt idx="99">
                  <c:v>750000000</c:v>
                </c:pt>
                <c:pt idx="100">
                  <c:v>750000000</c:v>
                </c:pt>
                <c:pt idx="101">
                  <c:v>750000000</c:v>
                </c:pt>
                <c:pt idx="102">
                  <c:v>750000000</c:v>
                </c:pt>
                <c:pt idx="103">
                  <c:v>750000000</c:v>
                </c:pt>
                <c:pt idx="104">
                  <c:v>750000000</c:v>
                </c:pt>
                <c:pt idx="105">
                  <c:v>0</c:v>
                </c:pt>
              </c:numCache>
            </c:numRef>
          </c:val>
          <c:smooth val="0"/>
        </c:ser>
        <c:axId val="26626263"/>
        <c:axId val="38309776"/>
      </c:lineChart>
      <c:catAx>
        <c:axId val="26626263"/>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38309776"/>
        <c:crosses val="autoZero"/>
        <c:auto val="1"/>
        <c:lblOffset val="100"/>
        <c:tickLblSkip val="1"/>
        <c:noMultiLvlLbl val="0"/>
      </c:catAx>
      <c:valAx>
        <c:axId val="3830977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626263"/>
        <c:crossesAt val="1"/>
        <c:crossBetween val="between"/>
        <c:dispUnits/>
      </c:valAx>
      <c:spPr>
        <a:noFill/>
        <a:ln>
          <a:noFill/>
        </a:ln>
      </c:spPr>
    </c:plotArea>
    <c:legend>
      <c:legendPos val="r"/>
      <c:layout>
        <c:manualLayout>
          <c:xMode val="edge"/>
          <c:yMode val="edge"/>
          <c:x val="0.67625"/>
          <c:y val="0.054"/>
          <c:w val="0.32375"/>
          <c:h val="0.147"/>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6575"/>
          <c:y val="0.01125"/>
        </c:manualLayout>
      </c:layout>
      <c:spPr>
        <a:noFill/>
        <a:ln w="3175">
          <a:solidFill>
            <a:srgbClr val="000000"/>
          </a:solidFill>
        </a:ln>
      </c:spPr>
    </c:title>
    <c:plotArea>
      <c:layout>
        <c:manualLayout>
          <c:xMode val="edge"/>
          <c:yMode val="edge"/>
          <c:x val="0.01325"/>
          <c:y val="0.1085"/>
          <c:w val="0.97375"/>
          <c:h val="0.8717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_Hidden12!$A$2:$A$22</c:f>
              <c:strCache>
                <c:ptCount val="21"/>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strCache>
            </c:strRef>
          </c:cat>
          <c:val>
            <c:numRef>
              <c:f>_Hidden12!$B$2:$B$22</c:f>
              <c:numCache>
                <c:ptCount val="21"/>
                <c:pt idx="0">
                  <c:v>0.05418058707028825</c:v>
                </c:pt>
                <c:pt idx="1">
                  <c:v>0.16861257146211153</c:v>
                </c:pt>
                <c:pt idx="2">
                  <c:v>0.3875661845770797</c:v>
                </c:pt>
                <c:pt idx="3">
                  <c:v>0.2695344680026304</c:v>
                </c:pt>
                <c:pt idx="4">
                  <c:v>0.09856048812427574</c:v>
                </c:pt>
                <c:pt idx="5">
                  <c:v>0.00444549823148609</c:v>
                </c:pt>
                <c:pt idx="6">
                  <c:v>0.001822737017634203</c:v>
                </c:pt>
                <c:pt idx="7">
                  <c:v>0.0014104689809898727</c:v>
                </c:pt>
                <c:pt idx="8">
                  <c:v>0.003964638600054085</c:v>
                </c:pt>
                <c:pt idx="9">
                  <c:v>0.006037033890665324</c:v>
                </c:pt>
                <c:pt idx="10">
                  <c:v>0.0006707621207377409</c:v>
                </c:pt>
                <c:pt idx="11">
                  <c:v>0.00048145225179649966</c:v>
                </c:pt>
                <c:pt idx="12">
                  <c:v>0.0002438932016299714</c:v>
                </c:pt>
                <c:pt idx="13">
                  <c:v>0.0013261565018567827</c:v>
                </c:pt>
                <c:pt idx="14">
                  <c:v>0.0007175048251786761</c:v>
                </c:pt>
                <c:pt idx="15">
                  <c:v>0.00033549703427669864</c:v>
                </c:pt>
                <c:pt idx="16">
                  <c:v>4.1387983117977294E-05</c:v>
                </c:pt>
                <c:pt idx="17">
                  <c:v>1.036463900581157E-05</c:v>
                </c:pt>
                <c:pt idx="18">
                  <c:v>2.5269050228092073E-05</c:v>
                </c:pt>
                <c:pt idx="19">
                  <c:v>1.3036434956293056E-05</c:v>
                </c:pt>
                <c:pt idx="20">
                  <c:v>0</c:v>
                </c:pt>
              </c:numCache>
            </c:numRef>
          </c:val>
        </c:ser>
        <c:gapWidth val="80"/>
        <c:axId val="13479903"/>
        <c:axId val="54210264"/>
      </c:barChart>
      <c:catAx>
        <c:axId val="1347990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54210264"/>
        <c:crosses val="autoZero"/>
        <c:auto val="1"/>
        <c:lblOffset val="100"/>
        <c:tickLblSkip val="1"/>
        <c:noMultiLvlLbl val="0"/>
      </c:catAx>
      <c:valAx>
        <c:axId val="5421026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347990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4"/>
          <c:y val="0.1115"/>
          <c:w val="0.97225"/>
          <c:h val="0.868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&gt;30 and &lt;=31</c:v>
                </c:pt>
                <c:pt idx="31">
                  <c:v>&gt;31 and &lt;=32</c:v>
                </c:pt>
              </c:strCache>
            </c:strRef>
          </c:cat>
          <c:val>
            <c:numRef>
              <c:f>_Hidden13!$B$2:$B$33</c:f>
              <c:numCache>
                <c:ptCount val="32"/>
                <c:pt idx="0">
                  <c:v>0</c:v>
                </c:pt>
                <c:pt idx="1">
                  <c:v>0.0016469746486208225</c:v>
                </c:pt>
                <c:pt idx="2">
                  <c:v>0.004779728175772193</c:v>
                </c:pt>
                <c:pt idx="3">
                  <c:v>0.005809876189170092</c:v>
                </c:pt>
                <c:pt idx="4">
                  <c:v>0.007154840358321287</c:v>
                </c:pt>
                <c:pt idx="5">
                  <c:v>0.011970917274167969</c:v>
                </c:pt>
                <c:pt idx="6">
                  <c:v>0.03338300427970934</c:v>
                </c:pt>
                <c:pt idx="7">
                  <c:v>0.05662137509966481</c:v>
                </c:pt>
                <c:pt idx="8">
                  <c:v>0.05856489252417603</c:v>
                </c:pt>
                <c:pt idx="9">
                  <c:v>0.049289581192720276</c:v>
                </c:pt>
                <c:pt idx="10">
                  <c:v>0.045250120124170796</c:v>
                </c:pt>
                <c:pt idx="11">
                  <c:v>0.049234968835373726</c:v>
                </c:pt>
                <c:pt idx="12">
                  <c:v>0.05554563886202177</c:v>
                </c:pt>
                <c:pt idx="13">
                  <c:v>0.05696909547184744</c:v>
                </c:pt>
                <c:pt idx="14">
                  <c:v>0.0430034521839816</c:v>
                </c:pt>
                <c:pt idx="15">
                  <c:v>0.03801217063112288</c:v>
                </c:pt>
                <c:pt idx="16">
                  <c:v>0.0522910191754811</c:v>
                </c:pt>
                <c:pt idx="17">
                  <c:v>0.07068616542256727</c:v>
                </c:pt>
                <c:pt idx="18">
                  <c:v>0.08050078519158801</c:v>
                </c:pt>
                <c:pt idx="19">
                  <c:v>0.055623326608239994</c:v>
                </c:pt>
                <c:pt idx="20">
                  <c:v>0.023666817745534766</c:v>
                </c:pt>
                <c:pt idx="21">
                  <c:v>0.029171112697906468</c:v>
                </c:pt>
                <c:pt idx="22">
                  <c:v>0.05656438884378272</c:v>
                </c:pt>
                <c:pt idx="23">
                  <c:v>0.07632917063602587</c:v>
                </c:pt>
                <c:pt idx="24">
                  <c:v>0.027565582144236173</c:v>
                </c:pt>
                <c:pt idx="25">
                  <c:v>0.007773954723632072</c:v>
                </c:pt>
                <c:pt idx="26">
                  <c:v>0.0008328846227965596</c:v>
                </c:pt>
                <c:pt idx="27">
                  <c:v>0.0009308439328885139</c:v>
                </c:pt>
                <c:pt idx="28">
                  <c:v>0.0006125670360393713</c:v>
                </c:pt>
                <c:pt idx="29">
                  <c:v>0.0001354751462129729</c:v>
                </c:pt>
                <c:pt idx="30">
                  <c:v>4.654873060950631E-06</c:v>
                </c:pt>
                <c:pt idx="31">
                  <c:v>7.46153491661477E-05</c:v>
                </c:pt>
              </c:numCache>
            </c:numRef>
          </c:val>
        </c:ser>
        <c:gapWidth val="80"/>
        <c:axId val="18130329"/>
        <c:axId val="28955234"/>
      </c:barChart>
      <c:catAx>
        <c:axId val="1813032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8955234"/>
        <c:crosses val="autoZero"/>
        <c:auto val="1"/>
        <c:lblOffset val="100"/>
        <c:tickLblSkip val="1"/>
        <c:noMultiLvlLbl val="0"/>
      </c:catAx>
      <c:valAx>
        <c:axId val="2895523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813032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7475"/>
          <c:y val="0.00925"/>
        </c:manualLayout>
      </c:layout>
      <c:spPr>
        <a:noFill/>
        <a:ln w="3175">
          <a:solidFill>
            <a:srgbClr val="000000"/>
          </a:solidFill>
        </a:ln>
      </c:spPr>
    </c:title>
    <c:plotArea>
      <c:layout>
        <c:manualLayout>
          <c:xMode val="edge"/>
          <c:yMode val="edge"/>
          <c:x val="0.01325"/>
          <c:y val="0.1105"/>
          <c:w val="0.97375"/>
          <c:h val="0.869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_Hidden14!$A$2:$A$33</c:f>
              <c:strCache>
                <c:ptCount val="32"/>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&gt;39 and &lt;=40</c:v>
                </c:pt>
              </c:strCache>
            </c:strRef>
          </c:cat>
          <c:val>
            <c:numRef>
              <c:f>_Hidden14!$B$2:$B$33</c:f>
              <c:numCache>
                <c:ptCount val="32"/>
                <c:pt idx="0">
                  <c:v>6.834155354571864E-05</c:v>
                </c:pt>
                <c:pt idx="1">
                  <c:v>0.0006586417222968633</c:v>
                </c:pt>
                <c:pt idx="2">
                  <c:v>0.0017390153717339793</c:v>
                </c:pt>
                <c:pt idx="3">
                  <c:v>0.0007245980565285837</c:v>
                </c:pt>
                <c:pt idx="4">
                  <c:v>0.008941692825380982</c:v>
                </c:pt>
                <c:pt idx="5">
                  <c:v>0.0030514379037340487</c:v>
                </c:pt>
                <c:pt idx="6">
                  <c:v>0.005939569089803596</c:v>
                </c:pt>
                <c:pt idx="7">
                  <c:v>0.009184380892055739</c:v>
                </c:pt>
                <c:pt idx="8">
                  <c:v>0.013533076220877412</c:v>
                </c:pt>
                <c:pt idx="9">
                  <c:v>0.13916885982747804</c:v>
                </c:pt>
                <c:pt idx="10">
                  <c:v>0.023938583014403766</c:v>
                </c:pt>
                <c:pt idx="11">
                  <c:v>0.025377998029644234</c:v>
                </c:pt>
                <c:pt idx="12">
                  <c:v>0.08172577897554283</c:v>
                </c:pt>
                <c:pt idx="13">
                  <c:v>0.005993917071267297</c:v>
                </c:pt>
                <c:pt idx="14">
                  <c:v>0.14008774239272098</c:v>
                </c:pt>
                <c:pt idx="15">
                  <c:v>0.004578728996658607</c:v>
                </c:pt>
                <c:pt idx="16">
                  <c:v>0.0145386728079473</c:v>
                </c:pt>
                <c:pt idx="17">
                  <c:v>0.07542359185106286</c:v>
                </c:pt>
                <c:pt idx="18">
                  <c:v>0.00617311435168636</c:v>
                </c:pt>
                <c:pt idx="19">
                  <c:v>0.21582927010261174</c:v>
                </c:pt>
                <c:pt idx="20">
                  <c:v>0.00427890382379055</c:v>
                </c:pt>
                <c:pt idx="21">
                  <c:v>0.00438208149672075</c:v>
                </c:pt>
                <c:pt idx="22">
                  <c:v>0.008522914818375483</c:v>
                </c:pt>
                <c:pt idx="23">
                  <c:v>0.008809797853962837</c:v>
                </c:pt>
                <c:pt idx="24">
                  <c:v>0.18818448532594606</c:v>
                </c:pt>
                <c:pt idx="25">
                  <c:v>0.003759735918838772</c:v>
                </c:pt>
                <c:pt idx="26">
                  <c:v>0.00021390741556665888</c:v>
                </c:pt>
                <c:pt idx="27">
                  <c:v>0.00021370781380829554</c:v>
                </c:pt>
                <c:pt idx="28">
                  <c:v>0.00043055031116047074</c:v>
                </c:pt>
                <c:pt idx="29">
                  <c:v>0.00401606711236018</c:v>
                </c:pt>
                <c:pt idx="30">
                  <c:v>0.0004149024019259334</c:v>
                </c:pt>
                <c:pt idx="31">
                  <c:v>9.593465056323014E-05</c:v>
                </c:pt>
              </c:numCache>
            </c:numRef>
          </c:val>
        </c:ser>
        <c:gapWidth val="80"/>
        <c:axId val="59270515"/>
        <c:axId val="63672588"/>
      </c:barChart>
      <c:catAx>
        <c:axId val="5927051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63672588"/>
        <c:crosses val="autoZero"/>
        <c:auto val="1"/>
        <c:lblOffset val="100"/>
        <c:tickLblSkip val="1"/>
        <c:noMultiLvlLbl val="0"/>
      </c:catAx>
      <c:valAx>
        <c:axId val="636725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927051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86"/>
          <c:y val="0.00925"/>
        </c:manualLayout>
      </c:layout>
      <c:spPr>
        <a:noFill/>
        <a:ln w="3175">
          <a:solidFill>
            <a:srgbClr val="000000"/>
          </a:solidFill>
        </a:ln>
      </c:spPr>
    </c:title>
    <c:plotArea>
      <c:layout>
        <c:manualLayout>
          <c:xMode val="edge"/>
          <c:yMode val="edge"/>
          <c:x val="0.0135"/>
          <c:y val="0.11075"/>
          <c:w val="0.973"/>
          <c:h val="0.869"/>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_Hidden15!$A$2:$A$22</c:f>
              <c:numCache>
                <c:ptCount val="21"/>
                <c:pt idx="0">
                  <c:v>1999</c:v>
                </c:pt>
                <c:pt idx="1">
                  <c:v>2000</c:v>
                </c:pt>
                <c:pt idx="2">
                  <c:v>2001</c:v>
                </c:pt>
                <c:pt idx="3">
                  <c:v>2002</c:v>
                </c:pt>
                <c:pt idx="4">
                  <c:v>2003</c:v>
                </c:pt>
                <c:pt idx="5">
                  <c:v>2004</c:v>
                </c:pt>
                <c:pt idx="6">
                  <c:v>2005</c:v>
                </c:pt>
                <c:pt idx="7">
                  <c:v>2006</c:v>
                </c:pt>
                <c:pt idx="8">
                  <c:v>2007</c:v>
                </c:pt>
                <c:pt idx="9">
                  <c:v>2008</c:v>
                </c:pt>
                <c:pt idx="10">
                  <c:v>2009</c:v>
                </c:pt>
                <c:pt idx="11">
                  <c:v>2010</c:v>
                </c:pt>
                <c:pt idx="12">
                  <c:v>2011</c:v>
                </c:pt>
                <c:pt idx="13">
                  <c:v>2012</c:v>
                </c:pt>
                <c:pt idx="14">
                  <c:v>2013</c:v>
                </c:pt>
                <c:pt idx="15">
                  <c:v>2014</c:v>
                </c:pt>
                <c:pt idx="16">
                  <c:v>2015</c:v>
                </c:pt>
                <c:pt idx="17">
                  <c:v>2016</c:v>
                </c:pt>
                <c:pt idx="18">
                  <c:v>2017</c:v>
                </c:pt>
                <c:pt idx="19">
                  <c:v>2018</c:v>
                </c:pt>
                <c:pt idx="20">
                  <c:v>2019</c:v>
                </c:pt>
              </c:numCache>
            </c:numRef>
          </c:cat>
          <c:val>
            <c:numRef>
              <c:f>_Hidden15!$B$2:$B$22</c:f>
              <c:numCache>
                <c:ptCount val="21"/>
                <c:pt idx="0">
                  <c:v>1.3036434956293037E-05</c:v>
                </c:pt>
                <c:pt idx="1">
                  <c:v>2.5269050228092042E-05</c:v>
                </c:pt>
                <c:pt idx="2">
                  <c:v>3.101233770496715E-06</c:v>
                </c:pt>
                <c:pt idx="3">
                  <c:v>2.4078331923587315E-05</c:v>
                </c:pt>
                <c:pt idx="4">
                  <c:v>0.00021730638956641044</c:v>
                </c:pt>
                <c:pt idx="5">
                  <c:v>0.0003865680109112667</c:v>
                </c:pt>
                <c:pt idx="6">
                  <c:v>0.0013828743121166278</c:v>
                </c:pt>
                <c:pt idx="7">
                  <c:v>0.0006005436518508301</c:v>
                </c:pt>
                <c:pt idx="8">
                  <c:v>0.00016516258722428133</c:v>
                </c:pt>
                <c:pt idx="9">
                  <c:v>0.0005510303842462292</c:v>
                </c:pt>
                <c:pt idx="10">
                  <c:v>0.0035500400002532032</c:v>
                </c:pt>
                <c:pt idx="11">
                  <c:v>0.005713120572026577</c:v>
                </c:pt>
                <c:pt idx="12">
                  <c:v>0.0023309643419718107</c:v>
                </c:pt>
                <c:pt idx="13">
                  <c:v>0.0012079746458702795</c:v>
                </c:pt>
                <c:pt idx="14">
                  <c:v>0.0037914969519311412</c:v>
                </c:pt>
                <c:pt idx="15">
                  <c:v>0.029375550120076428</c:v>
                </c:pt>
                <c:pt idx="16">
                  <c:v>0.27152307772748646</c:v>
                </c:pt>
                <c:pt idx="17">
                  <c:v>0.35819374916089514</c:v>
                </c:pt>
                <c:pt idx="18">
                  <c:v>0.18731219809341712</c:v>
                </c:pt>
                <c:pt idx="19">
                  <c:v>0.1254016751488089</c:v>
                </c:pt>
                <c:pt idx="20">
                  <c:v>0.008231182850468805</c:v>
                </c:pt>
              </c:numCache>
            </c:numRef>
          </c:val>
        </c:ser>
        <c:gapWidth val="80"/>
        <c:axId val="36182381"/>
        <c:axId val="57205974"/>
      </c:barChart>
      <c:catAx>
        <c:axId val="36182381"/>
        <c:scaling>
          <c:orientation val="minMax"/>
        </c:scaling>
        <c:axPos val="b"/>
        <c:delete val="0"/>
        <c:numFmt formatCode="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57205974"/>
        <c:crosses val="autoZero"/>
        <c:auto val="1"/>
        <c:lblOffset val="100"/>
        <c:tickLblSkip val="1"/>
        <c:noMultiLvlLbl val="0"/>
      </c:catAx>
      <c:valAx>
        <c:axId val="5720597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618238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325"/>
          <c:y val="0.111"/>
          <c:w val="0.97325"/>
          <c:h val="0.868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0.20400818022713188</c:v>
                </c:pt>
                <c:pt idx="1">
                  <c:v>0.36184444068422994</c:v>
                </c:pt>
                <c:pt idx="2">
                  <c:v>0.24441551414166007</c:v>
                </c:pt>
                <c:pt idx="3">
                  <c:v>0.08425624481198472</c:v>
                </c:pt>
                <c:pt idx="4">
                  <c:v>0.1054756201349935</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0.4899121451591541</c:v>
                </c:pt>
                <c:pt idx="1">
                  <c:v>0.32523950377466776</c:v>
                </c:pt>
                <c:pt idx="2">
                  <c:v>0.13169396494636</c:v>
                </c:pt>
                <c:pt idx="3">
                  <c:v>0.03191912056862831</c:v>
                </c:pt>
                <c:pt idx="4">
                  <c:v>0.02123526555118979</c:v>
                </c:pt>
              </c:numCache>
            </c:numRef>
          </c:val>
        </c:ser>
        <c:axId val="45091719"/>
        <c:axId val="3172288"/>
      </c:barChart>
      <c:catAx>
        <c:axId val="45091719"/>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3172288"/>
        <c:crosses val="autoZero"/>
        <c:auto val="1"/>
        <c:lblOffset val="100"/>
        <c:tickLblSkip val="1"/>
        <c:noMultiLvlLbl val="0"/>
      </c:catAx>
      <c:valAx>
        <c:axId val="31722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5091719"/>
        <c:crossesAt val="1"/>
        <c:crossBetween val="between"/>
        <c:dispUnits/>
      </c:valAx>
      <c:spPr>
        <a:noFill/>
        <a:ln>
          <a:noFill/>
        </a:ln>
      </c:spPr>
    </c:plotArea>
    <c:legend>
      <c:legendPos val="r"/>
      <c:layout>
        <c:manualLayout>
          <c:xMode val="edge"/>
          <c:yMode val="edge"/>
          <c:x val="0.742"/>
          <c:y val="0.093"/>
          <c:w val="0.258"/>
          <c:h val="0.086"/>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07"/>
          <c:y val="0.02725"/>
        </c:manualLayout>
      </c:layout>
      <c:spPr>
        <a:noFill/>
        <a:ln w="3175">
          <a:solidFill>
            <a:srgbClr val="000000"/>
          </a:solidFill>
        </a:ln>
      </c:spPr>
    </c:title>
    <c:plotArea>
      <c:layout>
        <c:manualLayout>
          <c:xMode val="edge"/>
          <c:yMode val="edge"/>
          <c:x val="0.01425"/>
          <c:y val="0.181"/>
          <c:w val="0.972"/>
          <c:h val="0.792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_Hidden17!$A$2:$A$14</c:f>
              <c:strCache>
                <c:ptCount val="13"/>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&gt; 10%</c:v>
                </c:pt>
              </c:strCache>
            </c:strRef>
          </c:cat>
          <c:val>
            <c:numRef>
              <c:f>_Hidden17!$B$2:$B$14</c:f>
              <c:numCache>
                <c:ptCount val="13"/>
                <c:pt idx="0">
                  <c:v>0.0006182850473926654</c:v>
                </c:pt>
                <c:pt idx="1">
                  <c:v>0.009378239315103034</c:v>
                </c:pt>
                <c:pt idx="2">
                  <c:v>0.11964851256005944</c:v>
                </c:pt>
                <c:pt idx="3">
                  <c:v>0.6747722521606477</c:v>
                </c:pt>
                <c:pt idx="4">
                  <c:v>0.11627264474730031</c:v>
                </c:pt>
                <c:pt idx="5">
                  <c:v>0.061614905762799335</c:v>
                </c:pt>
                <c:pt idx="6">
                  <c:v>0.011408093611743952</c:v>
                </c:pt>
                <c:pt idx="7">
                  <c:v>0.004305796915360465</c:v>
                </c:pt>
                <c:pt idx="8">
                  <c:v>0.0014399962806558282</c:v>
                </c:pt>
                <c:pt idx="9">
                  <c:v>0.0004182105807547205</c:v>
                </c:pt>
                <c:pt idx="10">
                  <c:v>0.00011039327324880917</c:v>
                </c:pt>
                <c:pt idx="11">
                  <c:v>1.2669744933665768E-05</c:v>
                </c:pt>
                <c:pt idx="12">
                  <c:v>0</c:v>
                </c:pt>
              </c:numCache>
            </c:numRef>
          </c:val>
        </c:ser>
        <c:gapWidth val="80"/>
        <c:axId val="28550593"/>
        <c:axId val="55628746"/>
      </c:barChart>
      <c:catAx>
        <c:axId val="2855059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800" b="0" i="0" u="none" baseline="0">
                <a:solidFill>
                  <a:srgbClr val="000000"/>
                </a:solidFill>
              </a:defRPr>
            </a:pPr>
          </a:p>
        </c:txPr>
        <c:crossAx val="55628746"/>
        <c:crosses val="autoZero"/>
        <c:auto val="1"/>
        <c:lblOffset val="100"/>
        <c:tickLblSkip val="1"/>
        <c:noMultiLvlLbl val="0"/>
      </c:catAx>
      <c:valAx>
        <c:axId val="5562874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855059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375"/>
          <c:y val="0"/>
        </c:manualLayout>
      </c:layout>
      <c:spPr>
        <a:noFill/>
        <a:ln w="3175">
          <a:solidFill>
            <a:srgbClr val="000000"/>
          </a:solidFill>
        </a:ln>
      </c:spPr>
    </c:title>
    <c:plotArea>
      <c:layout>
        <c:manualLayout>
          <c:xMode val="edge"/>
          <c:yMode val="edge"/>
          <c:x val="0.4455"/>
          <c:y val="0.4495"/>
          <c:w val="0.107"/>
          <c:h val="0.26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114158971.25999995</c:v>
                </c:pt>
                <c:pt idx="1">
                  <c:v>319043.52999999997</c:v>
                </c:pt>
                <c:pt idx="2">
                  <c:v>2811999210.6100216</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8675"/>
          <c:y val="0.0175"/>
        </c:manualLayout>
      </c:layout>
      <c:spPr>
        <a:noFill/>
        <a:ln w="3175">
          <a:solidFill>
            <a:srgbClr val="000000"/>
          </a:solidFill>
        </a:ln>
      </c:spPr>
    </c:title>
    <c:plotArea>
      <c:layout>
        <c:manualLayout>
          <c:xMode val="edge"/>
          <c:yMode val="edge"/>
          <c:x val="0.014"/>
          <c:y val="0.14875"/>
          <c:w val="0.9715"/>
          <c:h val="0.82"/>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_Hidden19!$A$2:$A$14</c:f>
              <c:strCache>
                <c:ptCount val="13"/>
                <c:pt idx="0">
                  <c:v>2019</c:v>
                </c:pt>
                <c:pt idx="1">
                  <c:v>2020</c:v>
                </c:pt>
                <c:pt idx="2">
                  <c:v>2021</c:v>
                </c:pt>
                <c:pt idx="3">
                  <c:v>2022</c:v>
                </c:pt>
                <c:pt idx="4">
                  <c:v>2023</c:v>
                </c:pt>
                <c:pt idx="5">
                  <c:v>2024</c:v>
                </c:pt>
                <c:pt idx="6">
                  <c:v>2025</c:v>
                </c:pt>
                <c:pt idx="7">
                  <c:v>2026</c:v>
                </c:pt>
                <c:pt idx="8">
                  <c:v>2027</c:v>
                </c:pt>
                <c:pt idx="9">
                  <c:v>2028</c:v>
                </c:pt>
                <c:pt idx="10">
                  <c:v>2033</c:v>
                </c:pt>
                <c:pt idx="11">
                  <c:v>2034</c:v>
                </c:pt>
                <c:pt idx="12">
                  <c:v>Fixed To Maturity</c:v>
                </c:pt>
              </c:strCache>
            </c:strRef>
          </c:cat>
          <c:val>
            <c:numRef>
              <c:f>_Hidden19!$B$2:$B$14</c:f>
              <c:numCache>
                <c:ptCount val="13"/>
                <c:pt idx="0">
                  <c:v>0.012171063144060983</c:v>
                </c:pt>
                <c:pt idx="1">
                  <c:v>0.00993544088012701</c:v>
                </c:pt>
                <c:pt idx="2">
                  <c:v>0.0018022237877757855</c:v>
                </c:pt>
                <c:pt idx="3">
                  <c:v>0.00223754695002109</c:v>
                </c:pt>
                <c:pt idx="4">
                  <c:v>0.0032013213698320843</c:v>
                </c:pt>
                <c:pt idx="5">
                  <c:v>0.0014893972528367135</c:v>
                </c:pt>
                <c:pt idx="6">
                  <c:v>0.0014766439637709154</c:v>
                </c:pt>
                <c:pt idx="7">
                  <c:v>0.002575494049494866</c:v>
                </c:pt>
                <c:pt idx="8">
                  <c:v>0.0014601205513963705</c:v>
                </c:pt>
                <c:pt idx="9">
                  <c:v>0.0006140854179223459</c:v>
                </c:pt>
                <c:pt idx="10">
                  <c:v>0.0005142993927773586</c:v>
                </c:pt>
                <c:pt idx="11">
                  <c:v>9.888826999514495E-05</c:v>
                </c:pt>
                <c:pt idx="12">
                  <c:v>0.9624234749699894</c:v>
                </c:pt>
              </c:numCache>
            </c:numRef>
          </c:val>
        </c:ser>
        <c:gapWidth val="80"/>
        <c:axId val="30896667"/>
        <c:axId val="9634548"/>
      </c:barChart>
      <c:catAx>
        <c:axId val="30896667"/>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9634548"/>
        <c:crosses val="autoZero"/>
        <c:auto val="1"/>
        <c:lblOffset val="100"/>
        <c:tickLblSkip val="1"/>
        <c:noMultiLvlLbl val="0"/>
      </c:catAx>
      <c:valAx>
        <c:axId val="963454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089666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15</xdr:col>
      <xdr:colOff>0</xdr:colOff>
      <xdr:row>12</xdr:row>
      <xdr:rowOff>0</xdr:rowOff>
    </xdr:to>
    <xdr:graphicFrame>
      <xdr:nvGraphicFramePr>
        <xdr:cNvPr id="1" name="Chart 2"/>
        <xdr:cNvGraphicFramePr/>
      </xdr:nvGraphicFramePr>
      <xdr:xfrm>
        <a:off x="66675" y="1828800"/>
        <a:ext cx="6134100"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18</xdr:col>
      <xdr:colOff>0</xdr:colOff>
      <xdr:row>15</xdr:row>
      <xdr:rowOff>0</xdr:rowOff>
    </xdr:to>
    <xdr:graphicFrame>
      <xdr:nvGraphicFramePr>
        <xdr:cNvPr id="2" name="Chart 5"/>
        <xdr:cNvGraphicFramePr/>
      </xdr:nvGraphicFramePr>
      <xdr:xfrm>
        <a:off x="66675" y="4924425"/>
        <a:ext cx="6467475"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15</xdr:col>
      <xdr:colOff>0</xdr:colOff>
      <xdr:row>18</xdr:row>
      <xdr:rowOff>0</xdr:rowOff>
    </xdr:to>
    <xdr:graphicFrame>
      <xdr:nvGraphicFramePr>
        <xdr:cNvPr id="3" name="Chart 6"/>
        <xdr:cNvGraphicFramePr/>
      </xdr:nvGraphicFramePr>
      <xdr:xfrm>
        <a:off x="66675" y="9667875"/>
        <a:ext cx="6134100"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17</xdr:col>
      <xdr:colOff>0</xdr:colOff>
      <xdr:row>21</xdr:row>
      <xdr:rowOff>0</xdr:rowOff>
    </xdr:to>
    <xdr:graphicFrame>
      <xdr:nvGraphicFramePr>
        <xdr:cNvPr id="4" name="Chart 7"/>
        <xdr:cNvGraphicFramePr/>
      </xdr:nvGraphicFramePr>
      <xdr:xfrm>
        <a:off x="0" y="14239875"/>
        <a:ext cx="6467475"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16</xdr:col>
      <xdr:colOff>0</xdr:colOff>
      <xdr:row>24</xdr:row>
      <xdr:rowOff>0</xdr:rowOff>
    </xdr:to>
    <xdr:graphicFrame>
      <xdr:nvGraphicFramePr>
        <xdr:cNvPr id="5" name="Chart 8"/>
        <xdr:cNvGraphicFramePr/>
      </xdr:nvGraphicFramePr>
      <xdr:xfrm>
        <a:off x="0" y="18964275"/>
        <a:ext cx="6334125"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17</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15</xdr:col>
      <xdr:colOff>0</xdr:colOff>
      <xdr:row>29</xdr:row>
      <xdr:rowOff>0</xdr:rowOff>
    </xdr:to>
    <xdr:graphicFrame>
      <xdr:nvGraphicFramePr>
        <xdr:cNvPr id="7" name="Chart 11"/>
        <xdr:cNvGraphicFramePr/>
      </xdr:nvGraphicFramePr>
      <xdr:xfrm>
        <a:off x="133350" y="28241625"/>
        <a:ext cx="6067425"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13</xdr:col>
      <xdr:colOff>0</xdr:colOff>
      <xdr:row>31</xdr:row>
      <xdr:rowOff>0</xdr:rowOff>
    </xdr:to>
    <xdr:graphicFrame>
      <xdr:nvGraphicFramePr>
        <xdr:cNvPr id="8" name="Chart 12"/>
        <xdr:cNvGraphicFramePr/>
      </xdr:nvGraphicFramePr>
      <xdr:xfrm>
        <a:off x="466725" y="31708725"/>
        <a:ext cx="5067300"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15</xdr:col>
      <xdr:colOff>0</xdr:colOff>
      <xdr:row>35</xdr:row>
      <xdr:rowOff>0</xdr:rowOff>
    </xdr:to>
    <xdr:graphicFrame>
      <xdr:nvGraphicFramePr>
        <xdr:cNvPr id="9" name="Chart 15"/>
        <xdr:cNvGraphicFramePr/>
      </xdr:nvGraphicFramePr>
      <xdr:xfrm>
        <a:off x="200025" y="34232850"/>
        <a:ext cx="6000750"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18</xdr:col>
      <xdr:colOff>0</xdr:colOff>
      <xdr:row>38</xdr:row>
      <xdr:rowOff>0</xdr:rowOff>
    </xdr:to>
    <xdr:graphicFrame>
      <xdr:nvGraphicFramePr>
        <xdr:cNvPr id="10" name="Chart 16"/>
        <xdr:cNvGraphicFramePr/>
      </xdr:nvGraphicFramePr>
      <xdr:xfrm>
        <a:off x="133350" y="37547550"/>
        <a:ext cx="6400800"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12</xdr:col>
      <xdr:colOff>0</xdr:colOff>
      <xdr:row>41</xdr:row>
      <xdr:rowOff>0</xdr:rowOff>
    </xdr:to>
    <xdr:graphicFrame>
      <xdr:nvGraphicFramePr>
        <xdr:cNvPr id="11" name="Chart 17"/>
        <xdr:cNvGraphicFramePr/>
      </xdr:nvGraphicFramePr>
      <xdr:xfrm>
        <a:off x="333375" y="40185975"/>
        <a:ext cx="4933950"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13</xdr:col>
      <xdr:colOff>0</xdr:colOff>
      <xdr:row>45</xdr:row>
      <xdr:rowOff>0</xdr:rowOff>
    </xdr:to>
    <xdr:graphicFrame>
      <xdr:nvGraphicFramePr>
        <xdr:cNvPr id="12" name="Chart 20"/>
        <xdr:cNvGraphicFramePr/>
      </xdr:nvGraphicFramePr>
      <xdr:xfrm>
        <a:off x="66675" y="42805350"/>
        <a:ext cx="5467350"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14</xdr:col>
      <xdr:colOff>0</xdr:colOff>
      <xdr:row>48</xdr:row>
      <xdr:rowOff>0</xdr:rowOff>
    </xdr:to>
    <xdr:graphicFrame>
      <xdr:nvGraphicFramePr>
        <xdr:cNvPr id="13" name="Chart 21"/>
        <xdr:cNvGraphicFramePr/>
      </xdr:nvGraphicFramePr>
      <xdr:xfrm>
        <a:off x="200025" y="46863000"/>
        <a:ext cx="5400675" cy="3305175"/>
      </xdr:xfrm>
      <a:graphic>
        <a:graphicData uri="http://schemas.openxmlformats.org/drawingml/2006/chart">
          <c:chart xmlns:c="http://schemas.openxmlformats.org/drawingml/2006/chart" r:id="rId13"/>
        </a:graphicData>
      </a:graphic>
    </xdr:graphicFrame>
    <xdr:clientData/>
  </xdr:twoCellAnchor>
  <xdr:twoCellAnchor>
    <xdr:from>
      <xdr:col>2</xdr:col>
      <xdr:colOff>47625</xdr:colOff>
      <xdr:row>51</xdr:row>
      <xdr:rowOff>190500</xdr:rowOff>
    </xdr:from>
    <xdr:to>
      <xdr:col>15</xdr:col>
      <xdr:colOff>57150</xdr:colOff>
      <xdr:row>52</xdr:row>
      <xdr:rowOff>190500</xdr:rowOff>
    </xdr:to>
    <xdr:graphicFrame>
      <xdr:nvGraphicFramePr>
        <xdr:cNvPr id="14" name="Chart 22"/>
        <xdr:cNvGraphicFramePr/>
      </xdr:nvGraphicFramePr>
      <xdr:xfrm>
        <a:off x="180975" y="50882550"/>
        <a:ext cx="60769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18</xdr:col>
      <xdr:colOff>0</xdr:colOff>
      <xdr:row>56</xdr:row>
      <xdr:rowOff>0</xdr:rowOff>
    </xdr:to>
    <xdr:graphicFrame>
      <xdr:nvGraphicFramePr>
        <xdr:cNvPr id="15" name="Chart 23"/>
        <xdr:cNvGraphicFramePr/>
      </xdr:nvGraphicFramePr>
      <xdr:xfrm>
        <a:off x="200025" y="56302275"/>
        <a:ext cx="6334125"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534150"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5.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6.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35194" TargetMode="External" /><Relationship Id="rId2" Type="http://schemas.openxmlformats.org/officeDocument/2006/relationships/hyperlink" Target="mailto:BD@138090" TargetMode="External" /><Relationship Id="rId3" Type="http://schemas.openxmlformats.org/officeDocument/2006/relationships/hyperlink" Target="mailto:BD@150169" TargetMode="External" /><Relationship Id="rId4" Type="http://schemas.openxmlformats.org/officeDocument/2006/relationships/hyperlink" Target="mailto:BD@153515"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zoomScalePageLayoutView="0" workbookViewId="0" topLeftCell="A146">
      <selection activeCell="A3" sqref="A3"/>
    </sheetView>
  </sheetViews>
  <sheetFormatPr defaultColWidth="9.140625" defaultRowHeight="12.75"/>
  <cols>
    <col min="1" max="1" width="242.00390625" style="32" customWidth="1"/>
    <col min="2" max="16384" width="9.140625" style="32" customWidth="1"/>
  </cols>
  <sheetData>
    <row r="1" ht="31.5">
      <c r="A1" s="177" t="s">
        <v>1910</v>
      </c>
    </row>
    <row r="3" ht="15">
      <c r="A3" s="196"/>
    </row>
    <row r="4" ht="34.5">
      <c r="A4" s="184" t="s">
        <v>1911</v>
      </c>
    </row>
    <row r="5" ht="34.5">
      <c r="A5" s="184" t="s">
        <v>1912</v>
      </c>
    </row>
    <row r="6" ht="34.5">
      <c r="A6" s="184" t="s">
        <v>1913</v>
      </c>
    </row>
    <row r="7" ht="17.25">
      <c r="A7" s="184"/>
    </row>
    <row r="8" ht="18.75">
      <c r="A8" s="185" t="s">
        <v>1914</v>
      </c>
    </row>
    <row r="9" ht="34.5">
      <c r="A9" s="186" t="s">
        <v>1915</v>
      </c>
    </row>
    <row r="10" ht="69">
      <c r="A10" s="187" t="s">
        <v>1916</v>
      </c>
    </row>
    <row r="11" ht="34.5">
      <c r="A11" s="187" t="s">
        <v>1917</v>
      </c>
    </row>
    <row r="12" ht="17.25">
      <c r="A12" s="187" t="s">
        <v>1918</v>
      </c>
    </row>
    <row r="13" ht="17.25">
      <c r="A13" s="187" t="s">
        <v>1919</v>
      </c>
    </row>
    <row r="14" ht="34.5">
      <c r="A14" s="187" t="s">
        <v>1920</v>
      </c>
    </row>
    <row r="15" ht="17.25">
      <c r="A15" s="187"/>
    </row>
    <row r="16" ht="18.75">
      <c r="A16" s="185" t="s">
        <v>1921</v>
      </c>
    </row>
    <row r="17" ht="17.25">
      <c r="A17" s="188" t="s">
        <v>1922</v>
      </c>
    </row>
    <row r="18" ht="34.5">
      <c r="A18" s="189" t="s">
        <v>1923</v>
      </c>
    </row>
    <row r="19" ht="34.5">
      <c r="A19" s="189" t="s">
        <v>1924</v>
      </c>
    </row>
    <row r="20" ht="51.75">
      <c r="A20" s="189" t="s">
        <v>1925</v>
      </c>
    </row>
    <row r="21" ht="86.25">
      <c r="A21" s="189" t="s">
        <v>1926</v>
      </c>
    </row>
    <row r="22" ht="51.75">
      <c r="A22" s="189" t="s">
        <v>1927</v>
      </c>
    </row>
    <row r="23" ht="34.5">
      <c r="A23" s="189" t="s">
        <v>1928</v>
      </c>
    </row>
    <row r="24" ht="17.25">
      <c r="A24" s="189" t="s">
        <v>1929</v>
      </c>
    </row>
    <row r="25" ht="17.25">
      <c r="A25" s="188" t="s">
        <v>1930</v>
      </c>
    </row>
    <row r="26" ht="51.75">
      <c r="A26" s="190" t="s">
        <v>1931</v>
      </c>
    </row>
    <row r="27" ht="17.25">
      <c r="A27" s="190" t="s">
        <v>1932</v>
      </c>
    </row>
    <row r="28" ht="17.25">
      <c r="A28" s="188" t="s">
        <v>1933</v>
      </c>
    </row>
    <row r="29" ht="34.5">
      <c r="A29" s="189" t="s">
        <v>1934</v>
      </c>
    </row>
    <row r="30" ht="34.5">
      <c r="A30" s="189" t="s">
        <v>1935</v>
      </c>
    </row>
    <row r="31" ht="34.5">
      <c r="A31" s="189" t="s">
        <v>1936</v>
      </c>
    </row>
    <row r="32" ht="34.5">
      <c r="A32" s="189" t="s">
        <v>1937</v>
      </c>
    </row>
    <row r="33" ht="17.25">
      <c r="A33" s="189"/>
    </row>
    <row r="34" ht="18.75">
      <c r="A34" s="185" t="s">
        <v>1938</v>
      </c>
    </row>
    <row r="35" ht="17.25">
      <c r="A35" s="188" t="s">
        <v>1939</v>
      </c>
    </row>
    <row r="36" ht="34.5">
      <c r="A36" s="189" t="s">
        <v>1940</v>
      </c>
    </row>
    <row r="37" ht="34.5">
      <c r="A37" s="189" t="s">
        <v>1941</v>
      </c>
    </row>
    <row r="38" ht="34.5">
      <c r="A38" s="189" t="s">
        <v>1942</v>
      </c>
    </row>
    <row r="39" ht="17.25">
      <c r="A39" s="189" t="s">
        <v>1943</v>
      </c>
    </row>
    <row r="40" ht="34.5">
      <c r="A40" s="189" t="s">
        <v>1944</v>
      </c>
    </row>
    <row r="41" ht="17.25">
      <c r="A41" s="188" t="s">
        <v>1945</v>
      </c>
    </row>
    <row r="42" ht="17.25">
      <c r="A42" s="189" t="s">
        <v>1946</v>
      </c>
    </row>
    <row r="43" ht="17.25">
      <c r="A43" s="190" t="s">
        <v>1947</v>
      </c>
    </row>
    <row r="44" ht="17.25">
      <c r="A44" s="188" t="s">
        <v>1948</v>
      </c>
    </row>
    <row r="45" ht="34.5">
      <c r="A45" s="190" t="s">
        <v>1949</v>
      </c>
    </row>
    <row r="46" ht="34.5">
      <c r="A46" s="189" t="s">
        <v>1950</v>
      </c>
    </row>
    <row r="47" ht="34.5">
      <c r="A47" s="189" t="s">
        <v>1951</v>
      </c>
    </row>
    <row r="48" ht="17.25">
      <c r="A48" s="189" t="s">
        <v>1952</v>
      </c>
    </row>
    <row r="49" ht="17.25">
      <c r="A49" s="190" t="s">
        <v>1953</v>
      </c>
    </row>
    <row r="50" ht="17.25">
      <c r="A50" s="188" t="s">
        <v>1954</v>
      </c>
    </row>
    <row r="51" ht="34.5">
      <c r="A51" s="190" t="s">
        <v>1955</v>
      </c>
    </row>
    <row r="52" ht="17.25">
      <c r="A52" s="189" t="s">
        <v>1956</v>
      </c>
    </row>
    <row r="53" ht="34.5">
      <c r="A53" s="190" t="s">
        <v>1957</v>
      </c>
    </row>
    <row r="54" ht="17.25">
      <c r="A54" s="188" t="s">
        <v>1958</v>
      </c>
    </row>
    <row r="55" ht="17.25">
      <c r="A55" s="190" t="s">
        <v>1959</v>
      </c>
    </row>
    <row r="56" ht="34.5">
      <c r="A56" s="189" t="s">
        <v>1960</v>
      </c>
    </row>
    <row r="57" ht="17.25">
      <c r="A57" s="189" t="s">
        <v>1961</v>
      </c>
    </row>
    <row r="58" ht="17.25">
      <c r="A58" s="189" t="s">
        <v>1962</v>
      </c>
    </row>
    <row r="59" ht="17.25">
      <c r="A59" s="188" t="s">
        <v>1963</v>
      </c>
    </row>
    <row r="60" ht="34.5">
      <c r="A60" s="189" t="s">
        <v>1964</v>
      </c>
    </row>
    <row r="61" ht="17.25">
      <c r="A61" s="191"/>
    </row>
    <row r="62" ht="18.75">
      <c r="A62" s="185" t="s">
        <v>1965</v>
      </c>
    </row>
    <row r="63" ht="17.25">
      <c r="A63" s="188" t="s">
        <v>1966</v>
      </c>
    </row>
    <row r="64" ht="34.5">
      <c r="A64" s="189" t="s">
        <v>1967</v>
      </c>
    </row>
    <row r="65" ht="17.25">
      <c r="A65" s="189" t="s">
        <v>1968</v>
      </c>
    </row>
    <row r="66" ht="34.5">
      <c r="A66" s="187" t="s">
        <v>1969</v>
      </c>
    </row>
    <row r="67" ht="34.5">
      <c r="A67" s="187" t="s">
        <v>1970</v>
      </c>
    </row>
    <row r="68" ht="34.5">
      <c r="A68" s="187" t="s">
        <v>1971</v>
      </c>
    </row>
    <row r="69" ht="17.25">
      <c r="A69" s="192" t="s">
        <v>1972</v>
      </c>
    </row>
    <row r="70" ht="51.75">
      <c r="A70" s="187" t="s">
        <v>1973</v>
      </c>
    </row>
    <row r="71" ht="17.25">
      <c r="A71" s="187" t="s">
        <v>1974</v>
      </c>
    </row>
    <row r="72" ht="17.25">
      <c r="A72" s="192" t="s">
        <v>1975</v>
      </c>
    </row>
    <row r="73" ht="17.25">
      <c r="A73" s="187" t="s">
        <v>1976</v>
      </c>
    </row>
    <row r="74" ht="17.25">
      <c r="A74" s="192" t="s">
        <v>1977</v>
      </c>
    </row>
    <row r="75" ht="34.5">
      <c r="A75" s="187" t="s">
        <v>1978</v>
      </c>
    </row>
    <row r="76" ht="17.25">
      <c r="A76" s="187" t="s">
        <v>1979</v>
      </c>
    </row>
    <row r="77" ht="51.75">
      <c r="A77" s="187" t="s">
        <v>1980</v>
      </c>
    </row>
    <row r="78" ht="17.25">
      <c r="A78" s="192" t="s">
        <v>1981</v>
      </c>
    </row>
    <row r="79" ht="17.25">
      <c r="A79" s="193" t="s">
        <v>1982</v>
      </c>
    </row>
    <row r="80" ht="17.25">
      <c r="A80" s="192" t="s">
        <v>1983</v>
      </c>
    </row>
    <row r="81" ht="34.5">
      <c r="A81" s="187" t="s">
        <v>1984</v>
      </c>
    </row>
    <row r="82" ht="34.5">
      <c r="A82" s="187" t="s">
        <v>1985</v>
      </c>
    </row>
    <row r="83" ht="34.5">
      <c r="A83" s="187" t="s">
        <v>1986</v>
      </c>
    </row>
    <row r="84" ht="34.5">
      <c r="A84" s="187" t="s">
        <v>1987</v>
      </c>
    </row>
    <row r="85" ht="34.5">
      <c r="A85" s="187" t="s">
        <v>1988</v>
      </c>
    </row>
    <row r="86" ht="17.25">
      <c r="A86" s="192" t="s">
        <v>1989</v>
      </c>
    </row>
    <row r="87" ht="17.25">
      <c r="A87" s="187" t="s">
        <v>1990</v>
      </c>
    </row>
    <row r="88" ht="34.5">
      <c r="A88" s="187" t="s">
        <v>1991</v>
      </c>
    </row>
    <row r="89" ht="17.25">
      <c r="A89" s="192" t="s">
        <v>1992</v>
      </c>
    </row>
    <row r="90" ht="34.5">
      <c r="A90" s="187" t="s">
        <v>1993</v>
      </c>
    </row>
    <row r="91" ht="17.25">
      <c r="A91" s="192" t="s">
        <v>1994</v>
      </c>
    </row>
    <row r="92" ht="17.25">
      <c r="A92" s="193" t="s">
        <v>1995</v>
      </c>
    </row>
    <row r="93" ht="17.25">
      <c r="A93" s="187" t="s">
        <v>1996</v>
      </c>
    </row>
    <row r="94" ht="17.25">
      <c r="A94" s="187"/>
    </row>
    <row r="95" ht="18.75">
      <c r="A95" s="185" t="s">
        <v>1997</v>
      </c>
    </row>
    <row r="96" ht="34.5">
      <c r="A96" s="193" t="s">
        <v>1998</v>
      </c>
    </row>
    <row r="97" ht="17.25">
      <c r="A97" s="193" t="s">
        <v>1999</v>
      </c>
    </row>
    <row r="98" ht="17.25">
      <c r="A98" s="192" t="s">
        <v>2000</v>
      </c>
    </row>
    <row r="99" ht="17.25">
      <c r="A99" s="184" t="s">
        <v>2001</v>
      </c>
    </row>
    <row r="100" ht="17.25">
      <c r="A100" s="187" t="s">
        <v>2002</v>
      </c>
    </row>
    <row r="101" ht="17.25">
      <c r="A101" s="187" t="s">
        <v>2003</v>
      </c>
    </row>
    <row r="102" ht="17.25">
      <c r="A102" s="187" t="s">
        <v>2004</v>
      </c>
    </row>
    <row r="103" ht="17.25">
      <c r="A103" s="187" t="s">
        <v>2005</v>
      </c>
    </row>
    <row r="104" ht="34.5">
      <c r="A104" s="187" t="s">
        <v>2006</v>
      </c>
    </row>
    <row r="105" ht="17.25">
      <c r="A105" s="184" t="s">
        <v>2007</v>
      </c>
    </row>
    <row r="106" ht="17.25">
      <c r="A106" s="187" t="s">
        <v>2008</v>
      </c>
    </row>
    <row r="107" ht="17.25">
      <c r="A107" s="187" t="s">
        <v>2009</v>
      </c>
    </row>
    <row r="108" ht="17.25">
      <c r="A108" s="187" t="s">
        <v>2010</v>
      </c>
    </row>
    <row r="109" ht="17.25">
      <c r="A109" s="187" t="s">
        <v>2011</v>
      </c>
    </row>
    <row r="110" ht="17.25">
      <c r="A110" s="187" t="s">
        <v>2012</v>
      </c>
    </row>
    <row r="111" ht="17.25">
      <c r="A111" s="187" t="s">
        <v>2013</v>
      </c>
    </row>
    <row r="112" ht="17.25">
      <c r="A112" s="192" t="s">
        <v>2014</v>
      </c>
    </row>
    <row r="113" ht="17.25">
      <c r="A113" s="187" t="s">
        <v>2015</v>
      </c>
    </row>
    <row r="114" ht="17.25">
      <c r="A114" s="184" t="s">
        <v>2016</v>
      </c>
    </row>
    <row r="115" ht="17.25">
      <c r="A115" s="187" t="s">
        <v>2017</v>
      </c>
    </row>
    <row r="116" ht="17.25">
      <c r="A116" s="187" t="s">
        <v>2018</v>
      </c>
    </row>
    <row r="117" ht="17.25">
      <c r="A117" s="184" t="s">
        <v>2019</v>
      </c>
    </row>
    <row r="118" ht="17.25">
      <c r="A118" s="187" t="s">
        <v>2020</v>
      </c>
    </row>
    <row r="119" ht="17.25">
      <c r="A119" s="187" t="s">
        <v>2021</v>
      </c>
    </row>
    <row r="120" ht="17.25">
      <c r="A120" s="187" t="s">
        <v>2022</v>
      </c>
    </row>
    <row r="121" ht="17.25">
      <c r="A121" s="192" t="s">
        <v>2023</v>
      </c>
    </row>
    <row r="122" ht="17.25">
      <c r="A122" s="184" t="s">
        <v>2024</v>
      </c>
    </row>
    <row r="123" ht="17.25">
      <c r="A123" s="184" t="s">
        <v>2025</v>
      </c>
    </row>
    <row r="124" ht="17.25">
      <c r="A124" s="187" t="s">
        <v>2026</v>
      </c>
    </row>
    <row r="125" ht="17.25">
      <c r="A125" s="187" t="s">
        <v>2027</v>
      </c>
    </row>
    <row r="126" ht="17.25">
      <c r="A126" s="187" t="s">
        <v>2028</v>
      </c>
    </row>
    <row r="127" ht="17.25">
      <c r="A127" s="187" t="s">
        <v>2029</v>
      </c>
    </row>
    <row r="128" ht="17.25">
      <c r="A128" s="187" t="s">
        <v>2030</v>
      </c>
    </row>
    <row r="129" ht="17.25">
      <c r="A129" s="192" t="s">
        <v>2031</v>
      </c>
    </row>
    <row r="130" ht="34.5">
      <c r="A130" s="187" t="s">
        <v>2032</v>
      </c>
    </row>
    <row r="131" ht="69">
      <c r="A131" s="187" t="s">
        <v>2033</v>
      </c>
    </row>
    <row r="132" ht="34.5">
      <c r="A132" s="187" t="s">
        <v>2034</v>
      </c>
    </row>
    <row r="133" ht="17.25">
      <c r="A133" s="192" t="s">
        <v>2035</v>
      </c>
    </row>
    <row r="134" ht="34.5">
      <c r="A134" s="184" t="s">
        <v>2036</v>
      </c>
    </row>
    <row r="135" ht="17.25">
      <c r="A135" s="184"/>
    </row>
    <row r="136" ht="18.75">
      <c r="A136" s="185" t="s">
        <v>2037</v>
      </c>
    </row>
    <row r="137" ht="17.25">
      <c r="A137" s="187" t="s">
        <v>2038</v>
      </c>
    </row>
    <row r="138" ht="34.5">
      <c r="A138" s="189" t="s">
        <v>2039</v>
      </c>
    </row>
    <row r="139" ht="34.5">
      <c r="A139" s="189" t="s">
        <v>2040</v>
      </c>
    </row>
    <row r="140" ht="17.25">
      <c r="A140" s="188" t="s">
        <v>2041</v>
      </c>
    </row>
    <row r="141" ht="17.25">
      <c r="A141" s="194" t="s">
        <v>2042</v>
      </c>
    </row>
    <row r="142" ht="34.5">
      <c r="A142" s="190" t="s">
        <v>2043</v>
      </c>
    </row>
    <row r="143" ht="17.25">
      <c r="A143" s="189" t="s">
        <v>2044</v>
      </c>
    </row>
    <row r="144" ht="17.25">
      <c r="A144" s="189" t="s">
        <v>2045</v>
      </c>
    </row>
    <row r="145" ht="17.25">
      <c r="A145" s="194" t="s">
        <v>2046</v>
      </c>
    </row>
    <row r="146" ht="17.25">
      <c r="A146" s="188" t="s">
        <v>2047</v>
      </c>
    </row>
    <row r="147" ht="17.25">
      <c r="A147" s="194" t="s">
        <v>2048</v>
      </c>
    </row>
    <row r="148" ht="17.25">
      <c r="A148" s="189" t="s">
        <v>2049</v>
      </c>
    </row>
    <row r="149" ht="17.25">
      <c r="A149" s="189" t="s">
        <v>2050</v>
      </c>
    </row>
    <row r="150" ht="17.25">
      <c r="A150" s="189" t="s">
        <v>2051</v>
      </c>
    </row>
    <row r="151" ht="34.5">
      <c r="A151" s="194" t="s">
        <v>2052</v>
      </c>
    </row>
    <row r="152" ht="17.25">
      <c r="A152" s="188" t="s">
        <v>2053</v>
      </c>
    </row>
    <row r="153" ht="17.25">
      <c r="A153" s="189" t="s">
        <v>2054</v>
      </c>
    </row>
    <row r="154" ht="17.25">
      <c r="A154" s="189" t="s">
        <v>2055</v>
      </c>
    </row>
    <row r="155" ht="17.25">
      <c r="A155" s="189" t="s">
        <v>2056</v>
      </c>
    </row>
    <row r="156" ht="17.25">
      <c r="A156" s="189" t="s">
        <v>2057</v>
      </c>
    </row>
    <row r="157" ht="34.5">
      <c r="A157" s="189" t="s">
        <v>2058</v>
      </c>
    </row>
    <row r="158" ht="34.5">
      <c r="A158" s="189" t="s">
        <v>2059</v>
      </c>
    </row>
    <row r="159" ht="17.25">
      <c r="A159" s="188" t="s">
        <v>2060</v>
      </c>
    </row>
    <row r="160" ht="34.5">
      <c r="A160" s="189" t="s">
        <v>2061</v>
      </c>
    </row>
    <row r="161" ht="34.5">
      <c r="A161" s="189" t="s">
        <v>2062</v>
      </c>
    </row>
    <row r="162" ht="17.25">
      <c r="A162" s="189" t="s">
        <v>2063</v>
      </c>
    </row>
    <row r="163" ht="17.25">
      <c r="A163" s="188" t="s">
        <v>2064</v>
      </c>
    </row>
    <row r="164" ht="34.5">
      <c r="A164" s="195" t="s">
        <v>2065</v>
      </c>
    </row>
    <row r="165" ht="34.5">
      <c r="A165" s="189" t="s">
        <v>2066</v>
      </c>
    </row>
    <row r="166" ht="17.25">
      <c r="A166" s="188" t="s">
        <v>2067</v>
      </c>
    </row>
    <row r="167" ht="17.25">
      <c r="A167" s="189" t="s">
        <v>2068</v>
      </c>
    </row>
    <row r="168" ht="17.25">
      <c r="A168" s="188" t="s">
        <v>2069</v>
      </c>
    </row>
    <row r="169" ht="17.25">
      <c r="A169" s="190" t="s">
        <v>2070</v>
      </c>
    </row>
    <row r="170" ht="17.25">
      <c r="A170" s="190"/>
    </row>
    <row r="171" ht="17.25">
      <c r="A171" s="190"/>
    </row>
    <row r="172" ht="17.25">
      <c r="A172" s="190"/>
    </row>
    <row r="173" ht="17.25">
      <c r="A173" s="190"/>
    </row>
    <row r="174" ht="17.25">
      <c r="A174" s="190"/>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rowBreaks count="3" manualBreakCount="3">
    <brk id="14" max="0" man="1"/>
    <brk id="43" max="0" man="1"/>
    <brk id="79" max="0" man="1"/>
  </rowBreaks>
  <legacyDrawingHF r:id="rId1"/>
</worksheet>
</file>

<file path=xl/worksheets/sheet10.xml><?xml version="1.0" encoding="utf-8"?>
<worksheet xmlns="http://schemas.openxmlformats.org/spreadsheetml/2006/main" xmlns:r="http://schemas.openxmlformats.org/officeDocument/2006/relationships">
  <dimension ref="B1:R55"/>
  <sheetViews>
    <sheetView showGridLines="0" view="pageBreakPreview" zoomScale="60" zoomScalePageLayoutView="0" workbookViewId="0" topLeftCell="B13">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6" width="6.00390625" style="0" customWidth="1"/>
    <col min="7" max="7" width="0.9921875" style="0" customWidth="1"/>
    <col min="8" max="8" width="9.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4.00390625" style="0" customWidth="1"/>
    <col min="16" max="16" width="2.00390625" style="0" customWidth="1"/>
    <col min="17" max="17" width="16.00390625" style="0" customWidth="1"/>
    <col min="18" max="18" width="0.9921875" style="0" customWidth="1"/>
  </cols>
  <sheetData>
    <row r="1" spans="2:18" ht="9" customHeight="1">
      <c r="B1" s="1"/>
      <c r="C1" s="1"/>
      <c r="D1" s="1"/>
      <c r="E1" s="1"/>
      <c r="F1" s="1"/>
      <c r="G1" s="1"/>
      <c r="H1" s="1"/>
      <c r="I1" s="1"/>
      <c r="J1" s="1"/>
      <c r="K1" s="1"/>
      <c r="L1" s="1"/>
      <c r="M1" s="1"/>
      <c r="N1" s="1"/>
      <c r="O1" s="1"/>
      <c r="P1" s="1"/>
      <c r="Q1" s="1"/>
      <c r="R1" s="1"/>
    </row>
    <row r="2" spans="2:18" ht="22.5" customHeight="1">
      <c r="B2" s="1"/>
      <c r="C2" s="1"/>
      <c r="D2" s="1"/>
      <c r="E2" s="1"/>
      <c r="F2" s="1"/>
      <c r="G2" s="1"/>
      <c r="H2" s="210" t="s">
        <v>875</v>
      </c>
      <c r="I2" s="211"/>
      <c r="J2" s="211"/>
      <c r="K2" s="211"/>
      <c r="L2" s="211"/>
      <c r="M2" s="211"/>
      <c r="N2" s="211"/>
      <c r="O2" s="211"/>
      <c r="P2" s="211"/>
      <c r="Q2" s="211"/>
      <c r="R2" s="211"/>
    </row>
    <row r="3" spans="2:18" ht="6" customHeight="1">
      <c r="B3" s="1"/>
      <c r="C3" s="1"/>
      <c r="D3" s="1"/>
      <c r="E3" s="1"/>
      <c r="F3" s="1"/>
      <c r="G3" s="1"/>
      <c r="H3" s="1"/>
      <c r="I3" s="1"/>
      <c r="J3" s="1"/>
      <c r="K3" s="1"/>
      <c r="L3" s="1"/>
      <c r="M3" s="1"/>
      <c r="N3" s="1"/>
      <c r="O3" s="1"/>
      <c r="P3" s="1"/>
      <c r="Q3" s="1"/>
      <c r="R3" s="1"/>
    </row>
    <row r="4" spans="2:18" ht="33" customHeight="1">
      <c r="B4" s="212" t="s">
        <v>1009</v>
      </c>
      <c r="C4" s="213"/>
      <c r="D4" s="213"/>
      <c r="E4" s="213"/>
      <c r="F4" s="213"/>
      <c r="G4" s="213"/>
      <c r="H4" s="213"/>
      <c r="I4" s="213"/>
      <c r="J4" s="213"/>
      <c r="K4" s="213"/>
      <c r="L4" s="213"/>
      <c r="M4" s="213"/>
      <c r="N4" s="213"/>
      <c r="O4" s="213"/>
      <c r="P4" s="213"/>
      <c r="Q4" s="213"/>
      <c r="R4" s="213"/>
    </row>
    <row r="5" spans="2:18" ht="6.75" customHeight="1">
      <c r="B5" s="1"/>
      <c r="C5" s="1"/>
      <c r="D5" s="1"/>
      <c r="E5" s="1"/>
      <c r="F5" s="1"/>
      <c r="G5" s="1"/>
      <c r="H5" s="1"/>
      <c r="I5" s="1"/>
      <c r="J5" s="1"/>
      <c r="K5" s="1"/>
      <c r="L5" s="1"/>
      <c r="M5" s="1"/>
      <c r="N5" s="1"/>
      <c r="O5" s="1"/>
      <c r="P5" s="1"/>
      <c r="Q5" s="1"/>
      <c r="R5" s="1"/>
    </row>
    <row r="6" spans="2:18" ht="24" customHeight="1">
      <c r="B6" s="217" t="s">
        <v>1010</v>
      </c>
      <c r="C6" s="218"/>
      <c r="D6" s="218"/>
      <c r="E6" s="1"/>
      <c r="F6" s="219">
        <v>43616</v>
      </c>
      <c r="G6" s="204"/>
      <c r="H6" s="204"/>
      <c r="I6" s="1"/>
      <c r="J6" s="1"/>
      <c r="K6" s="1"/>
      <c r="L6" s="1"/>
      <c r="M6" s="1"/>
      <c r="N6" s="1"/>
      <c r="O6" s="1"/>
      <c r="P6" s="1"/>
      <c r="Q6" s="1"/>
      <c r="R6" s="1"/>
    </row>
    <row r="7" spans="2:18" ht="4.5" customHeight="1">
      <c r="B7" s="1"/>
      <c r="C7" s="1"/>
      <c r="D7" s="1"/>
      <c r="E7" s="1"/>
      <c r="F7" s="1"/>
      <c r="G7" s="1"/>
      <c r="H7" s="1"/>
      <c r="I7" s="1"/>
      <c r="J7" s="1"/>
      <c r="K7" s="1"/>
      <c r="L7" s="1"/>
      <c r="M7" s="1"/>
      <c r="N7" s="1"/>
      <c r="O7" s="1"/>
      <c r="P7" s="1"/>
      <c r="Q7" s="1"/>
      <c r="R7" s="1"/>
    </row>
    <row r="8" spans="2:18" ht="18.75" customHeight="1">
      <c r="B8" s="238" t="s">
        <v>1011</v>
      </c>
      <c r="C8" s="239"/>
      <c r="D8" s="239"/>
      <c r="E8" s="239"/>
      <c r="F8" s="239"/>
      <c r="G8" s="239"/>
      <c r="H8" s="239"/>
      <c r="I8" s="239"/>
      <c r="J8" s="239"/>
      <c r="K8" s="239"/>
      <c r="L8" s="239"/>
      <c r="M8" s="239"/>
      <c r="N8" s="239"/>
      <c r="O8" s="239"/>
      <c r="P8" s="239"/>
      <c r="Q8" s="239"/>
      <c r="R8" s="240"/>
    </row>
    <row r="9" spans="2:18" ht="11.25" customHeight="1">
      <c r="B9" s="1"/>
      <c r="C9" s="1"/>
      <c r="D9" s="1"/>
      <c r="E9" s="1"/>
      <c r="F9" s="1"/>
      <c r="G9" s="1"/>
      <c r="H9" s="1"/>
      <c r="I9" s="1"/>
      <c r="J9" s="1"/>
      <c r="K9" s="1"/>
      <c r="L9" s="1"/>
      <c r="M9" s="1"/>
      <c r="N9" s="1"/>
      <c r="O9" s="1"/>
      <c r="P9" s="1"/>
      <c r="Q9" s="1"/>
      <c r="R9" s="1"/>
    </row>
    <row r="10" spans="2:18" ht="18" customHeight="1">
      <c r="B10" s="1"/>
      <c r="C10" s="261" t="s">
        <v>1012</v>
      </c>
      <c r="D10" s="262"/>
      <c r="E10" s="262"/>
      <c r="F10" s="262"/>
      <c r="G10" s="262"/>
      <c r="H10" s="262"/>
      <c r="I10" s="262"/>
      <c r="J10" s="262"/>
      <c r="K10" s="262"/>
      <c r="L10" s="262"/>
      <c r="M10" s="262"/>
      <c r="N10" s="262"/>
      <c r="O10" s="262"/>
      <c r="P10" s="1"/>
      <c r="Q10" s="1"/>
      <c r="R10" s="1"/>
    </row>
    <row r="11" spans="2:18" ht="9.75" customHeight="1">
      <c r="B11" s="1"/>
      <c r="C11" s="1"/>
      <c r="D11" s="1"/>
      <c r="E11" s="1"/>
      <c r="F11" s="1"/>
      <c r="G11" s="1"/>
      <c r="H11" s="1"/>
      <c r="I11" s="1"/>
      <c r="J11" s="1"/>
      <c r="K11" s="1"/>
      <c r="L11" s="1"/>
      <c r="M11" s="1"/>
      <c r="N11" s="1"/>
      <c r="O11" s="1"/>
      <c r="P11" s="1"/>
      <c r="Q11" s="1"/>
      <c r="R11" s="1"/>
    </row>
    <row r="12" spans="2:18" ht="15" customHeight="1">
      <c r="B12" s="1"/>
      <c r="C12" s="305" t="s">
        <v>1018</v>
      </c>
      <c r="D12" s="306"/>
      <c r="E12" s="306"/>
      <c r="F12" s="306"/>
      <c r="G12" s="306"/>
      <c r="H12" s="306"/>
      <c r="I12" s="306"/>
      <c r="J12" s="306"/>
      <c r="K12" s="306"/>
      <c r="L12" s="306"/>
      <c r="M12" s="306"/>
      <c r="N12" s="306"/>
      <c r="O12" s="306"/>
      <c r="P12" s="307">
        <v>2926477225.4000154</v>
      </c>
      <c r="Q12" s="306"/>
      <c r="R12" s="306"/>
    </row>
    <row r="13" spans="2:18" ht="15" customHeight="1">
      <c r="B13" s="1"/>
      <c r="C13" s="308" t="s">
        <v>1019</v>
      </c>
      <c r="D13" s="204"/>
      <c r="E13" s="204"/>
      <c r="F13" s="204"/>
      <c r="G13" s="204"/>
      <c r="H13" s="204"/>
      <c r="I13" s="204"/>
      <c r="J13" s="204"/>
      <c r="K13" s="204"/>
      <c r="L13" s="204"/>
      <c r="M13" s="204"/>
      <c r="N13" s="204"/>
      <c r="O13" s="204"/>
      <c r="P13" s="309">
        <v>2926477225.4000154</v>
      </c>
      <c r="Q13" s="204"/>
      <c r="R13" s="1"/>
    </row>
    <row r="14" spans="2:18" ht="15" customHeight="1">
      <c r="B14" s="1"/>
      <c r="C14" s="208" t="s">
        <v>1020</v>
      </c>
      <c r="D14" s="204"/>
      <c r="E14" s="204"/>
      <c r="F14" s="204"/>
      <c r="G14" s="204"/>
      <c r="H14" s="204"/>
      <c r="I14" s="204"/>
      <c r="J14" s="204"/>
      <c r="K14" s="204"/>
      <c r="L14" s="204"/>
      <c r="M14" s="204"/>
      <c r="N14" s="204"/>
      <c r="O14" s="204"/>
      <c r="P14" s="204"/>
      <c r="Q14" s="309">
        <v>433401964.4899963</v>
      </c>
      <c r="R14" s="204"/>
    </row>
    <row r="15" spans="2:18" ht="15" customHeight="1">
      <c r="B15" s="1"/>
      <c r="C15" s="208" t="s">
        <v>474</v>
      </c>
      <c r="D15" s="204"/>
      <c r="E15" s="204"/>
      <c r="F15" s="204"/>
      <c r="G15" s="204"/>
      <c r="H15" s="204"/>
      <c r="I15" s="204"/>
      <c r="J15" s="204"/>
      <c r="K15" s="204"/>
      <c r="L15" s="204"/>
      <c r="M15" s="204"/>
      <c r="N15" s="204"/>
      <c r="O15" s="204"/>
      <c r="P15" s="204"/>
      <c r="Q15" s="309">
        <v>22651</v>
      </c>
      <c r="R15" s="204"/>
    </row>
    <row r="16" spans="2:18" ht="15" customHeight="1">
      <c r="B16" s="1"/>
      <c r="C16" s="208" t="s">
        <v>1021</v>
      </c>
      <c r="D16" s="204"/>
      <c r="E16" s="204"/>
      <c r="F16" s="204"/>
      <c r="G16" s="204"/>
      <c r="H16" s="204"/>
      <c r="I16" s="204"/>
      <c r="J16" s="204"/>
      <c r="K16" s="204"/>
      <c r="L16" s="204"/>
      <c r="M16" s="204"/>
      <c r="N16" s="204"/>
      <c r="O16" s="204"/>
      <c r="P16" s="204"/>
      <c r="Q16" s="309">
        <v>38425</v>
      </c>
      <c r="R16" s="204"/>
    </row>
    <row r="17" spans="2:18" ht="17.25" customHeight="1">
      <c r="B17" s="1"/>
      <c r="C17" s="203" t="s">
        <v>1022</v>
      </c>
      <c r="D17" s="204"/>
      <c r="E17" s="204"/>
      <c r="F17" s="204"/>
      <c r="G17" s="204"/>
      <c r="H17" s="204"/>
      <c r="I17" s="204"/>
      <c r="J17" s="204"/>
      <c r="K17" s="204"/>
      <c r="L17" s="204"/>
      <c r="M17" s="204"/>
      <c r="N17" s="204"/>
      <c r="O17" s="251">
        <v>129198.58838020441</v>
      </c>
      <c r="P17" s="204"/>
      <c r="Q17" s="204"/>
      <c r="R17" s="204"/>
    </row>
    <row r="18" spans="2:18" ht="17.25" customHeight="1">
      <c r="B18" s="1"/>
      <c r="C18" s="203" t="s">
        <v>1023</v>
      </c>
      <c r="D18" s="204"/>
      <c r="E18" s="204"/>
      <c r="F18" s="204"/>
      <c r="G18" s="204"/>
      <c r="H18" s="204"/>
      <c r="I18" s="204"/>
      <c r="J18" s="204"/>
      <c r="K18" s="204"/>
      <c r="L18" s="204"/>
      <c r="M18" s="204"/>
      <c r="N18" s="204"/>
      <c r="O18" s="251">
        <v>76160.7605829545</v>
      </c>
      <c r="P18" s="204"/>
      <c r="Q18" s="204"/>
      <c r="R18" s="204"/>
    </row>
    <row r="19" spans="2:18" ht="17.25" customHeight="1">
      <c r="B19" s="1"/>
      <c r="C19" s="203" t="s">
        <v>1024</v>
      </c>
      <c r="D19" s="204"/>
      <c r="E19" s="204"/>
      <c r="F19" s="204"/>
      <c r="G19" s="204"/>
      <c r="H19" s="204"/>
      <c r="I19" s="204"/>
      <c r="J19" s="204"/>
      <c r="K19" s="260">
        <v>0.5407694076675753</v>
      </c>
      <c r="L19" s="204"/>
      <c r="M19" s="204"/>
      <c r="N19" s="204"/>
      <c r="O19" s="204"/>
      <c r="P19" s="204"/>
      <c r="Q19" s="204"/>
      <c r="R19" s="204"/>
    </row>
    <row r="20" spans="2:18" ht="17.25" customHeight="1">
      <c r="B20" s="1"/>
      <c r="C20" s="203" t="s">
        <v>1025</v>
      </c>
      <c r="D20" s="204"/>
      <c r="E20" s="204"/>
      <c r="F20" s="204"/>
      <c r="G20" s="204"/>
      <c r="H20" s="204"/>
      <c r="I20" s="204"/>
      <c r="J20" s="297">
        <v>2.8804614096655516</v>
      </c>
      <c r="K20" s="204"/>
      <c r="L20" s="204"/>
      <c r="M20" s="204"/>
      <c r="N20" s="204"/>
      <c r="O20" s="204"/>
      <c r="P20" s="204"/>
      <c r="Q20" s="204"/>
      <c r="R20" s="204"/>
    </row>
    <row r="21" spans="2:18" ht="17.25" customHeight="1">
      <c r="B21" s="1"/>
      <c r="C21" s="203" t="s">
        <v>1026</v>
      </c>
      <c r="D21" s="204"/>
      <c r="E21" s="204"/>
      <c r="F21" s="204"/>
      <c r="G21" s="204"/>
      <c r="H21" s="204"/>
      <c r="I21" s="204"/>
      <c r="J21" s="204"/>
      <c r="K21" s="204"/>
      <c r="L21" s="304">
        <v>14.18069325327586</v>
      </c>
      <c r="M21" s="204"/>
      <c r="N21" s="204"/>
      <c r="O21" s="204"/>
      <c r="P21" s="204"/>
      <c r="Q21" s="204"/>
      <c r="R21" s="204"/>
    </row>
    <row r="22" spans="2:18" ht="17.25" customHeight="1">
      <c r="B22" s="1"/>
      <c r="C22" s="203" t="s">
        <v>1027</v>
      </c>
      <c r="D22" s="204"/>
      <c r="E22" s="204"/>
      <c r="F22" s="204"/>
      <c r="G22" s="204"/>
      <c r="H22" s="204"/>
      <c r="I22" s="204"/>
      <c r="J22" s="204"/>
      <c r="K22" s="304">
        <v>17.061154662941387</v>
      </c>
      <c r="L22" s="204"/>
      <c r="M22" s="204"/>
      <c r="N22" s="204"/>
      <c r="O22" s="204"/>
      <c r="P22" s="204"/>
      <c r="Q22" s="204"/>
      <c r="R22" s="1"/>
    </row>
    <row r="23" spans="2:18" ht="15.75" customHeight="1">
      <c r="B23" s="1"/>
      <c r="C23" s="203" t="s">
        <v>1028</v>
      </c>
      <c r="D23" s="204"/>
      <c r="E23" s="204"/>
      <c r="F23" s="204"/>
      <c r="G23" s="204"/>
      <c r="H23" s="204"/>
      <c r="I23" s="204"/>
      <c r="J23" s="204"/>
      <c r="K23" s="204"/>
      <c r="L23" s="204"/>
      <c r="M23" s="204"/>
      <c r="N23" s="204"/>
      <c r="O23" s="260">
        <v>0.9608819731121084</v>
      </c>
      <c r="P23" s="204"/>
      <c r="Q23" s="204"/>
      <c r="R23" s="204"/>
    </row>
    <row r="24" spans="2:18" ht="4.5" customHeight="1">
      <c r="B24" s="1"/>
      <c r="C24" s="303"/>
      <c r="D24" s="221"/>
      <c r="E24" s="221"/>
      <c r="F24" s="221"/>
      <c r="G24" s="221"/>
      <c r="H24" s="221"/>
      <c r="I24" s="221"/>
      <c r="J24" s="221"/>
      <c r="K24" s="221"/>
      <c r="L24" s="221"/>
      <c r="M24" s="221"/>
      <c r="N24" s="221"/>
      <c r="O24" s="259"/>
      <c r="P24" s="204"/>
      <c r="Q24" s="204"/>
      <c r="R24" s="204"/>
    </row>
    <row r="25" spans="2:18" ht="12.75" customHeight="1">
      <c r="B25" s="1"/>
      <c r="C25" s="203" t="s">
        <v>1029</v>
      </c>
      <c r="D25" s="204"/>
      <c r="E25" s="204"/>
      <c r="F25" s="204"/>
      <c r="G25" s="204"/>
      <c r="H25" s="204"/>
      <c r="I25" s="204"/>
      <c r="J25" s="204"/>
      <c r="K25" s="204"/>
      <c r="L25" s="204"/>
      <c r="M25" s="204"/>
      <c r="N25" s="204"/>
      <c r="O25" s="260">
        <v>0.039118026887891656</v>
      </c>
      <c r="P25" s="204"/>
      <c r="Q25" s="204"/>
      <c r="R25" s="204"/>
    </row>
    <row r="26" spans="2:18" ht="4.5" customHeight="1">
      <c r="B26" s="1"/>
      <c r="C26" s="303"/>
      <c r="D26" s="221"/>
      <c r="E26" s="221"/>
      <c r="F26" s="221"/>
      <c r="G26" s="221"/>
      <c r="H26" s="221"/>
      <c r="I26" s="221"/>
      <c r="J26" s="221"/>
      <c r="K26" s="221"/>
      <c r="L26" s="221"/>
      <c r="M26" s="221"/>
      <c r="N26" s="221"/>
      <c r="O26" s="259"/>
      <c r="P26" s="204"/>
      <c r="Q26" s="204"/>
      <c r="R26" s="204"/>
    </row>
    <row r="27" spans="2:18" ht="15" customHeight="1">
      <c r="B27" s="1"/>
      <c r="C27" s="203" t="s">
        <v>1030</v>
      </c>
      <c r="D27" s="204"/>
      <c r="E27" s="204"/>
      <c r="F27" s="204"/>
      <c r="G27" s="204"/>
      <c r="H27" s="204"/>
      <c r="I27" s="204"/>
      <c r="J27" s="204"/>
      <c r="K27" s="204"/>
      <c r="L27" s="204"/>
      <c r="M27" s="204"/>
      <c r="N27" s="204"/>
      <c r="O27" s="260">
        <v>0.0188264732941877</v>
      </c>
      <c r="P27" s="204"/>
      <c r="Q27" s="204"/>
      <c r="R27" s="204"/>
    </row>
    <row r="28" spans="2:18" ht="17.25" customHeight="1">
      <c r="B28" s="1"/>
      <c r="C28" s="203" t="s">
        <v>1031</v>
      </c>
      <c r="D28" s="204"/>
      <c r="E28" s="204"/>
      <c r="F28" s="204"/>
      <c r="G28" s="204"/>
      <c r="H28" s="204"/>
      <c r="I28" s="204"/>
      <c r="J28" s="204"/>
      <c r="K28" s="204"/>
      <c r="L28" s="204"/>
      <c r="M28" s="204"/>
      <c r="N28" s="260">
        <v>0.018893546085817062</v>
      </c>
      <c r="O28" s="204"/>
      <c r="P28" s="204"/>
      <c r="Q28" s="204"/>
      <c r="R28" s="204"/>
    </row>
    <row r="29" spans="2:18" ht="17.25" customHeight="1">
      <c r="B29" s="1"/>
      <c r="C29" s="203" t="s">
        <v>1032</v>
      </c>
      <c r="D29" s="204"/>
      <c r="E29" s="204"/>
      <c r="F29" s="204"/>
      <c r="G29" s="204"/>
      <c r="H29" s="204"/>
      <c r="I29" s="204"/>
      <c r="J29" s="204"/>
      <c r="K29" s="204"/>
      <c r="L29" s="204"/>
      <c r="M29" s="204"/>
      <c r="N29" s="260">
        <v>0.01717891994116296</v>
      </c>
      <c r="O29" s="204"/>
      <c r="P29" s="204"/>
      <c r="Q29" s="204"/>
      <c r="R29" s="204"/>
    </row>
    <row r="30" spans="2:18" ht="17.25" customHeight="1">
      <c r="B30" s="1"/>
      <c r="C30" s="203" t="s">
        <v>1033</v>
      </c>
      <c r="D30" s="204"/>
      <c r="E30" s="204"/>
      <c r="F30" s="204"/>
      <c r="G30" s="204"/>
      <c r="H30" s="204"/>
      <c r="I30" s="204"/>
      <c r="J30" s="204"/>
      <c r="K30" s="204"/>
      <c r="L30" s="204"/>
      <c r="M30" s="204"/>
      <c r="N30" s="204"/>
      <c r="O30" s="297">
        <v>7.43724181146329</v>
      </c>
      <c r="P30" s="204"/>
      <c r="Q30" s="204"/>
      <c r="R30" s="204"/>
    </row>
    <row r="31" spans="2:18" ht="17.25" customHeight="1">
      <c r="B31" s="1"/>
      <c r="C31" s="298" t="s">
        <v>1034</v>
      </c>
      <c r="D31" s="299"/>
      <c r="E31" s="299"/>
      <c r="F31" s="299"/>
      <c r="G31" s="299"/>
      <c r="H31" s="299"/>
      <c r="I31" s="299"/>
      <c r="J31" s="299"/>
      <c r="K31" s="299"/>
      <c r="L31" s="299"/>
      <c r="M31" s="299"/>
      <c r="N31" s="299"/>
      <c r="O31" s="300">
        <v>7.155413262536426</v>
      </c>
      <c r="P31" s="299"/>
      <c r="Q31" s="299"/>
      <c r="R31" s="1"/>
    </row>
    <row r="32" spans="2:18" ht="15" customHeight="1">
      <c r="B32" s="1"/>
      <c r="C32" s="1"/>
      <c r="D32" s="1"/>
      <c r="E32" s="1"/>
      <c r="F32" s="1"/>
      <c r="G32" s="1"/>
      <c r="H32" s="1"/>
      <c r="I32" s="1"/>
      <c r="J32" s="1"/>
      <c r="K32" s="1"/>
      <c r="L32" s="1"/>
      <c r="M32" s="1"/>
      <c r="N32" s="1"/>
      <c r="O32" s="1"/>
      <c r="P32" s="1"/>
      <c r="Q32" s="1"/>
      <c r="R32" s="1"/>
    </row>
    <row r="33" spans="2:18" ht="18.75" customHeight="1">
      <c r="B33" s="238" t="s">
        <v>1013</v>
      </c>
      <c r="C33" s="239"/>
      <c r="D33" s="239"/>
      <c r="E33" s="239"/>
      <c r="F33" s="239"/>
      <c r="G33" s="239"/>
      <c r="H33" s="239"/>
      <c r="I33" s="239"/>
      <c r="J33" s="239"/>
      <c r="K33" s="239"/>
      <c r="L33" s="239"/>
      <c r="M33" s="239"/>
      <c r="N33" s="239"/>
      <c r="O33" s="239"/>
      <c r="P33" s="239"/>
      <c r="Q33" s="240"/>
      <c r="R33" s="1"/>
    </row>
    <row r="34" spans="2:18" ht="7.5" customHeight="1">
      <c r="B34" s="1"/>
      <c r="C34" s="1"/>
      <c r="D34" s="1"/>
      <c r="E34" s="1"/>
      <c r="F34" s="1"/>
      <c r="G34" s="1"/>
      <c r="H34" s="1"/>
      <c r="I34" s="1"/>
      <c r="J34" s="1"/>
      <c r="K34" s="1"/>
      <c r="L34" s="1"/>
      <c r="M34" s="1"/>
      <c r="N34" s="1"/>
      <c r="O34" s="1"/>
      <c r="P34" s="1"/>
      <c r="Q34" s="1"/>
      <c r="R34" s="1"/>
    </row>
    <row r="35" spans="2:18" ht="15" customHeight="1">
      <c r="B35" s="1"/>
      <c r="C35" s="224" t="s">
        <v>1014</v>
      </c>
      <c r="D35" s="225"/>
      <c r="E35" s="225"/>
      <c r="F35" s="225"/>
      <c r="G35" s="225"/>
      <c r="H35" s="225"/>
      <c r="I35" s="225"/>
      <c r="J35" s="225"/>
      <c r="K35" s="225"/>
      <c r="L35" s="225"/>
      <c r="M35" s="225"/>
      <c r="N35" s="225"/>
      <c r="O35" s="225"/>
      <c r="P35" s="237">
        <v>122050675.12</v>
      </c>
      <c r="Q35" s="225"/>
      <c r="R35" s="1"/>
    </row>
    <row r="36" spans="2:18" ht="7.5" customHeight="1">
      <c r="B36" s="1"/>
      <c r="C36" s="1"/>
      <c r="D36" s="1"/>
      <c r="E36" s="1"/>
      <c r="F36" s="1"/>
      <c r="G36" s="1"/>
      <c r="H36" s="1"/>
      <c r="I36" s="1"/>
      <c r="J36" s="1"/>
      <c r="K36" s="1"/>
      <c r="L36" s="1"/>
      <c r="M36" s="1"/>
      <c r="N36" s="1"/>
      <c r="O36" s="1"/>
      <c r="P36" s="1"/>
      <c r="Q36" s="1"/>
      <c r="R36" s="1"/>
    </row>
    <row r="37" spans="2:18" ht="18.75" customHeight="1">
      <c r="B37" s="238" t="s">
        <v>1015</v>
      </c>
      <c r="C37" s="239"/>
      <c r="D37" s="239"/>
      <c r="E37" s="239"/>
      <c r="F37" s="239"/>
      <c r="G37" s="239"/>
      <c r="H37" s="239"/>
      <c r="I37" s="239"/>
      <c r="J37" s="239"/>
      <c r="K37" s="239"/>
      <c r="L37" s="239"/>
      <c r="M37" s="239"/>
      <c r="N37" s="239"/>
      <c r="O37" s="239"/>
      <c r="P37" s="239"/>
      <c r="Q37" s="240"/>
      <c r="R37" s="1"/>
    </row>
    <row r="38" spans="2:18" ht="11.25" customHeight="1">
      <c r="B38" s="1"/>
      <c r="C38" s="1"/>
      <c r="D38" s="1"/>
      <c r="E38" s="1"/>
      <c r="F38" s="1"/>
      <c r="G38" s="1"/>
      <c r="H38" s="1"/>
      <c r="I38" s="1"/>
      <c r="J38" s="1"/>
      <c r="K38" s="1"/>
      <c r="L38" s="1"/>
      <c r="M38" s="1"/>
      <c r="N38" s="1"/>
      <c r="O38" s="1"/>
      <c r="P38" s="1"/>
      <c r="Q38" s="1"/>
      <c r="R38" s="1"/>
    </row>
    <row r="39" spans="2:18" ht="12.75" customHeight="1">
      <c r="B39" s="287"/>
      <c r="C39" s="288"/>
      <c r="D39" s="301" t="s">
        <v>1035</v>
      </c>
      <c r="E39" s="302"/>
      <c r="F39" s="302"/>
      <c r="G39" s="302"/>
      <c r="H39" s="301" t="s">
        <v>1035</v>
      </c>
      <c r="I39" s="302"/>
      <c r="J39" s="301" t="s">
        <v>1035</v>
      </c>
      <c r="K39" s="302"/>
      <c r="L39" s="302"/>
      <c r="M39" s="1"/>
      <c r="N39" s="1"/>
      <c r="O39" s="1"/>
      <c r="P39" s="1"/>
      <c r="Q39" s="1"/>
      <c r="R39" s="1"/>
    </row>
    <row r="40" spans="2:18" ht="9.75" customHeight="1">
      <c r="B40" s="293" t="s">
        <v>905</v>
      </c>
      <c r="C40" s="294"/>
      <c r="D40" s="295" t="s">
        <v>1036</v>
      </c>
      <c r="E40" s="296"/>
      <c r="F40" s="296"/>
      <c r="G40" s="296"/>
      <c r="H40" s="295" t="s">
        <v>1037</v>
      </c>
      <c r="I40" s="296"/>
      <c r="J40" s="295" t="s">
        <v>1038</v>
      </c>
      <c r="K40" s="296"/>
      <c r="L40" s="296"/>
      <c r="M40" s="1"/>
      <c r="N40" s="1"/>
      <c r="O40" s="1"/>
      <c r="P40" s="1"/>
      <c r="Q40" s="1"/>
      <c r="R40" s="1"/>
    </row>
    <row r="41" spans="2:18" ht="13.5" customHeight="1">
      <c r="B41" s="287" t="s">
        <v>1039</v>
      </c>
      <c r="C41" s="288"/>
      <c r="D41" s="220" t="s">
        <v>1040</v>
      </c>
      <c r="E41" s="221"/>
      <c r="F41" s="221"/>
      <c r="G41" s="221"/>
      <c r="H41" s="220" t="s">
        <v>1040</v>
      </c>
      <c r="I41" s="221"/>
      <c r="J41" s="220" t="s">
        <v>1040</v>
      </c>
      <c r="K41" s="221"/>
      <c r="L41" s="221"/>
      <c r="M41" s="1"/>
      <c r="N41" s="1"/>
      <c r="O41" s="1"/>
      <c r="P41" s="1"/>
      <c r="Q41" s="1"/>
      <c r="R41" s="1"/>
    </row>
    <row r="42" spans="2:18" ht="12" customHeight="1">
      <c r="B42" s="290" t="s">
        <v>1041</v>
      </c>
      <c r="C42" s="288"/>
      <c r="D42" s="291" t="s">
        <v>1042</v>
      </c>
      <c r="E42" s="292"/>
      <c r="F42" s="292"/>
      <c r="G42" s="292"/>
      <c r="H42" s="291" t="s">
        <v>1043</v>
      </c>
      <c r="I42" s="292"/>
      <c r="J42" s="291" t="s">
        <v>1044</v>
      </c>
      <c r="K42" s="292"/>
      <c r="L42" s="292"/>
      <c r="M42" s="1"/>
      <c r="N42" s="1"/>
      <c r="O42" s="1"/>
      <c r="P42" s="1"/>
      <c r="Q42" s="1"/>
      <c r="R42" s="1"/>
    </row>
    <row r="43" spans="2:18" ht="12" customHeight="1">
      <c r="B43" s="287" t="s">
        <v>909</v>
      </c>
      <c r="C43" s="288"/>
      <c r="D43" s="220" t="s">
        <v>1</v>
      </c>
      <c r="E43" s="221"/>
      <c r="F43" s="221"/>
      <c r="G43" s="221"/>
      <c r="H43" s="220" t="s">
        <v>1</v>
      </c>
      <c r="I43" s="221"/>
      <c r="J43" s="220" t="s">
        <v>1</v>
      </c>
      <c r="K43" s="221"/>
      <c r="L43" s="221"/>
      <c r="M43" s="1"/>
      <c r="N43" s="1"/>
      <c r="O43" s="1"/>
      <c r="P43" s="1"/>
      <c r="Q43" s="1"/>
      <c r="R43" s="1"/>
    </row>
    <row r="44" spans="2:18" ht="11.25" customHeight="1">
      <c r="B44" s="290" t="s">
        <v>1045</v>
      </c>
      <c r="C44" s="288"/>
      <c r="D44" s="222">
        <v>5000000</v>
      </c>
      <c r="E44" s="221"/>
      <c r="F44" s="221"/>
      <c r="G44" s="221"/>
      <c r="H44" s="222">
        <v>2000000</v>
      </c>
      <c r="I44" s="221"/>
      <c r="J44" s="222">
        <v>6000000</v>
      </c>
      <c r="K44" s="221"/>
      <c r="L44" s="221"/>
      <c r="M44" s="1"/>
      <c r="N44" s="1"/>
      <c r="O44" s="1"/>
      <c r="P44" s="1"/>
      <c r="Q44" s="1"/>
      <c r="R44" s="1"/>
    </row>
    <row r="45" spans="2:18" ht="12" customHeight="1">
      <c r="B45" s="290" t="s">
        <v>907</v>
      </c>
      <c r="C45" s="288"/>
      <c r="D45" s="223">
        <v>42648</v>
      </c>
      <c r="E45" s="221"/>
      <c r="F45" s="221"/>
      <c r="G45" s="221"/>
      <c r="H45" s="223">
        <v>43385</v>
      </c>
      <c r="I45" s="221"/>
      <c r="J45" s="223">
        <v>43180</v>
      </c>
      <c r="K45" s="221"/>
      <c r="L45" s="221"/>
      <c r="M45" s="1"/>
      <c r="N45" s="1"/>
      <c r="O45" s="1"/>
      <c r="P45" s="1"/>
      <c r="Q45" s="1"/>
      <c r="R45" s="1"/>
    </row>
    <row r="46" spans="2:18" ht="11.25" customHeight="1">
      <c r="B46" s="290" t="s">
        <v>908</v>
      </c>
      <c r="C46" s="288"/>
      <c r="D46" s="223">
        <v>44648</v>
      </c>
      <c r="E46" s="221"/>
      <c r="F46" s="221"/>
      <c r="G46" s="221"/>
      <c r="H46" s="223">
        <v>46195</v>
      </c>
      <c r="I46" s="221"/>
      <c r="J46" s="223">
        <v>46926</v>
      </c>
      <c r="K46" s="221"/>
      <c r="L46" s="221"/>
      <c r="M46" s="1"/>
      <c r="N46" s="1"/>
      <c r="O46" s="1"/>
      <c r="P46" s="1"/>
      <c r="Q46" s="1"/>
      <c r="R46" s="1"/>
    </row>
    <row r="47" spans="2:18" ht="10.5" customHeight="1">
      <c r="B47" s="290" t="s">
        <v>910</v>
      </c>
      <c r="C47" s="288"/>
      <c r="D47" s="220" t="s">
        <v>1046</v>
      </c>
      <c r="E47" s="221"/>
      <c r="F47" s="221"/>
      <c r="G47" s="221"/>
      <c r="H47" s="220" t="s">
        <v>1046</v>
      </c>
      <c r="I47" s="221"/>
      <c r="J47" s="220" t="s">
        <v>1046</v>
      </c>
      <c r="K47" s="221"/>
      <c r="L47" s="221"/>
      <c r="M47" s="1"/>
      <c r="N47" s="1"/>
      <c r="O47" s="1"/>
      <c r="P47" s="1"/>
      <c r="Q47" s="1"/>
      <c r="R47" s="1"/>
    </row>
    <row r="48" spans="2:18" ht="12" customHeight="1">
      <c r="B48" s="287" t="s">
        <v>911</v>
      </c>
      <c r="C48" s="288"/>
      <c r="D48" s="289">
        <v>0.04</v>
      </c>
      <c r="E48" s="221"/>
      <c r="F48" s="221"/>
      <c r="G48" s="221"/>
      <c r="H48" s="289">
        <v>0.01</v>
      </c>
      <c r="I48" s="221"/>
      <c r="J48" s="289">
        <v>0.008</v>
      </c>
      <c r="K48" s="221"/>
      <c r="L48" s="221"/>
      <c r="M48" s="1"/>
      <c r="N48" s="1"/>
      <c r="O48" s="1"/>
      <c r="P48" s="1"/>
      <c r="Q48" s="1"/>
      <c r="R48" s="1"/>
    </row>
    <row r="49" spans="2:18" ht="12" customHeight="1">
      <c r="B49" s="287" t="s">
        <v>1047</v>
      </c>
      <c r="C49" s="288"/>
      <c r="D49" s="220" t="s">
        <v>1048</v>
      </c>
      <c r="E49" s="221"/>
      <c r="F49" s="221"/>
      <c r="G49" s="221"/>
      <c r="H49" s="220" t="s">
        <v>1048</v>
      </c>
      <c r="I49" s="221"/>
      <c r="J49" s="220" t="s">
        <v>1048</v>
      </c>
      <c r="K49" s="221"/>
      <c r="L49" s="221"/>
      <c r="M49" s="1"/>
      <c r="N49" s="1"/>
      <c r="O49" s="1"/>
      <c r="P49" s="1"/>
      <c r="Q49" s="1"/>
      <c r="R49" s="1"/>
    </row>
    <row r="50" spans="2:18" ht="10.5" customHeight="1">
      <c r="B50" s="287" t="s">
        <v>1049</v>
      </c>
      <c r="C50" s="288"/>
      <c r="D50" s="220" t="s">
        <v>1050</v>
      </c>
      <c r="E50" s="221"/>
      <c r="F50" s="221"/>
      <c r="G50" s="221"/>
      <c r="H50" s="220" t="s">
        <v>1050</v>
      </c>
      <c r="I50" s="221"/>
      <c r="J50" s="220" t="s">
        <v>1050</v>
      </c>
      <c r="K50" s="221"/>
      <c r="L50" s="221"/>
      <c r="M50" s="1"/>
      <c r="N50" s="1"/>
      <c r="O50" s="1"/>
      <c r="P50" s="1"/>
      <c r="Q50" s="1"/>
      <c r="R50" s="1"/>
    </row>
    <row r="51" spans="2:18" ht="14.25" customHeight="1">
      <c r="B51" s="287" t="s">
        <v>1051</v>
      </c>
      <c r="C51" s="288"/>
      <c r="D51" s="220" t="s">
        <v>1052</v>
      </c>
      <c r="E51" s="221"/>
      <c r="F51" s="221"/>
      <c r="G51" s="221"/>
      <c r="H51" s="220" t="s">
        <v>1052</v>
      </c>
      <c r="I51" s="221"/>
      <c r="J51" s="220" t="s">
        <v>1052</v>
      </c>
      <c r="K51" s="221"/>
      <c r="L51" s="221"/>
      <c r="M51" s="1"/>
      <c r="N51" s="1"/>
      <c r="O51" s="1"/>
      <c r="P51" s="1"/>
      <c r="Q51" s="1"/>
      <c r="R51" s="1"/>
    </row>
    <row r="52" spans="2:18" ht="18" customHeight="1">
      <c r="B52" s="1"/>
      <c r="C52" s="1"/>
      <c r="D52" s="1"/>
      <c r="E52" s="1"/>
      <c r="F52" s="1"/>
      <c r="G52" s="1"/>
      <c r="H52" s="1"/>
      <c r="I52" s="1"/>
      <c r="J52" s="1"/>
      <c r="K52" s="1"/>
      <c r="L52" s="1"/>
      <c r="M52" s="1"/>
      <c r="N52" s="1"/>
      <c r="O52" s="1"/>
      <c r="P52" s="1"/>
      <c r="Q52" s="1"/>
      <c r="R52" s="1"/>
    </row>
    <row r="53" spans="2:18" ht="18.75" customHeight="1">
      <c r="B53" s="238" t="s">
        <v>1016</v>
      </c>
      <c r="C53" s="239"/>
      <c r="D53" s="239"/>
      <c r="E53" s="239"/>
      <c r="F53" s="239"/>
      <c r="G53" s="239"/>
      <c r="H53" s="239"/>
      <c r="I53" s="239"/>
      <c r="J53" s="239"/>
      <c r="K53" s="239"/>
      <c r="L53" s="239"/>
      <c r="M53" s="239"/>
      <c r="N53" s="239"/>
      <c r="O53" s="239"/>
      <c r="P53" s="239"/>
      <c r="Q53" s="240"/>
      <c r="R53" s="1"/>
    </row>
    <row r="54" spans="2:18" ht="5.25" customHeight="1">
      <c r="B54" s="1"/>
      <c r="C54" s="1"/>
      <c r="D54" s="1"/>
      <c r="E54" s="1"/>
      <c r="F54" s="1"/>
      <c r="G54" s="1"/>
      <c r="H54" s="1"/>
      <c r="I54" s="1"/>
      <c r="J54" s="1"/>
      <c r="K54" s="1"/>
      <c r="L54" s="1"/>
      <c r="M54" s="1"/>
      <c r="N54" s="1"/>
      <c r="O54" s="1"/>
      <c r="P54" s="1"/>
      <c r="Q54" s="1"/>
      <c r="R54" s="1"/>
    </row>
    <row r="55" spans="2:3" ht="18.75" customHeight="1">
      <c r="B55" s="224" t="s">
        <v>1017</v>
      </c>
      <c r="C55" s="225"/>
    </row>
  </sheetData>
  <sheetProtection/>
  <mergeCells count="104">
    <mergeCell ref="H2:R2"/>
    <mergeCell ref="B4:R4"/>
    <mergeCell ref="B6:D6"/>
    <mergeCell ref="B8:R8"/>
    <mergeCell ref="C10:O10"/>
    <mergeCell ref="B33:Q33"/>
    <mergeCell ref="C14:P14"/>
    <mergeCell ref="Q14:R14"/>
    <mergeCell ref="C15:P15"/>
    <mergeCell ref="Q15:R15"/>
    <mergeCell ref="B53:Q53"/>
    <mergeCell ref="B55:C55"/>
    <mergeCell ref="F6:H6"/>
    <mergeCell ref="C12:O12"/>
    <mergeCell ref="P12:R12"/>
    <mergeCell ref="C13:O13"/>
    <mergeCell ref="P13:Q13"/>
    <mergeCell ref="C16:P16"/>
    <mergeCell ref="Q16:R16"/>
    <mergeCell ref="C17:N17"/>
    <mergeCell ref="O17:R17"/>
    <mergeCell ref="C18:N18"/>
    <mergeCell ref="O18:R18"/>
    <mergeCell ref="C19:J19"/>
    <mergeCell ref="K19:R19"/>
    <mergeCell ref="C20:I20"/>
    <mergeCell ref="J20:R20"/>
    <mergeCell ref="C21:K21"/>
    <mergeCell ref="L21:R21"/>
    <mergeCell ref="C22:J22"/>
    <mergeCell ref="K22:Q22"/>
    <mergeCell ref="C23:N23"/>
    <mergeCell ref="O23:R23"/>
    <mergeCell ref="C24:N24"/>
    <mergeCell ref="O24:R24"/>
    <mergeCell ref="C25:N25"/>
    <mergeCell ref="O25:R25"/>
    <mergeCell ref="C26:N26"/>
    <mergeCell ref="O26:R26"/>
    <mergeCell ref="C27:N27"/>
    <mergeCell ref="O27:R27"/>
    <mergeCell ref="C28:M28"/>
    <mergeCell ref="N28:R28"/>
    <mergeCell ref="C29:M29"/>
    <mergeCell ref="N29:R29"/>
    <mergeCell ref="C30:N30"/>
    <mergeCell ref="O30:R30"/>
    <mergeCell ref="C31:N31"/>
    <mergeCell ref="O31:Q31"/>
    <mergeCell ref="B39:C39"/>
    <mergeCell ref="D39:G39"/>
    <mergeCell ref="H39:I39"/>
    <mergeCell ref="J39:L39"/>
    <mergeCell ref="P35:Q35"/>
    <mergeCell ref="C35:O35"/>
    <mergeCell ref="B37:Q37"/>
    <mergeCell ref="B40:C40"/>
    <mergeCell ref="D40:G40"/>
    <mergeCell ref="H40:I40"/>
    <mergeCell ref="J40:L40"/>
    <mergeCell ref="B41:C41"/>
    <mergeCell ref="D41:G41"/>
    <mergeCell ref="H41:I41"/>
    <mergeCell ref="J41:L41"/>
    <mergeCell ref="B42:C42"/>
    <mergeCell ref="D42:G42"/>
    <mergeCell ref="H42:I42"/>
    <mergeCell ref="J42:L42"/>
    <mergeCell ref="B43:C43"/>
    <mergeCell ref="D43:G43"/>
    <mergeCell ref="H43:I43"/>
    <mergeCell ref="J43:L43"/>
    <mergeCell ref="B44:C44"/>
    <mergeCell ref="D44:G44"/>
    <mergeCell ref="H44:I44"/>
    <mergeCell ref="J44:L44"/>
    <mergeCell ref="B45:C45"/>
    <mergeCell ref="D45:G45"/>
    <mergeCell ref="H45:I45"/>
    <mergeCell ref="J45:L45"/>
    <mergeCell ref="B46:C46"/>
    <mergeCell ref="D46:G46"/>
    <mergeCell ref="H46:I46"/>
    <mergeCell ref="J46:L46"/>
    <mergeCell ref="B47:C47"/>
    <mergeCell ref="D47:G47"/>
    <mergeCell ref="H47:I47"/>
    <mergeCell ref="J47:L47"/>
    <mergeCell ref="B48:C48"/>
    <mergeCell ref="D48:G48"/>
    <mergeCell ref="H48:I48"/>
    <mergeCell ref="J48:L48"/>
    <mergeCell ref="B49:C49"/>
    <mergeCell ref="D49:G49"/>
    <mergeCell ref="H49:I49"/>
    <mergeCell ref="J49:L49"/>
    <mergeCell ref="B50:C50"/>
    <mergeCell ref="D50:G50"/>
    <mergeCell ref="H50:I50"/>
    <mergeCell ref="J50:L50"/>
    <mergeCell ref="B51:C51"/>
    <mergeCell ref="D51:G51"/>
    <mergeCell ref="H51:I51"/>
    <mergeCell ref="J51:L51"/>
  </mergeCells>
  <printOptions/>
  <pageMargins left="0.44352941176470595" right="0.2905882352941177" top="0.44352941176470595" bottom="0.44352941176470595" header="0.5098039215686275" footer="0.509803921568627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B2:AJ292"/>
  <sheetViews>
    <sheetView showGridLines="0" view="pageBreakPreview" zoomScale="60" zoomScalePageLayoutView="0" workbookViewId="0" topLeftCell="B247">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9" width="0.9921875" style="0" customWidth="1"/>
    <col min="20" max="20" width="2.00390625" style="0" customWidth="1"/>
    <col min="21" max="21" width="9.00390625" style="0" customWidth="1"/>
    <col min="22" max="26" width="0.9921875" style="0" customWidth="1"/>
    <col min="27" max="27" width="2.00390625" style="0" customWidth="1"/>
    <col min="28" max="28" width="17.00390625" style="0" customWidth="1"/>
    <col min="29" max="31" width="0.9921875" style="0" customWidth="1"/>
    <col min="32" max="33" width="2.00390625" style="0" customWidth="1"/>
    <col min="34" max="34" width="10.00390625" style="0" customWidth="1"/>
    <col min="35" max="36" width="0.9921875" style="0" customWidth="1"/>
  </cols>
  <sheetData>
    <row r="1" ht="0.75" customHeight="1"/>
    <row r="2" spans="2:36"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c r="AJ2" s="1"/>
    </row>
    <row r="3" spans="2:36" ht="22.5" customHeight="1">
      <c r="B3" s="1"/>
      <c r="C3" s="1"/>
      <c r="D3" s="1"/>
      <c r="E3" s="1"/>
      <c r="F3" s="1"/>
      <c r="G3" s="1"/>
      <c r="H3" s="1"/>
      <c r="I3" s="1"/>
      <c r="J3" s="1"/>
      <c r="K3" s="1"/>
      <c r="L3" s="1"/>
      <c r="M3" s="1"/>
      <c r="N3" s="210" t="s">
        <v>875</v>
      </c>
      <c r="O3" s="211"/>
      <c r="P3" s="211"/>
      <c r="Q3" s="211"/>
      <c r="R3" s="211"/>
      <c r="S3" s="211"/>
      <c r="T3" s="211"/>
      <c r="U3" s="211"/>
      <c r="V3" s="211"/>
      <c r="W3" s="211"/>
      <c r="X3" s="211"/>
      <c r="Y3" s="211"/>
      <c r="Z3" s="211"/>
      <c r="AA3" s="211"/>
      <c r="AB3" s="211"/>
      <c r="AC3" s="211"/>
      <c r="AD3" s="211"/>
      <c r="AE3" s="211"/>
      <c r="AF3" s="211"/>
      <c r="AG3" s="211"/>
      <c r="AH3" s="211"/>
      <c r="AI3" s="211"/>
      <c r="AJ3" s="211"/>
    </row>
    <row r="4" spans="2:36"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row>
    <row r="5" spans="2:36" ht="34.5" customHeight="1">
      <c r="B5" s="212" t="s">
        <v>1053</v>
      </c>
      <c r="C5" s="213"/>
      <c r="D5" s="213"/>
      <c r="E5" s="213"/>
      <c r="F5" s="213"/>
      <c r="G5" s="213"/>
      <c r="H5" s="213"/>
      <c r="I5" s="213"/>
      <c r="J5" s="213"/>
      <c r="K5" s="213"/>
      <c r="L5" s="213"/>
      <c r="M5" s="213"/>
      <c r="N5" s="213"/>
      <c r="O5" s="213"/>
      <c r="P5" s="213"/>
      <c r="Q5" s="213"/>
      <c r="R5" s="213"/>
      <c r="S5" s="213"/>
      <c r="T5" s="213"/>
      <c r="U5" s="213"/>
      <c r="V5" s="213"/>
      <c r="W5" s="213"/>
      <c r="X5" s="213"/>
      <c r="Y5" s="213"/>
      <c r="Z5" s="213"/>
      <c r="AA5" s="213"/>
      <c r="AB5" s="213"/>
      <c r="AC5" s="213"/>
      <c r="AD5" s="213"/>
      <c r="AE5" s="213"/>
      <c r="AF5" s="213"/>
      <c r="AG5" s="213"/>
      <c r="AH5" s="213"/>
      <c r="AI5" s="213"/>
      <c r="AJ5" s="213"/>
    </row>
    <row r="6" spans="2:36"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c r="AJ6" s="1"/>
    </row>
    <row r="7" spans="2:36" ht="24" customHeight="1">
      <c r="B7" s="217" t="s">
        <v>1010</v>
      </c>
      <c r="C7" s="218"/>
      <c r="D7" s="218"/>
      <c r="E7" s="218"/>
      <c r="F7" s="218"/>
      <c r="G7" s="218"/>
      <c r="H7" s="218"/>
      <c r="I7" s="218"/>
      <c r="J7" s="218"/>
      <c r="K7" s="1"/>
      <c r="L7" s="219">
        <v>43616</v>
      </c>
      <c r="M7" s="204"/>
      <c r="N7" s="204"/>
      <c r="O7" s="204"/>
      <c r="P7" s="204"/>
      <c r="Q7" s="204"/>
      <c r="R7" s="204"/>
      <c r="S7" s="204"/>
      <c r="T7" s="204"/>
      <c r="U7" s="1"/>
      <c r="V7" s="1"/>
      <c r="W7" s="1"/>
      <c r="X7" s="1"/>
      <c r="Y7" s="1"/>
      <c r="Z7" s="1"/>
      <c r="AA7" s="1"/>
      <c r="AB7" s="1"/>
      <c r="AC7" s="1"/>
      <c r="AD7" s="1"/>
      <c r="AE7" s="1"/>
      <c r="AF7" s="1"/>
      <c r="AG7" s="1"/>
      <c r="AH7" s="1"/>
      <c r="AI7" s="1"/>
      <c r="AJ7" s="1"/>
    </row>
    <row r="8" spans="2:36" ht="5.25" customHeight="1">
      <c r="B8" s="218"/>
      <c r="C8" s="218"/>
      <c r="D8" s="218"/>
      <c r="E8" s="218"/>
      <c r="F8" s="218"/>
      <c r="G8" s="218"/>
      <c r="H8" s="218"/>
      <c r="I8" s="218"/>
      <c r="J8" s="218"/>
      <c r="K8" s="1"/>
      <c r="L8" s="1"/>
      <c r="M8" s="1"/>
      <c r="N8" s="1"/>
      <c r="O8" s="1"/>
      <c r="P8" s="1"/>
      <c r="Q8" s="1"/>
      <c r="R8" s="1"/>
      <c r="S8" s="1"/>
      <c r="T8" s="1"/>
      <c r="U8" s="1"/>
      <c r="V8" s="1"/>
      <c r="W8" s="1"/>
      <c r="X8" s="1"/>
      <c r="Y8" s="1"/>
      <c r="Z8" s="1"/>
      <c r="AA8" s="1"/>
      <c r="AB8" s="1"/>
      <c r="AC8" s="1"/>
      <c r="AD8" s="1"/>
      <c r="AE8" s="1"/>
      <c r="AF8" s="1"/>
      <c r="AG8" s="1"/>
      <c r="AH8" s="1"/>
      <c r="AI8" s="1"/>
      <c r="AJ8" s="1"/>
    </row>
    <row r="9" spans="2:36" ht="21" customHeight="1">
      <c r="B9" s="238" t="s">
        <v>1054</v>
      </c>
      <c r="C9" s="239"/>
      <c r="D9" s="239"/>
      <c r="E9" s="239"/>
      <c r="F9" s="239"/>
      <c r="G9" s="239"/>
      <c r="H9" s="239"/>
      <c r="I9" s="239"/>
      <c r="J9" s="239"/>
      <c r="K9" s="239"/>
      <c r="L9" s="239"/>
      <c r="M9" s="239"/>
      <c r="N9" s="239"/>
      <c r="O9" s="239"/>
      <c r="P9" s="239"/>
      <c r="Q9" s="239"/>
      <c r="R9" s="239"/>
      <c r="S9" s="239"/>
      <c r="T9" s="239"/>
      <c r="U9" s="239"/>
      <c r="V9" s="239"/>
      <c r="W9" s="239"/>
      <c r="X9" s="239"/>
      <c r="Y9" s="239"/>
      <c r="Z9" s="239"/>
      <c r="AA9" s="239"/>
      <c r="AB9" s="239"/>
      <c r="AC9" s="239"/>
      <c r="AD9" s="239"/>
      <c r="AE9" s="239"/>
      <c r="AF9" s="239"/>
      <c r="AG9" s="239"/>
      <c r="AH9" s="239"/>
      <c r="AI9" s="239"/>
      <c r="AJ9" s="240"/>
    </row>
    <row r="10" spans="2:36"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c r="AJ10" s="1"/>
    </row>
    <row r="11" spans="2:36" ht="15" customHeight="1">
      <c r="B11" s="318"/>
      <c r="C11" s="235"/>
      <c r="D11" s="235"/>
      <c r="E11" s="235"/>
      <c r="F11" s="235"/>
      <c r="G11" s="235"/>
      <c r="H11" s="235"/>
      <c r="I11" s="234" t="s">
        <v>1069</v>
      </c>
      <c r="J11" s="235"/>
      <c r="K11" s="235"/>
      <c r="L11" s="235"/>
      <c r="M11" s="235"/>
      <c r="N11" s="235"/>
      <c r="O11" s="235"/>
      <c r="P11" s="235"/>
      <c r="Q11" s="235"/>
      <c r="R11" s="235"/>
      <c r="S11" s="235"/>
      <c r="T11" s="235"/>
      <c r="U11" s="234" t="s">
        <v>1070</v>
      </c>
      <c r="V11" s="235"/>
      <c r="W11" s="235"/>
      <c r="X11" s="235"/>
      <c r="Y11" s="235"/>
      <c r="Z11" s="235"/>
      <c r="AA11" s="235"/>
      <c r="AB11" s="234" t="s">
        <v>1071</v>
      </c>
      <c r="AC11" s="235"/>
      <c r="AD11" s="235"/>
      <c r="AE11" s="235"/>
      <c r="AF11" s="235"/>
      <c r="AG11" s="235"/>
      <c r="AH11" s="234" t="s">
        <v>1070</v>
      </c>
      <c r="AI11" s="235"/>
      <c r="AJ11" s="1"/>
    </row>
    <row r="12" spans="2:36" ht="12" customHeight="1">
      <c r="B12" s="303" t="s">
        <v>579</v>
      </c>
      <c r="C12" s="221"/>
      <c r="D12" s="221"/>
      <c r="E12" s="221"/>
      <c r="F12" s="221"/>
      <c r="G12" s="221"/>
      <c r="H12" s="221"/>
      <c r="I12" s="310">
        <v>488727329.1900008</v>
      </c>
      <c r="J12" s="221"/>
      <c r="K12" s="221"/>
      <c r="L12" s="221"/>
      <c r="M12" s="221"/>
      <c r="N12" s="221"/>
      <c r="O12" s="221"/>
      <c r="P12" s="221"/>
      <c r="Q12" s="221"/>
      <c r="R12" s="221"/>
      <c r="S12" s="221"/>
      <c r="T12" s="221"/>
      <c r="U12" s="289">
        <v>0.16700192468547237</v>
      </c>
      <c r="V12" s="221"/>
      <c r="W12" s="221"/>
      <c r="X12" s="221"/>
      <c r="Y12" s="221"/>
      <c r="Z12" s="221"/>
      <c r="AA12" s="221"/>
      <c r="AB12" s="222">
        <v>6368</v>
      </c>
      <c r="AC12" s="221"/>
      <c r="AD12" s="221"/>
      <c r="AE12" s="221"/>
      <c r="AF12" s="221"/>
      <c r="AG12" s="221"/>
      <c r="AH12" s="289">
        <v>0.16572543916720886</v>
      </c>
      <c r="AI12" s="221"/>
      <c r="AJ12" s="1"/>
    </row>
    <row r="13" spans="2:36" ht="12" customHeight="1">
      <c r="B13" s="303" t="s">
        <v>583</v>
      </c>
      <c r="C13" s="221"/>
      <c r="D13" s="221"/>
      <c r="E13" s="221"/>
      <c r="F13" s="221"/>
      <c r="G13" s="221"/>
      <c r="H13" s="221"/>
      <c r="I13" s="310">
        <v>433345037.75000113</v>
      </c>
      <c r="J13" s="221"/>
      <c r="K13" s="221"/>
      <c r="L13" s="221"/>
      <c r="M13" s="221"/>
      <c r="N13" s="221"/>
      <c r="O13" s="221"/>
      <c r="P13" s="221"/>
      <c r="Q13" s="221"/>
      <c r="R13" s="221"/>
      <c r="S13" s="221"/>
      <c r="T13" s="221"/>
      <c r="U13" s="289">
        <v>0.1480773655058157</v>
      </c>
      <c r="V13" s="221"/>
      <c r="W13" s="221"/>
      <c r="X13" s="221"/>
      <c r="Y13" s="221"/>
      <c r="Z13" s="221"/>
      <c r="AA13" s="221"/>
      <c r="AB13" s="222">
        <v>6101</v>
      </c>
      <c r="AC13" s="221"/>
      <c r="AD13" s="221"/>
      <c r="AE13" s="221"/>
      <c r="AF13" s="221"/>
      <c r="AG13" s="221"/>
      <c r="AH13" s="289">
        <v>0.1587768379960963</v>
      </c>
      <c r="AI13" s="221"/>
      <c r="AJ13" s="1"/>
    </row>
    <row r="14" spans="2:36" ht="12" customHeight="1">
      <c r="B14" s="303" t="s">
        <v>581</v>
      </c>
      <c r="C14" s="221"/>
      <c r="D14" s="221"/>
      <c r="E14" s="221"/>
      <c r="F14" s="221"/>
      <c r="G14" s="221"/>
      <c r="H14" s="221"/>
      <c r="I14" s="310">
        <v>422692384.67999846</v>
      </c>
      <c r="J14" s="221"/>
      <c r="K14" s="221"/>
      <c r="L14" s="221"/>
      <c r="M14" s="221"/>
      <c r="N14" s="221"/>
      <c r="O14" s="221"/>
      <c r="P14" s="221"/>
      <c r="Q14" s="221"/>
      <c r="R14" s="221"/>
      <c r="S14" s="221"/>
      <c r="T14" s="221"/>
      <c r="U14" s="289">
        <v>0.14443727120487795</v>
      </c>
      <c r="V14" s="221"/>
      <c r="W14" s="221"/>
      <c r="X14" s="221"/>
      <c r="Y14" s="221"/>
      <c r="Z14" s="221"/>
      <c r="AA14" s="221"/>
      <c r="AB14" s="222">
        <v>5185</v>
      </c>
      <c r="AC14" s="221"/>
      <c r="AD14" s="221"/>
      <c r="AE14" s="221"/>
      <c r="AF14" s="221"/>
      <c r="AG14" s="221"/>
      <c r="AH14" s="289">
        <v>0.13493819128171763</v>
      </c>
      <c r="AI14" s="221"/>
      <c r="AJ14" s="1"/>
    </row>
    <row r="15" spans="2:36" ht="12" customHeight="1">
      <c r="B15" s="303" t="s">
        <v>585</v>
      </c>
      <c r="C15" s="221"/>
      <c r="D15" s="221"/>
      <c r="E15" s="221"/>
      <c r="F15" s="221"/>
      <c r="G15" s="221"/>
      <c r="H15" s="221"/>
      <c r="I15" s="310">
        <v>323527662.28</v>
      </c>
      <c r="J15" s="221"/>
      <c r="K15" s="221"/>
      <c r="L15" s="221"/>
      <c r="M15" s="221"/>
      <c r="N15" s="221"/>
      <c r="O15" s="221"/>
      <c r="P15" s="221"/>
      <c r="Q15" s="221"/>
      <c r="R15" s="221"/>
      <c r="S15" s="221"/>
      <c r="T15" s="221"/>
      <c r="U15" s="289">
        <v>0.11055191527614888</v>
      </c>
      <c r="V15" s="221"/>
      <c r="W15" s="221"/>
      <c r="X15" s="221"/>
      <c r="Y15" s="221"/>
      <c r="Z15" s="221"/>
      <c r="AA15" s="221"/>
      <c r="AB15" s="222">
        <v>3115</v>
      </c>
      <c r="AC15" s="221"/>
      <c r="AD15" s="221"/>
      <c r="AE15" s="221"/>
      <c r="AF15" s="221"/>
      <c r="AG15" s="221"/>
      <c r="AH15" s="289">
        <v>0.08106701366297983</v>
      </c>
      <c r="AI15" s="221"/>
      <c r="AJ15" s="1"/>
    </row>
    <row r="16" spans="2:36" ht="12" customHeight="1">
      <c r="B16" s="303" t="s">
        <v>587</v>
      </c>
      <c r="C16" s="221"/>
      <c r="D16" s="221"/>
      <c r="E16" s="221"/>
      <c r="F16" s="221"/>
      <c r="G16" s="221"/>
      <c r="H16" s="221"/>
      <c r="I16" s="310">
        <v>318076434.4699996</v>
      </c>
      <c r="J16" s="221"/>
      <c r="K16" s="221"/>
      <c r="L16" s="221"/>
      <c r="M16" s="221"/>
      <c r="N16" s="221"/>
      <c r="O16" s="221"/>
      <c r="P16" s="221"/>
      <c r="Q16" s="221"/>
      <c r="R16" s="221"/>
      <c r="S16" s="221"/>
      <c r="T16" s="221"/>
      <c r="U16" s="289">
        <v>0.10868918838981363</v>
      </c>
      <c r="V16" s="221"/>
      <c r="W16" s="221"/>
      <c r="X16" s="221"/>
      <c r="Y16" s="221"/>
      <c r="Z16" s="221"/>
      <c r="AA16" s="221"/>
      <c r="AB16" s="222">
        <v>4730</v>
      </c>
      <c r="AC16" s="221"/>
      <c r="AD16" s="221"/>
      <c r="AE16" s="221"/>
      <c r="AF16" s="221"/>
      <c r="AG16" s="221"/>
      <c r="AH16" s="289">
        <v>0.12309694209499024</v>
      </c>
      <c r="AI16" s="221"/>
      <c r="AJ16" s="1"/>
    </row>
    <row r="17" spans="2:36" ht="12" customHeight="1">
      <c r="B17" s="303" t="s">
        <v>591</v>
      </c>
      <c r="C17" s="221"/>
      <c r="D17" s="221"/>
      <c r="E17" s="221"/>
      <c r="F17" s="221"/>
      <c r="G17" s="221"/>
      <c r="H17" s="221"/>
      <c r="I17" s="310">
        <v>234228519.21000013</v>
      </c>
      <c r="J17" s="221"/>
      <c r="K17" s="221"/>
      <c r="L17" s="221"/>
      <c r="M17" s="221"/>
      <c r="N17" s="221"/>
      <c r="O17" s="221"/>
      <c r="P17" s="221"/>
      <c r="Q17" s="221"/>
      <c r="R17" s="221"/>
      <c r="S17" s="221"/>
      <c r="T17" s="221"/>
      <c r="U17" s="289">
        <v>0.080037704437623</v>
      </c>
      <c r="V17" s="221"/>
      <c r="W17" s="221"/>
      <c r="X17" s="221"/>
      <c r="Y17" s="221"/>
      <c r="Z17" s="221"/>
      <c r="AA17" s="221"/>
      <c r="AB17" s="222">
        <v>3218</v>
      </c>
      <c r="AC17" s="221"/>
      <c r="AD17" s="221"/>
      <c r="AE17" s="221"/>
      <c r="AF17" s="221"/>
      <c r="AG17" s="221"/>
      <c r="AH17" s="289">
        <v>0.08374756018217307</v>
      </c>
      <c r="AI17" s="221"/>
      <c r="AJ17" s="1"/>
    </row>
    <row r="18" spans="2:36" ht="12" customHeight="1">
      <c r="B18" s="303" t="s">
        <v>589</v>
      </c>
      <c r="C18" s="221"/>
      <c r="D18" s="221"/>
      <c r="E18" s="221"/>
      <c r="F18" s="221"/>
      <c r="G18" s="221"/>
      <c r="H18" s="221"/>
      <c r="I18" s="310">
        <v>189832856.1300002</v>
      </c>
      <c r="J18" s="221"/>
      <c r="K18" s="221"/>
      <c r="L18" s="221"/>
      <c r="M18" s="221"/>
      <c r="N18" s="221"/>
      <c r="O18" s="221"/>
      <c r="P18" s="221"/>
      <c r="Q18" s="221"/>
      <c r="R18" s="221"/>
      <c r="S18" s="221"/>
      <c r="T18" s="221"/>
      <c r="U18" s="289">
        <v>0.06486736150972551</v>
      </c>
      <c r="V18" s="221"/>
      <c r="W18" s="221"/>
      <c r="X18" s="221"/>
      <c r="Y18" s="221"/>
      <c r="Z18" s="221"/>
      <c r="AA18" s="221"/>
      <c r="AB18" s="222">
        <v>2923</v>
      </c>
      <c r="AC18" s="221"/>
      <c r="AD18" s="221"/>
      <c r="AE18" s="221"/>
      <c r="AF18" s="221"/>
      <c r="AG18" s="221"/>
      <c r="AH18" s="289">
        <v>0.07607026675341574</v>
      </c>
      <c r="AI18" s="221"/>
      <c r="AJ18" s="1"/>
    </row>
    <row r="19" spans="2:36" ht="12" customHeight="1">
      <c r="B19" s="303" t="s">
        <v>593</v>
      </c>
      <c r="C19" s="221"/>
      <c r="D19" s="221"/>
      <c r="E19" s="221"/>
      <c r="F19" s="221"/>
      <c r="G19" s="221"/>
      <c r="H19" s="221"/>
      <c r="I19" s="310">
        <v>182857550.6799997</v>
      </c>
      <c r="J19" s="221"/>
      <c r="K19" s="221"/>
      <c r="L19" s="221"/>
      <c r="M19" s="221"/>
      <c r="N19" s="221"/>
      <c r="O19" s="221"/>
      <c r="P19" s="221"/>
      <c r="Q19" s="221"/>
      <c r="R19" s="221"/>
      <c r="S19" s="221"/>
      <c r="T19" s="221"/>
      <c r="U19" s="289">
        <v>0.06248384545518075</v>
      </c>
      <c r="V19" s="221"/>
      <c r="W19" s="221"/>
      <c r="X19" s="221"/>
      <c r="Y19" s="221"/>
      <c r="Z19" s="221"/>
      <c r="AA19" s="221"/>
      <c r="AB19" s="222">
        <v>2606</v>
      </c>
      <c r="AC19" s="221"/>
      <c r="AD19" s="221"/>
      <c r="AE19" s="221"/>
      <c r="AF19" s="221"/>
      <c r="AG19" s="221"/>
      <c r="AH19" s="289">
        <v>0.06782042940793755</v>
      </c>
      <c r="AI19" s="221"/>
      <c r="AJ19" s="1"/>
    </row>
    <row r="20" spans="2:36" ht="12" customHeight="1">
      <c r="B20" s="303" t="s">
        <v>595</v>
      </c>
      <c r="C20" s="221"/>
      <c r="D20" s="221"/>
      <c r="E20" s="221"/>
      <c r="F20" s="221"/>
      <c r="G20" s="221"/>
      <c r="H20" s="221"/>
      <c r="I20" s="310">
        <v>157410034.92999947</v>
      </c>
      <c r="J20" s="221"/>
      <c r="K20" s="221"/>
      <c r="L20" s="221"/>
      <c r="M20" s="221"/>
      <c r="N20" s="221"/>
      <c r="O20" s="221"/>
      <c r="P20" s="221"/>
      <c r="Q20" s="221"/>
      <c r="R20" s="221"/>
      <c r="S20" s="221"/>
      <c r="T20" s="221"/>
      <c r="U20" s="289">
        <v>0.053788231654009956</v>
      </c>
      <c r="V20" s="221"/>
      <c r="W20" s="221"/>
      <c r="X20" s="221"/>
      <c r="Y20" s="221"/>
      <c r="Z20" s="221"/>
      <c r="AA20" s="221"/>
      <c r="AB20" s="222">
        <v>1783</v>
      </c>
      <c r="AC20" s="221"/>
      <c r="AD20" s="221"/>
      <c r="AE20" s="221"/>
      <c r="AF20" s="221"/>
      <c r="AG20" s="221"/>
      <c r="AH20" s="289">
        <v>0.046402081977878984</v>
      </c>
      <c r="AI20" s="221"/>
      <c r="AJ20" s="1"/>
    </row>
    <row r="21" spans="2:36" ht="12" customHeight="1">
      <c r="B21" s="303" t="s">
        <v>597</v>
      </c>
      <c r="C21" s="221"/>
      <c r="D21" s="221"/>
      <c r="E21" s="221"/>
      <c r="F21" s="221"/>
      <c r="G21" s="221"/>
      <c r="H21" s="221"/>
      <c r="I21" s="310">
        <v>104845273.08000003</v>
      </c>
      <c r="J21" s="221"/>
      <c r="K21" s="221"/>
      <c r="L21" s="221"/>
      <c r="M21" s="221"/>
      <c r="N21" s="221"/>
      <c r="O21" s="221"/>
      <c r="P21" s="221"/>
      <c r="Q21" s="221"/>
      <c r="R21" s="221"/>
      <c r="S21" s="221"/>
      <c r="T21" s="221"/>
      <c r="U21" s="289">
        <v>0.03582644422106154</v>
      </c>
      <c r="V21" s="221"/>
      <c r="W21" s="221"/>
      <c r="X21" s="221"/>
      <c r="Y21" s="221"/>
      <c r="Z21" s="221"/>
      <c r="AA21" s="221"/>
      <c r="AB21" s="222">
        <v>1434</v>
      </c>
      <c r="AC21" s="221"/>
      <c r="AD21" s="221"/>
      <c r="AE21" s="221"/>
      <c r="AF21" s="221"/>
      <c r="AG21" s="221"/>
      <c r="AH21" s="289">
        <v>0.037319453480806765</v>
      </c>
      <c r="AI21" s="221"/>
      <c r="AJ21" s="1"/>
    </row>
    <row r="22" spans="2:36" ht="12" customHeight="1">
      <c r="B22" s="303" t="s">
        <v>531</v>
      </c>
      <c r="C22" s="221"/>
      <c r="D22" s="221"/>
      <c r="E22" s="221"/>
      <c r="F22" s="221"/>
      <c r="G22" s="221"/>
      <c r="H22" s="221"/>
      <c r="I22" s="310">
        <v>69681319.07000007</v>
      </c>
      <c r="J22" s="221"/>
      <c r="K22" s="221"/>
      <c r="L22" s="221"/>
      <c r="M22" s="221"/>
      <c r="N22" s="221"/>
      <c r="O22" s="221"/>
      <c r="P22" s="221"/>
      <c r="Q22" s="221"/>
      <c r="R22" s="221"/>
      <c r="S22" s="221"/>
      <c r="T22" s="221"/>
      <c r="U22" s="289">
        <v>0.023810647991793554</v>
      </c>
      <c r="V22" s="221"/>
      <c r="W22" s="221"/>
      <c r="X22" s="221"/>
      <c r="Y22" s="221"/>
      <c r="Z22" s="221"/>
      <c r="AA22" s="221"/>
      <c r="AB22" s="222">
        <v>951</v>
      </c>
      <c r="AC22" s="221"/>
      <c r="AD22" s="221"/>
      <c r="AE22" s="221"/>
      <c r="AF22" s="221"/>
      <c r="AG22" s="221"/>
      <c r="AH22" s="289">
        <v>0.024749512036434614</v>
      </c>
      <c r="AI22" s="221"/>
      <c r="AJ22" s="1"/>
    </row>
    <row r="23" spans="2:36" ht="12" customHeight="1">
      <c r="B23" s="303" t="s">
        <v>62</v>
      </c>
      <c r="C23" s="221"/>
      <c r="D23" s="221"/>
      <c r="E23" s="221"/>
      <c r="F23" s="221"/>
      <c r="G23" s="221"/>
      <c r="H23" s="221"/>
      <c r="I23" s="310">
        <v>1252823.93</v>
      </c>
      <c r="J23" s="221"/>
      <c r="K23" s="221"/>
      <c r="L23" s="221"/>
      <c r="M23" s="221"/>
      <c r="N23" s="221"/>
      <c r="O23" s="221"/>
      <c r="P23" s="221"/>
      <c r="Q23" s="221"/>
      <c r="R23" s="221"/>
      <c r="S23" s="221"/>
      <c r="T23" s="221"/>
      <c r="U23" s="289">
        <v>0.00042809966847726295</v>
      </c>
      <c r="V23" s="221"/>
      <c r="W23" s="221"/>
      <c r="X23" s="221"/>
      <c r="Y23" s="221"/>
      <c r="Z23" s="221"/>
      <c r="AA23" s="221"/>
      <c r="AB23" s="222">
        <v>11</v>
      </c>
      <c r="AC23" s="221"/>
      <c r="AD23" s="221"/>
      <c r="AE23" s="221"/>
      <c r="AF23" s="221"/>
      <c r="AG23" s="221"/>
      <c r="AH23" s="289">
        <v>0.00028627195836044243</v>
      </c>
      <c r="AI23" s="221"/>
      <c r="AJ23" s="1"/>
    </row>
    <row r="24" spans="2:36" ht="13.5" customHeight="1">
      <c r="B24" s="317"/>
      <c r="C24" s="312"/>
      <c r="D24" s="312"/>
      <c r="E24" s="312"/>
      <c r="F24" s="312"/>
      <c r="G24" s="312"/>
      <c r="H24" s="312"/>
      <c r="I24" s="313">
        <v>2926477225.399999</v>
      </c>
      <c r="J24" s="312"/>
      <c r="K24" s="312"/>
      <c r="L24" s="312"/>
      <c r="M24" s="312"/>
      <c r="N24" s="312"/>
      <c r="O24" s="312"/>
      <c r="P24" s="312"/>
      <c r="Q24" s="312"/>
      <c r="R24" s="312"/>
      <c r="S24" s="312"/>
      <c r="T24" s="312"/>
      <c r="U24" s="314">
        <v>1.0000000000000056</v>
      </c>
      <c r="V24" s="312"/>
      <c r="W24" s="312"/>
      <c r="X24" s="312"/>
      <c r="Y24" s="312"/>
      <c r="Z24" s="312"/>
      <c r="AA24" s="312"/>
      <c r="AB24" s="315">
        <v>38425</v>
      </c>
      <c r="AC24" s="312"/>
      <c r="AD24" s="312"/>
      <c r="AE24" s="312"/>
      <c r="AF24" s="312"/>
      <c r="AG24" s="312"/>
      <c r="AH24" s="314">
        <v>1</v>
      </c>
      <c r="AI24" s="312"/>
      <c r="AJ24" s="1"/>
    </row>
    <row r="25" spans="2:36"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row>
    <row r="26" spans="2:36" ht="18.75" customHeight="1">
      <c r="B26" s="238" t="s">
        <v>1055</v>
      </c>
      <c r="C26" s="239"/>
      <c r="D26" s="239"/>
      <c r="E26" s="239"/>
      <c r="F26" s="239"/>
      <c r="G26" s="239"/>
      <c r="H26" s="239"/>
      <c r="I26" s="239"/>
      <c r="J26" s="239"/>
      <c r="K26" s="239"/>
      <c r="L26" s="239"/>
      <c r="M26" s="239"/>
      <c r="N26" s="239"/>
      <c r="O26" s="239"/>
      <c r="P26" s="239"/>
      <c r="Q26" s="239"/>
      <c r="R26" s="239"/>
      <c r="S26" s="239"/>
      <c r="T26" s="239"/>
      <c r="U26" s="239"/>
      <c r="V26" s="239"/>
      <c r="W26" s="239"/>
      <c r="X26" s="239"/>
      <c r="Y26" s="239"/>
      <c r="Z26" s="239"/>
      <c r="AA26" s="239"/>
      <c r="AB26" s="239"/>
      <c r="AC26" s="239"/>
      <c r="AD26" s="239"/>
      <c r="AE26" s="239"/>
      <c r="AF26" s="239"/>
      <c r="AG26" s="239"/>
      <c r="AH26" s="239"/>
      <c r="AI26" s="239"/>
      <c r="AJ26" s="240"/>
    </row>
    <row r="27" spans="2:36"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row>
    <row r="28" spans="2:36" ht="13.5" customHeight="1">
      <c r="B28" s="234" t="s">
        <v>1072</v>
      </c>
      <c r="C28" s="235"/>
      <c r="D28" s="235"/>
      <c r="E28" s="235"/>
      <c r="F28" s="235"/>
      <c r="G28" s="235"/>
      <c r="H28" s="235"/>
      <c r="I28" s="235"/>
      <c r="J28" s="234" t="s">
        <v>1069</v>
      </c>
      <c r="K28" s="235"/>
      <c r="L28" s="235"/>
      <c r="M28" s="235"/>
      <c r="N28" s="235"/>
      <c r="O28" s="235"/>
      <c r="P28" s="235"/>
      <c r="Q28" s="235"/>
      <c r="R28" s="235"/>
      <c r="S28" s="235"/>
      <c r="T28" s="235"/>
      <c r="U28" s="234" t="s">
        <v>1070</v>
      </c>
      <c r="V28" s="235"/>
      <c r="W28" s="235"/>
      <c r="X28" s="235"/>
      <c r="Y28" s="235"/>
      <c r="Z28" s="235"/>
      <c r="AA28" s="235"/>
      <c r="AB28" s="234" t="s">
        <v>1071</v>
      </c>
      <c r="AC28" s="235"/>
      <c r="AD28" s="235"/>
      <c r="AE28" s="235"/>
      <c r="AF28" s="235"/>
      <c r="AG28" s="234" t="s">
        <v>1070</v>
      </c>
      <c r="AH28" s="235"/>
      <c r="AI28" s="235"/>
      <c r="AJ28" s="1"/>
    </row>
    <row r="29" spans="2:36" ht="12.75" customHeight="1">
      <c r="B29" s="220" t="s">
        <v>1073</v>
      </c>
      <c r="C29" s="221"/>
      <c r="D29" s="221"/>
      <c r="E29" s="221"/>
      <c r="F29" s="221"/>
      <c r="G29" s="221"/>
      <c r="H29" s="221"/>
      <c r="I29" s="221"/>
      <c r="J29" s="310">
        <v>158558254.12</v>
      </c>
      <c r="K29" s="221"/>
      <c r="L29" s="221"/>
      <c r="M29" s="221"/>
      <c r="N29" s="221"/>
      <c r="O29" s="221"/>
      <c r="P29" s="221"/>
      <c r="Q29" s="221"/>
      <c r="R29" s="221"/>
      <c r="S29" s="221"/>
      <c r="T29" s="221"/>
      <c r="U29" s="289">
        <v>0.054180587070288194</v>
      </c>
      <c r="V29" s="221"/>
      <c r="W29" s="221"/>
      <c r="X29" s="221"/>
      <c r="Y29" s="221"/>
      <c r="Z29" s="221"/>
      <c r="AA29" s="221"/>
      <c r="AB29" s="222">
        <v>1638</v>
      </c>
      <c r="AC29" s="221"/>
      <c r="AD29" s="221"/>
      <c r="AE29" s="221"/>
      <c r="AF29" s="221"/>
      <c r="AG29" s="289">
        <v>0.04262849707221861</v>
      </c>
      <c r="AH29" s="221"/>
      <c r="AI29" s="221"/>
      <c r="AJ29" s="1"/>
    </row>
    <row r="30" spans="2:36" ht="12.75" customHeight="1">
      <c r="B30" s="220" t="s">
        <v>1074</v>
      </c>
      <c r="C30" s="221"/>
      <c r="D30" s="221"/>
      <c r="E30" s="221"/>
      <c r="F30" s="221"/>
      <c r="G30" s="221"/>
      <c r="H30" s="221"/>
      <c r="I30" s="221"/>
      <c r="J30" s="310">
        <v>493440850.30000025</v>
      </c>
      <c r="K30" s="221"/>
      <c r="L30" s="221"/>
      <c r="M30" s="221"/>
      <c r="N30" s="221"/>
      <c r="O30" s="221"/>
      <c r="P30" s="221"/>
      <c r="Q30" s="221"/>
      <c r="R30" s="221"/>
      <c r="S30" s="221"/>
      <c r="T30" s="221"/>
      <c r="U30" s="289">
        <v>0.16861257146211192</v>
      </c>
      <c r="V30" s="221"/>
      <c r="W30" s="221"/>
      <c r="X30" s="221"/>
      <c r="Y30" s="221"/>
      <c r="Z30" s="221"/>
      <c r="AA30" s="221"/>
      <c r="AB30" s="222">
        <v>5469</v>
      </c>
      <c r="AC30" s="221"/>
      <c r="AD30" s="221"/>
      <c r="AE30" s="221"/>
      <c r="AF30" s="221"/>
      <c r="AG30" s="289">
        <v>0.14232921275211452</v>
      </c>
      <c r="AH30" s="221"/>
      <c r="AI30" s="221"/>
      <c r="AJ30" s="1"/>
    </row>
    <row r="31" spans="2:36" ht="12.75" customHeight="1">
      <c r="B31" s="220" t="s">
        <v>1075</v>
      </c>
      <c r="C31" s="221"/>
      <c r="D31" s="221"/>
      <c r="E31" s="221"/>
      <c r="F31" s="221"/>
      <c r="G31" s="221"/>
      <c r="H31" s="221"/>
      <c r="I31" s="221"/>
      <c r="J31" s="310">
        <v>1134203612.5</v>
      </c>
      <c r="K31" s="221"/>
      <c r="L31" s="221"/>
      <c r="M31" s="221"/>
      <c r="N31" s="221"/>
      <c r="O31" s="221"/>
      <c r="P31" s="221"/>
      <c r="Q31" s="221"/>
      <c r="R31" s="221"/>
      <c r="S31" s="221"/>
      <c r="T31" s="221"/>
      <c r="U31" s="289">
        <v>0.38756618457708114</v>
      </c>
      <c r="V31" s="221"/>
      <c r="W31" s="221"/>
      <c r="X31" s="221"/>
      <c r="Y31" s="221"/>
      <c r="Z31" s="221"/>
      <c r="AA31" s="221"/>
      <c r="AB31" s="222">
        <v>14232</v>
      </c>
      <c r="AC31" s="221"/>
      <c r="AD31" s="221"/>
      <c r="AE31" s="221"/>
      <c r="AF31" s="221"/>
      <c r="AG31" s="289">
        <v>0.37038386467143786</v>
      </c>
      <c r="AH31" s="221"/>
      <c r="AI31" s="221"/>
      <c r="AJ31" s="1"/>
    </row>
    <row r="32" spans="2:36" ht="12.75" customHeight="1">
      <c r="B32" s="220" t="s">
        <v>1076</v>
      </c>
      <c r="C32" s="221"/>
      <c r="D32" s="221"/>
      <c r="E32" s="221"/>
      <c r="F32" s="221"/>
      <c r="G32" s="221"/>
      <c r="H32" s="221"/>
      <c r="I32" s="221"/>
      <c r="J32" s="310">
        <v>788786482.0699979</v>
      </c>
      <c r="K32" s="221"/>
      <c r="L32" s="221"/>
      <c r="M32" s="221"/>
      <c r="N32" s="221"/>
      <c r="O32" s="221"/>
      <c r="P32" s="221"/>
      <c r="Q32" s="221"/>
      <c r="R32" s="221"/>
      <c r="S32" s="221"/>
      <c r="T32" s="221"/>
      <c r="U32" s="289">
        <v>0.26953446800262887</v>
      </c>
      <c r="V32" s="221"/>
      <c r="W32" s="221"/>
      <c r="X32" s="221"/>
      <c r="Y32" s="221"/>
      <c r="Z32" s="221"/>
      <c r="AA32" s="221"/>
      <c r="AB32" s="222">
        <v>10564</v>
      </c>
      <c r="AC32" s="221"/>
      <c r="AD32" s="221"/>
      <c r="AE32" s="221"/>
      <c r="AF32" s="221"/>
      <c r="AG32" s="289">
        <v>0.274925178919974</v>
      </c>
      <c r="AH32" s="221"/>
      <c r="AI32" s="221"/>
      <c r="AJ32" s="1"/>
    </row>
    <row r="33" spans="2:36" ht="12.75" customHeight="1">
      <c r="B33" s="220" t="s">
        <v>1077</v>
      </c>
      <c r="C33" s="221"/>
      <c r="D33" s="221"/>
      <c r="E33" s="221"/>
      <c r="F33" s="221"/>
      <c r="G33" s="221"/>
      <c r="H33" s="221"/>
      <c r="I33" s="221"/>
      <c r="J33" s="310">
        <v>288435023.81999904</v>
      </c>
      <c r="K33" s="221"/>
      <c r="L33" s="221"/>
      <c r="M33" s="221"/>
      <c r="N33" s="221"/>
      <c r="O33" s="221"/>
      <c r="P33" s="221"/>
      <c r="Q33" s="221"/>
      <c r="R33" s="221"/>
      <c r="S33" s="221"/>
      <c r="T33" s="221"/>
      <c r="U33" s="289">
        <v>0.09856048812427544</v>
      </c>
      <c r="V33" s="221"/>
      <c r="W33" s="221"/>
      <c r="X33" s="221"/>
      <c r="Y33" s="221"/>
      <c r="Z33" s="221"/>
      <c r="AA33" s="221"/>
      <c r="AB33" s="222">
        <v>4712</v>
      </c>
      <c r="AC33" s="221"/>
      <c r="AD33" s="221"/>
      <c r="AE33" s="221"/>
      <c r="AF33" s="221"/>
      <c r="AG33" s="289">
        <v>0.12262849707221861</v>
      </c>
      <c r="AH33" s="221"/>
      <c r="AI33" s="221"/>
      <c r="AJ33" s="1"/>
    </row>
    <row r="34" spans="2:36" ht="12.75" customHeight="1">
      <c r="B34" s="220" t="s">
        <v>1078</v>
      </c>
      <c r="C34" s="221"/>
      <c r="D34" s="221"/>
      <c r="E34" s="221"/>
      <c r="F34" s="221"/>
      <c r="G34" s="221"/>
      <c r="H34" s="221"/>
      <c r="I34" s="221"/>
      <c r="J34" s="310">
        <v>13009649.329999993</v>
      </c>
      <c r="K34" s="221"/>
      <c r="L34" s="221"/>
      <c r="M34" s="221"/>
      <c r="N34" s="221"/>
      <c r="O34" s="221"/>
      <c r="P34" s="221"/>
      <c r="Q34" s="221"/>
      <c r="R34" s="221"/>
      <c r="S34" s="221"/>
      <c r="T34" s="221"/>
      <c r="U34" s="289">
        <v>0.004445498231486084</v>
      </c>
      <c r="V34" s="221"/>
      <c r="W34" s="221"/>
      <c r="X34" s="221"/>
      <c r="Y34" s="221"/>
      <c r="Z34" s="221"/>
      <c r="AA34" s="221"/>
      <c r="AB34" s="222">
        <v>246</v>
      </c>
      <c r="AC34" s="221"/>
      <c r="AD34" s="221"/>
      <c r="AE34" s="221"/>
      <c r="AF34" s="221"/>
      <c r="AG34" s="289">
        <v>0.006402081977878985</v>
      </c>
      <c r="AH34" s="221"/>
      <c r="AI34" s="221"/>
      <c r="AJ34" s="1"/>
    </row>
    <row r="35" spans="2:36" ht="12.75" customHeight="1">
      <c r="B35" s="220" t="s">
        <v>1079</v>
      </c>
      <c r="C35" s="221"/>
      <c r="D35" s="221"/>
      <c r="E35" s="221"/>
      <c r="F35" s="221"/>
      <c r="G35" s="221"/>
      <c r="H35" s="221"/>
      <c r="I35" s="221"/>
      <c r="J35" s="310">
        <v>5334198.370000001</v>
      </c>
      <c r="K35" s="221"/>
      <c r="L35" s="221"/>
      <c r="M35" s="221"/>
      <c r="N35" s="221"/>
      <c r="O35" s="221"/>
      <c r="P35" s="221"/>
      <c r="Q35" s="221"/>
      <c r="R35" s="221"/>
      <c r="S35" s="221"/>
      <c r="T35" s="221"/>
      <c r="U35" s="289">
        <v>0.0018227370176342</v>
      </c>
      <c r="V35" s="221"/>
      <c r="W35" s="221"/>
      <c r="X35" s="221"/>
      <c r="Y35" s="221"/>
      <c r="Z35" s="221"/>
      <c r="AA35" s="221"/>
      <c r="AB35" s="222">
        <v>148</v>
      </c>
      <c r="AC35" s="221"/>
      <c r="AD35" s="221"/>
      <c r="AE35" s="221"/>
      <c r="AF35" s="221"/>
      <c r="AG35" s="289">
        <v>0.0038516590761223162</v>
      </c>
      <c r="AH35" s="221"/>
      <c r="AI35" s="221"/>
      <c r="AJ35" s="1"/>
    </row>
    <row r="36" spans="2:36" ht="12.75" customHeight="1">
      <c r="B36" s="220" t="s">
        <v>1080</v>
      </c>
      <c r="C36" s="221"/>
      <c r="D36" s="221"/>
      <c r="E36" s="221"/>
      <c r="F36" s="221"/>
      <c r="G36" s="221"/>
      <c r="H36" s="221"/>
      <c r="I36" s="221"/>
      <c r="J36" s="310">
        <v>4127705.3500000015</v>
      </c>
      <c r="K36" s="221"/>
      <c r="L36" s="221"/>
      <c r="M36" s="221"/>
      <c r="N36" s="221"/>
      <c r="O36" s="221"/>
      <c r="P36" s="221"/>
      <c r="Q36" s="221"/>
      <c r="R36" s="221"/>
      <c r="S36" s="221"/>
      <c r="T36" s="221"/>
      <c r="U36" s="289">
        <v>0.0014104689809898714</v>
      </c>
      <c r="V36" s="221"/>
      <c r="W36" s="221"/>
      <c r="X36" s="221"/>
      <c r="Y36" s="221"/>
      <c r="Z36" s="221"/>
      <c r="AA36" s="221"/>
      <c r="AB36" s="222">
        <v>290</v>
      </c>
      <c r="AC36" s="221"/>
      <c r="AD36" s="221"/>
      <c r="AE36" s="221"/>
      <c r="AF36" s="221"/>
      <c r="AG36" s="289">
        <v>0.007547169811320755</v>
      </c>
      <c r="AH36" s="221"/>
      <c r="AI36" s="221"/>
      <c r="AJ36" s="1"/>
    </row>
    <row r="37" spans="2:36" ht="12.75" customHeight="1">
      <c r="B37" s="220" t="s">
        <v>1081</v>
      </c>
      <c r="C37" s="221"/>
      <c r="D37" s="221"/>
      <c r="E37" s="221"/>
      <c r="F37" s="221"/>
      <c r="G37" s="221"/>
      <c r="H37" s="221"/>
      <c r="I37" s="221"/>
      <c r="J37" s="310">
        <v>11602424.569999998</v>
      </c>
      <c r="K37" s="221"/>
      <c r="L37" s="221"/>
      <c r="M37" s="221"/>
      <c r="N37" s="221"/>
      <c r="O37" s="221"/>
      <c r="P37" s="221"/>
      <c r="Q37" s="221"/>
      <c r="R37" s="221"/>
      <c r="S37" s="221"/>
      <c r="T37" s="221"/>
      <c r="U37" s="289">
        <v>0.003964638600054081</v>
      </c>
      <c r="V37" s="221"/>
      <c r="W37" s="221"/>
      <c r="X37" s="221"/>
      <c r="Y37" s="221"/>
      <c r="Z37" s="221"/>
      <c r="AA37" s="221"/>
      <c r="AB37" s="222">
        <v>408</v>
      </c>
      <c r="AC37" s="221"/>
      <c r="AD37" s="221"/>
      <c r="AE37" s="221"/>
      <c r="AF37" s="221"/>
      <c r="AG37" s="289">
        <v>0.010618087182823683</v>
      </c>
      <c r="AH37" s="221"/>
      <c r="AI37" s="221"/>
      <c r="AJ37" s="1"/>
    </row>
    <row r="38" spans="2:36" ht="12.75" customHeight="1">
      <c r="B38" s="220" t="s">
        <v>1082</v>
      </c>
      <c r="C38" s="221"/>
      <c r="D38" s="221"/>
      <c r="E38" s="221"/>
      <c r="F38" s="221"/>
      <c r="G38" s="221"/>
      <c r="H38" s="221"/>
      <c r="I38" s="221"/>
      <c r="J38" s="310">
        <v>17667242.189999998</v>
      </c>
      <c r="K38" s="221"/>
      <c r="L38" s="221"/>
      <c r="M38" s="221"/>
      <c r="N38" s="221"/>
      <c r="O38" s="221"/>
      <c r="P38" s="221"/>
      <c r="Q38" s="221"/>
      <c r="R38" s="221"/>
      <c r="S38" s="221"/>
      <c r="T38" s="221"/>
      <c r="U38" s="289">
        <v>0.006037033890665318</v>
      </c>
      <c r="V38" s="221"/>
      <c r="W38" s="221"/>
      <c r="X38" s="221"/>
      <c r="Y38" s="221"/>
      <c r="Z38" s="221"/>
      <c r="AA38" s="221"/>
      <c r="AB38" s="222">
        <v>319</v>
      </c>
      <c r="AC38" s="221"/>
      <c r="AD38" s="221"/>
      <c r="AE38" s="221"/>
      <c r="AF38" s="221"/>
      <c r="AG38" s="289">
        <v>0.00830188679245283</v>
      </c>
      <c r="AH38" s="221"/>
      <c r="AI38" s="221"/>
      <c r="AJ38" s="1"/>
    </row>
    <row r="39" spans="2:36" ht="12.75" customHeight="1">
      <c r="B39" s="220" t="s">
        <v>1083</v>
      </c>
      <c r="C39" s="221"/>
      <c r="D39" s="221"/>
      <c r="E39" s="221"/>
      <c r="F39" s="221"/>
      <c r="G39" s="221"/>
      <c r="H39" s="221"/>
      <c r="I39" s="221"/>
      <c r="J39" s="310">
        <v>1962970.0699999998</v>
      </c>
      <c r="K39" s="221"/>
      <c r="L39" s="221"/>
      <c r="M39" s="221"/>
      <c r="N39" s="221"/>
      <c r="O39" s="221"/>
      <c r="P39" s="221"/>
      <c r="Q39" s="221"/>
      <c r="R39" s="221"/>
      <c r="S39" s="221"/>
      <c r="T39" s="221"/>
      <c r="U39" s="289">
        <v>0.00067076212073774</v>
      </c>
      <c r="V39" s="221"/>
      <c r="W39" s="221"/>
      <c r="X39" s="221"/>
      <c r="Y39" s="221"/>
      <c r="Z39" s="221"/>
      <c r="AA39" s="221"/>
      <c r="AB39" s="222">
        <v>64</v>
      </c>
      <c r="AC39" s="221"/>
      <c r="AD39" s="221"/>
      <c r="AE39" s="221"/>
      <c r="AF39" s="221"/>
      <c r="AG39" s="289">
        <v>0.0016655823031880286</v>
      </c>
      <c r="AH39" s="221"/>
      <c r="AI39" s="221"/>
      <c r="AJ39" s="1"/>
    </row>
    <row r="40" spans="2:36" ht="12.75" customHeight="1">
      <c r="B40" s="220" t="s">
        <v>1084</v>
      </c>
      <c r="C40" s="221"/>
      <c r="D40" s="221"/>
      <c r="E40" s="221"/>
      <c r="F40" s="221"/>
      <c r="G40" s="221"/>
      <c r="H40" s="221"/>
      <c r="I40" s="221"/>
      <c r="J40" s="310">
        <v>1408959.0499999998</v>
      </c>
      <c r="K40" s="221"/>
      <c r="L40" s="221"/>
      <c r="M40" s="221"/>
      <c r="N40" s="221"/>
      <c r="O40" s="221"/>
      <c r="P40" s="221"/>
      <c r="Q40" s="221"/>
      <c r="R40" s="221"/>
      <c r="S40" s="221"/>
      <c r="T40" s="221"/>
      <c r="U40" s="289">
        <v>0.00048145225179649907</v>
      </c>
      <c r="V40" s="221"/>
      <c r="W40" s="221"/>
      <c r="X40" s="221"/>
      <c r="Y40" s="221"/>
      <c r="Z40" s="221"/>
      <c r="AA40" s="221"/>
      <c r="AB40" s="222">
        <v>21</v>
      </c>
      <c r="AC40" s="221"/>
      <c r="AD40" s="221"/>
      <c r="AE40" s="221"/>
      <c r="AF40" s="221"/>
      <c r="AG40" s="289">
        <v>0.0005465191932335719</v>
      </c>
      <c r="AH40" s="221"/>
      <c r="AI40" s="221"/>
      <c r="AJ40" s="1"/>
    </row>
    <row r="41" spans="2:36" ht="12.75" customHeight="1">
      <c r="B41" s="220" t="s">
        <v>1085</v>
      </c>
      <c r="C41" s="221"/>
      <c r="D41" s="221"/>
      <c r="E41" s="221"/>
      <c r="F41" s="221"/>
      <c r="G41" s="221"/>
      <c r="H41" s="221"/>
      <c r="I41" s="221"/>
      <c r="J41" s="310">
        <v>713747.8999999999</v>
      </c>
      <c r="K41" s="221"/>
      <c r="L41" s="221"/>
      <c r="M41" s="221"/>
      <c r="N41" s="221"/>
      <c r="O41" s="221"/>
      <c r="P41" s="221"/>
      <c r="Q41" s="221"/>
      <c r="R41" s="221"/>
      <c r="S41" s="221"/>
      <c r="T41" s="221"/>
      <c r="U41" s="289">
        <v>0.000243893201629971</v>
      </c>
      <c r="V41" s="221"/>
      <c r="W41" s="221"/>
      <c r="X41" s="221"/>
      <c r="Y41" s="221"/>
      <c r="Z41" s="221"/>
      <c r="AA41" s="221"/>
      <c r="AB41" s="222">
        <v>24</v>
      </c>
      <c r="AC41" s="221"/>
      <c r="AD41" s="221"/>
      <c r="AE41" s="221"/>
      <c r="AF41" s="221"/>
      <c r="AG41" s="289">
        <v>0.0006245933636955108</v>
      </c>
      <c r="AH41" s="221"/>
      <c r="AI41" s="221"/>
      <c r="AJ41" s="1"/>
    </row>
    <row r="42" spans="2:36" ht="12.75" customHeight="1">
      <c r="B42" s="220" t="s">
        <v>1086</v>
      </c>
      <c r="C42" s="221"/>
      <c r="D42" s="221"/>
      <c r="E42" s="221"/>
      <c r="F42" s="221"/>
      <c r="G42" s="221"/>
      <c r="H42" s="221"/>
      <c r="I42" s="221"/>
      <c r="J42" s="310">
        <v>3880966.8</v>
      </c>
      <c r="K42" s="221"/>
      <c r="L42" s="221"/>
      <c r="M42" s="221"/>
      <c r="N42" s="221"/>
      <c r="O42" s="221"/>
      <c r="P42" s="221"/>
      <c r="Q42" s="221"/>
      <c r="R42" s="221"/>
      <c r="S42" s="221"/>
      <c r="T42" s="221"/>
      <c r="U42" s="289">
        <v>0.001326156501856781</v>
      </c>
      <c r="V42" s="221"/>
      <c r="W42" s="221"/>
      <c r="X42" s="221"/>
      <c r="Y42" s="221"/>
      <c r="Z42" s="221"/>
      <c r="AA42" s="221"/>
      <c r="AB42" s="222">
        <v>121</v>
      </c>
      <c r="AC42" s="221"/>
      <c r="AD42" s="221"/>
      <c r="AE42" s="221"/>
      <c r="AF42" s="221"/>
      <c r="AG42" s="289">
        <v>0.0031489915419648665</v>
      </c>
      <c r="AH42" s="221"/>
      <c r="AI42" s="221"/>
      <c r="AJ42" s="1"/>
    </row>
    <row r="43" spans="2:36" ht="12.75" customHeight="1">
      <c r="B43" s="220" t="s">
        <v>1087</v>
      </c>
      <c r="C43" s="221"/>
      <c r="D43" s="221"/>
      <c r="E43" s="221"/>
      <c r="F43" s="221"/>
      <c r="G43" s="221"/>
      <c r="H43" s="221"/>
      <c r="I43" s="221"/>
      <c r="J43" s="310">
        <v>2099761.5299999993</v>
      </c>
      <c r="K43" s="221"/>
      <c r="L43" s="221"/>
      <c r="M43" s="221"/>
      <c r="N43" s="221"/>
      <c r="O43" s="221"/>
      <c r="P43" s="221"/>
      <c r="Q43" s="221"/>
      <c r="R43" s="221"/>
      <c r="S43" s="221"/>
      <c r="T43" s="221"/>
      <c r="U43" s="289">
        <v>0.000717504825178675</v>
      </c>
      <c r="V43" s="221"/>
      <c r="W43" s="221"/>
      <c r="X43" s="221"/>
      <c r="Y43" s="221"/>
      <c r="Z43" s="221"/>
      <c r="AA43" s="221"/>
      <c r="AB43" s="222">
        <v>94</v>
      </c>
      <c r="AC43" s="221"/>
      <c r="AD43" s="221"/>
      <c r="AE43" s="221"/>
      <c r="AF43" s="221"/>
      <c r="AG43" s="289">
        <v>0.002446324007807417</v>
      </c>
      <c r="AH43" s="221"/>
      <c r="AI43" s="221"/>
      <c r="AJ43" s="1"/>
    </row>
    <row r="44" spans="2:36" ht="12.75" customHeight="1">
      <c r="B44" s="220" t="s">
        <v>1088</v>
      </c>
      <c r="C44" s="221"/>
      <c r="D44" s="221"/>
      <c r="E44" s="221"/>
      <c r="F44" s="221"/>
      <c r="G44" s="221"/>
      <c r="H44" s="221"/>
      <c r="I44" s="221"/>
      <c r="J44" s="310">
        <v>981824.43</v>
      </c>
      <c r="K44" s="221"/>
      <c r="L44" s="221"/>
      <c r="M44" s="221"/>
      <c r="N44" s="221"/>
      <c r="O44" s="221"/>
      <c r="P44" s="221"/>
      <c r="Q44" s="221"/>
      <c r="R44" s="221"/>
      <c r="S44" s="221"/>
      <c r="T44" s="221"/>
      <c r="U44" s="289">
        <v>0.0003354970342766982</v>
      </c>
      <c r="V44" s="221"/>
      <c r="W44" s="221"/>
      <c r="X44" s="221"/>
      <c r="Y44" s="221"/>
      <c r="Z44" s="221"/>
      <c r="AA44" s="221"/>
      <c r="AB44" s="222">
        <v>43</v>
      </c>
      <c r="AC44" s="221"/>
      <c r="AD44" s="221"/>
      <c r="AE44" s="221"/>
      <c r="AF44" s="221"/>
      <c r="AG44" s="289">
        <v>0.0011190631099544568</v>
      </c>
      <c r="AH44" s="221"/>
      <c r="AI44" s="221"/>
      <c r="AJ44" s="1"/>
    </row>
    <row r="45" spans="2:36" ht="12.75" customHeight="1">
      <c r="B45" s="220" t="s">
        <v>1089</v>
      </c>
      <c r="C45" s="221"/>
      <c r="D45" s="221"/>
      <c r="E45" s="221"/>
      <c r="F45" s="221"/>
      <c r="G45" s="221"/>
      <c r="H45" s="221"/>
      <c r="I45" s="221"/>
      <c r="J45" s="310">
        <v>121120.99</v>
      </c>
      <c r="K45" s="221"/>
      <c r="L45" s="221"/>
      <c r="M45" s="221"/>
      <c r="N45" s="221"/>
      <c r="O45" s="221"/>
      <c r="P45" s="221"/>
      <c r="Q45" s="221"/>
      <c r="R45" s="221"/>
      <c r="S45" s="221"/>
      <c r="T45" s="221"/>
      <c r="U45" s="289">
        <v>4.138798311797724E-05</v>
      </c>
      <c r="V45" s="221"/>
      <c r="W45" s="221"/>
      <c r="X45" s="221"/>
      <c r="Y45" s="221"/>
      <c r="Z45" s="221"/>
      <c r="AA45" s="221"/>
      <c r="AB45" s="222">
        <v>11</v>
      </c>
      <c r="AC45" s="221"/>
      <c r="AD45" s="221"/>
      <c r="AE45" s="221"/>
      <c r="AF45" s="221"/>
      <c r="AG45" s="289">
        <v>0.00028627195836044243</v>
      </c>
      <c r="AH45" s="221"/>
      <c r="AI45" s="221"/>
      <c r="AJ45" s="1"/>
    </row>
    <row r="46" spans="2:36" ht="12.75" customHeight="1">
      <c r="B46" s="220" t="s">
        <v>1090</v>
      </c>
      <c r="C46" s="221"/>
      <c r="D46" s="221"/>
      <c r="E46" s="221"/>
      <c r="F46" s="221"/>
      <c r="G46" s="221"/>
      <c r="H46" s="221"/>
      <c r="I46" s="221"/>
      <c r="J46" s="310">
        <v>30331.879999999997</v>
      </c>
      <c r="K46" s="221"/>
      <c r="L46" s="221"/>
      <c r="M46" s="221"/>
      <c r="N46" s="221"/>
      <c r="O46" s="221"/>
      <c r="P46" s="221"/>
      <c r="Q46" s="221"/>
      <c r="R46" s="221"/>
      <c r="S46" s="221"/>
      <c r="T46" s="221"/>
      <c r="U46" s="289">
        <v>1.0364639005811556E-05</v>
      </c>
      <c r="V46" s="221"/>
      <c r="W46" s="221"/>
      <c r="X46" s="221"/>
      <c r="Y46" s="221"/>
      <c r="Z46" s="221"/>
      <c r="AA46" s="221"/>
      <c r="AB46" s="222">
        <v>3</v>
      </c>
      <c r="AC46" s="221"/>
      <c r="AD46" s="221"/>
      <c r="AE46" s="221"/>
      <c r="AF46" s="221"/>
      <c r="AG46" s="289">
        <v>7.807417046193885E-05</v>
      </c>
      <c r="AH46" s="221"/>
      <c r="AI46" s="221"/>
      <c r="AJ46" s="1"/>
    </row>
    <row r="47" spans="2:36" ht="12.75" customHeight="1">
      <c r="B47" s="220" t="s">
        <v>1091</v>
      </c>
      <c r="C47" s="221"/>
      <c r="D47" s="221"/>
      <c r="E47" s="221"/>
      <c r="F47" s="221"/>
      <c r="G47" s="221"/>
      <c r="H47" s="221"/>
      <c r="I47" s="221"/>
      <c r="J47" s="310">
        <v>73949.29999999999</v>
      </c>
      <c r="K47" s="221"/>
      <c r="L47" s="221"/>
      <c r="M47" s="221"/>
      <c r="N47" s="221"/>
      <c r="O47" s="221"/>
      <c r="P47" s="221"/>
      <c r="Q47" s="221"/>
      <c r="R47" s="221"/>
      <c r="S47" s="221"/>
      <c r="T47" s="221"/>
      <c r="U47" s="289">
        <v>2.5269050228092042E-05</v>
      </c>
      <c r="V47" s="221"/>
      <c r="W47" s="221"/>
      <c r="X47" s="221"/>
      <c r="Y47" s="221"/>
      <c r="Z47" s="221"/>
      <c r="AA47" s="221"/>
      <c r="AB47" s="222">
        <v>3</v>
      </c>
      <c r="AC47" s="221"/>
      <c r="AD47" s="221"/>
      <c r="AE47" s="221"/>
      <c r="AF47" s="221"/>
      <c r="AG47" s="289">
        <v>7.807417046193885E-05</v>
      </c>
      <c r="AH47" s="221"/>
      <c r="AI47" s="221"/>
      <c r="AJ47" s="1"/>
    </row>
    <row r="48" spans="2:36" ht="12.75" customHeight="1">
      <c r="B48" s="220" t="s">
        <v>1092</v>
      </c>
      <c r="C48" s="221"/>
      <c r="D48" s="221"/>
      <c r="E48" s="221"/>
      <c r="F48" s="221"/>
      <c r="G48" s="221"/>
      <c r="H48" s="221"/>
      <c r="I48" s="221"/>
      <c r="J48" s="310">
        <v>38150.829999999994</v>
      </c>
      <c r="K48" s="221"/>
      <c r="L48" s="221"/>
      <c r="M48" s="221"/>
      <c r="N48" s="221"/>
      <c r="O48" s="221"/>
      <c r="P48" s="221"/>
      <c r="Q48" s="221"/>
      <c r="R48" s="221"/>
      <c r="S48" s="221"/>
      <c r="T48" s="221"/>
      <c r="U48" s="289">
        <v>1.3036434956293037E-05</v>
      </c>
      <c r="V48" s="221"/>
      <c r="W48" s="221"/>
      <c r="X48" s="221"/>
      <c r="Y48" s="221"/>
      <c r="Z48" s="221"/>
      <c r="AA48" s="221"/>
      <c r="AB48" s="222">
        <v>10</v>
      </c>
      <c r="AC48" s="221"/>
      <c r="AD48" s="221"/>
      <c r="AE48" s="221"/>
      <c r="AF48" s="221"/>
      <c r="AG48" s="289">
        <v>0.0002602472348731295</v>
      </c>
      <c r="AH48" s="221"/>
      <c r="AI48" s="221"/>
      <c r="AJ48" s="1"/>
    </row>
    <row r="49" spans="2:36" ht="12.75" customHeight="1">
      <c r="B49" s="220" t="s">
        <v>1093</v>
      </c>
      <c r="C49" s="221"/>
      <c r="D49" s="221"/>
      <c r="E49" s="221"/>
      <c r="F49" s="221"/>
      <c r="G49" s="221"/>
      <c r="H49" s="221"/>
      <c r="I49" s="221"/>
      <c r="J49" s="310">
        <v>0</v>
      </c>
      <c r="K49" s="221"/>
      <c r="L49" s="221"/>
      <c r="M49" s="221"/>
      <c r="N49" s="221"/>
      <c r="O49" s="221"/>
      <c r="P49" s="221"/>
      <c r="Q49" s="221"/>
      <c r="R49" s="221"/>
      <c r="S49" s="221"/>
      <c r="T49" s="221"/>
      <c r="U49" s="289">
        <v>0</v>
      </c>
      <c r="V49" s="221"/>
      <c r="W49" s="221"/>
      <c r="X49" s="221"/>
      <c r="Y49" s="221"/>
      <c r="Z49" s="221"/>
      <c r="AA49" s="221"/>
      <c r="AB49" s="222">
        <v>5</v>
      </c>
      <c r="AC49" s="221"/>
      <c r="AD49" s="221"/>
      <c r="AE49" s="221"/>
      <c r="AF49" s="221"/>
      <c r="AG49" s="289">
        <v>0.00013012361743656474</v>
      </c>
      <c r="AH49" s="221"/>
      <c r="AI49" s="221"/>
      <c r="AJ49" s="1"/>
    </row>
    <row r="50" spans="2:36" ht="12.75" customHeight="1">
      <c r="B50" s="311"/>
      <c r="C50" s="312"/>
      <c r="D50" s="312"/>
      <c r="E50" s="312"/>
      <c r="F50" s="312"/>
      <c r="G50" s="312"/>
      <c r="H50" s="312"/>
      <c r="I50" s="312"/>
      <c r="J50" s="313">
        <v>2926477225.399998</v>
      </c>
      <c r="K50" s="312"/>
      <c r="L50" s="312"/>
      <c r="M50" s="312"/>
      <c r="N50" s="312"/>
      <c r="O50" s="312"/>
      <c r="P50" s="312"/>
      <c r="Q50" s="312"/>
      <c r="R50" s="312"/>
      <c r="S50" s="312"/>
      <c r="T50" s="312"/>
      <c r="U50" s="314">
        <v>1.0000000000000058</v>
      </c>
      <c r="V50" s="312"/>
      <c r="W50" s="312"/>
      <c r="X50" s="312"/>
      <c r="Y50" s="312"/>
      <c r="Z50" s="312"/>
      <c r="AA50" s="312"/>
      <c r="AB50" s="315">
        <v>38425</v>
      </c>
      <c r="AC50" s="312"/>
      <c r="AD50" s="312"/>
      <c r="AE50" s="312"/>
      <c r="AF50" s="312"/>
      <c r="AG50" s="314">
        <v>1</v>
      </c>
      <c r="AH50" s="312"/>
      <c r="AI50" s="312"/>
      <c r="AJ50" s="1"/>
    </row>
    <row r="51" spans="2:36" ht="8.25" customHeight="1">
      <c r="B51" s="1"/>
      <c r="C51" s="1"/>
      <c r="D51" s="1"/>
      <c r="E51" s="1"/>
      <c r="F51" s="1"/>
      <c r="G51" s="1"/>
      <c r="H51" s="1"/>
      <c r="I51" s="1"/>
      <c r="J51" s="1"/>
      <c r="K51" s="1"/>
      <c r="L51" s="1"/>
      <c r="M51" s="1"/>
      <c r="N51" s="1"/>
      <c r="O51" s="1"/>
      <c r="P51" s="1"/>
      <c r="Q51" s="1"/>
      <c r="R51" s="1"/>
      <c r="S51" s="1"/>
      <c r="T51" s="1"/>
      <c r="U51" s="1"/>
      <c r="V51" s="1"/>
      <c r="W51" s="1"/>
      <c r="X51" s="1"/>
      <c r="Y51" s="1"/>
      <c r="Z51" s="1"/>
      <c r="AA51" s="1"/>
      <c r="AB51" s="1"/>
      <c r="AC51" s="1"/>
      <c r="AD51" s="1"/>
      <c r="AE51" s="1"/>
      <c r="AF51" s="1"/>
      <c r="AG51" s="1"/>
      <c r="AH51" s="1"/>
      <c r="AI51" s="1"/>
      <c r="AJ51" s="1"/>
    </row>
    <row r="52" spans="2:36" ht="18.75" customHeight="1">
      <c r="B52" s="238" t="s">
        <v>1056</v>
      </c>
      <c r="C52" s="239"/>
      <c r="D52" s="239"/>
      <c r="E52" s="239"/>
      <c r="F52" s="239"/>
      <c r="G52" s="239"/>
      <c r="H52" s="239"/>
      <c r="I52" s="239"/>
      <c r="J52" s="239"/>
      <c r="K52" s="239"/>
      <c r="L52" s="239"/>
      <c r="M52" s="239"/>
      <c r="N52" s="239"/>
      <c r="O52" s="239"/>
      <c r="P52" s="239"/>
      <c r="Q52" s="239"/>
      <c r="R52" s="239"/>
      <c r="S52" s="239"/>
      <c r="T52" s="239"/>
      <c r="U52" s="239"/>
      <c r="V52" s="239"/>
      <c r="W52" s="239"/>
      <c r="X52" s="239"/>
      <c r="Y52" s="239"/>
      <c r="Z52" s="239"/>
      <c r="AA52" s="239"/>
      <c r="AB52" s="239"/>
      <c r="AC52" s="239"/>
      <c r="AD52" s="239"/>
      <c r="AE52" s="239"/>
      <c r="AF52" s="239"/>
      <c r="AG52" s="239"/>
      <c r="AH52" s="239"/>
      <c r="AI52" s="239"/>
      <c r="AJ52" s="240"/>
    </row>
    <row r="53" spans="2:36" ht="9" customHeight="1">
      <c r="B53" s="1"/>
      <c r="C53" s="1"/>
      <c r="D53" s="1"/>
      <c r="E53" s="1"/>
      <c r="F53" s="1"/>
      <c r="G53" s="1"/>
      <c r="H53" s="1"/>
      <c r="I53" s="1"/>
      <c r="J53" s="1"/>
      <c r="K53" s="1"/>
      <c r="L53" s="1"/>
      <c r="M53" s="1"/>
      <c r="N53" s="1"/>
      <c r="O53" s="1"/>
      <c r="P53" s="1"/>
      <c r="Q53" s="1"/>
      <c r="R53" s="1"/>
      <c r="S53" s="1"/>
      <c r="T53" s="1"/>
      <c r="U53" s="1"/>
      <c r="V53" s="1"/>
      <c r="W53" s="1"/>
      <c r="X53" s="1"/>
      <c r="Y53" s="1"/>
      <c r="Z53" s="1"/>
      <c r="AA53" s="1"/>
      <c r="AB53" s="1"/>
      <c r="AC53" s="1"/>
      <c r="AD53" s="1"/>
      <c r="AE53" s="1"/>
      <c r="AF53" s="1"/>
      <c r="AG53" s="1"/>
      <c r="AH53" s="1"/>
      <c r="AI53" s="1"/>
      <c r="AJ53" s="1"/>
    </row>
    <row r="54" spans="2:36" ht="13.5" customHeight="1">
      <c r="B54" s="234" t="s">
        <v>1072</v>
      </c>
      <c r="C54" s="235"/>
      <c r="D54" s="235"/>
      <c r="E54" s="235"/>
      <c r="F54" s="235"/>
      <c r="G54" s="235"/>
      <c r="H54" s="235"/>
      <c r="I54" s="235"/>
      <c r="J54" s="234" t="s">
        <v>1069</v>
      </c>
      <c r="K54" s="235"/>
      <c r="L54" s="235"/>
      <c r="M54" s="235"/>
      <c r="N54" s="235"/>
      <c r="O54" s="235"/>
      <c r="P54" s="235"/>
      <c r="Q54" s="235"/>
      <c r="R54" s="235"/>
      <c r="S54" s="235"/>
      <c r="T54" s="235"/>
      <c r="U54" s="234" t="s">
        <v>1070</v>
      </c>
      <c r="V54" s="235"/>
      <c r="W54" s="235"/>
      <c r="X54" s="235"/>
      <c r="Y54" s="235"/>
      <c r="Z54" s="235"/>
      <c r="AA54" s="235"/>
      <c r="AB54" s="234" t="s">
        <v>1071</v>
      </c>
      <c r="AC54" s="235"/>
      <c r="AD54" s="235"/>
      <c r="AE54" s="235"/>
      <c r="AF54" s="234" t="s">
        <v>1070</v>
      </c>
      <c r="AG54" s="235"/>
      <c r="AH54" s="235"/>
      <c r="AI54" s="235"/>
      <c r="AJ54" s="235"/>
    </row>
    <row r="55" spans="2:36" ht="10.5" customHeight="1">
      <c r="B55" s="220" t="s">
        <v>1094</v>
      </c>
      <c r="C55" s="221"/>
      <c r="D55" s="221"/>
      <c r="E55" s="221"/>
      <c r="F55" s="221"/>
      <c r="G55" s="221"/>
      <c r="H55" s="221"/>
      <c r="I55" s="221"/>
      <c r="J55" s="310">
        <v>0</v>
      </c>
      <c r="K55" s="221"/>
      <c r="L55" s="221"/>
      <c r="M55" s="221"/>
      <c r="N55" s="221"/>
      <c r="O55" s="221"/>
      <c r="P55" s="221"/>
      <c r="Q55" s="221"/>
      <c r="R55" s="221"/>
      <c r="S55" s="221"/>
      <c r="T55" s="221"/>
      <c r="U55" s="289">
        <v>0</v>
      </c>
      <c r="V55" s="221"/>
      <c r="W55" s="221"/>
      <c r="X55" s="221"/>
      <c r="Y55" s="221"/>
      <c r="Z55" s="221"/>
      <c r="AA55" s="221"/>
      <c r="AB55" s="222">
        <v>132</v>
      </c>
      <c r="AC55" s="221"/>
      <c r="AD55" s="221"/>
      <c r="AE55" s="221"/>
      <c r="AF55" s="289">
        <v>0.003435263500325309</v>
      </c>
      <c r="AG55" s="221"/>
      <c r="AH55" s="221"/>
      <c r="AI55" s="221"/>
      <c r="AJ55" s="221"/>
    </row>
    <row r="56" spans="2:36" ht="10.5" customHeight="1">
      <c r="B56" s="220" t="s">
        <v>1073</v>
      </c>
      <c r="C56" s="221"/>
      <c r="D56" s="221"/>
      <c r="E56" s="221"/>
      <c r="F56" s="221"/>
      <c r="G56" s="221"/>
      <c r="H56" s="221"/>
      <c r="I56" s="221"/>
      <c r="J56" s="310">
        <v>4819833.800000001</v>
      </c>
      <c r="K56" s="221"/>
      <c r="L56" s="221"/>
      <c r="M56" s="221"/>
      <c r="N56" s="221"/>
      <c r="O56" s="221"/>
      <c r="P56" s="221"/>
      <c r="Q56" s="221"/>
      <c r="R56" s="221"/>
      <c r="S56" s="221"/>
      <c r="T56" s="221"/>
      <c r="U56" s="289">
        <v>0.0016469746486208214</v>
      </c>
      <c r="V56" s="221"/>
      <c r="W56" s="221"/>
      <c r="X56" s="221"/>
      <c r="Y56" s="221"/>
      <c r="Z56" s="221"/>
      <c r="AA56" s="221"/>
      <c r="AB56" s="222">
        <v>206</v>
      </c>
      <c r="AC56" s="221"/>
      <c r="AD56" s="221"/>
      <c r="AE56" s="221"/>
      <c r="AF56" s="289">
        <v>0.0053610930383864676</v>
      </c>
      <c r="AG56" s="221"/>
      <c r="AH56" s="221"/>
      <c r="AI56" s="221"/>
      <c r="AJ56" s="221"/>
    </row>
    <row r="57" spans="2:36" ht="10.5" customHeight="1">
      <c r="B57" s="220" t="s">
        <v>1074</v>
      </c>
      <c r="C57" s="221"/>
      <c r="D57" s="221"/>
      <c r="E57" s="221"/>
      <c r="F57" s="221"/>
      <c r="G57" s="221"/>
      <c r="H57" s="221"/>
      <c r="I57" s="221"/>
      <c r="J57" s="310">
        <v>13987765.649999999</v>
      </c>
      <c r="K57" s="221"/>
      <c r="L57" s="221"/>
      <c r="M57" s="221"/>
      <c r="N57" s="221"/>
      <c r="O57" s="221"/>
      <c r="P57" s="221"/>
      <c r="Q57" s="221"/>
      <c r="R57" s="221"/>
      <c r="S57" s="221"/>
      <c r="T57" s="221"/>
      <c r="U57" s="289">
        <v>0.00477972817577219</v>
      </c>
      <c r="V57" s="221"/>
      <c r="W57" s="221"/>
      <c r="X57" s="221"/>
      <c r="Y57" s="221"/>
      <c r="Z57" s="221"/>
      <c r="AA57" s="221"/>
      <c r="AB57" s="222">
        <v>399</v>
      </c>
      <c r="AC57" s="221"/>
      <c r="AD57" s="221"/>
      <c r="AE57" s="221"/>
      <c r="AF57" s="289">
        <v>0.010383864671437867</v>
      </c>
      <c r="AG57" s="221"/>
      <c r="AH57" s="221"/>
      <c r="AI57" s="221"/>
      <c r="AJ57" s="221"/>
    </row>
    <row r="58" spans="2:36" ht="10.5" customHeight="1">
      <c r="B58" s="220" t="s">
        <v>1075</v>
      </c>
      <c r="C58" s="221"/>
      <c r="D58" s="221"/>
      <c r="E58" s="221"/>
      <c r="F58" s="221"/>
      <c r="G58" s="221"/>
      <c r="H58" s="221"/>
      <c r="I58" s="221"/>
      <c r="J58" s="310">
        <v>17002470.349999998</v>
      </c>
      <c r="K58" s="221"/>
      <c r="L58" s="221"/>
      <c r="M58" s="221"/>
      <c r="N58" s="221"/>
      <c r="O58" s="221"/>
      <c r="P58" s="221"/>
      <c r="Q58" s="221"/>
      <c r="R58" s="221"/>
      <c r="S58" s="221"/>
      <c r="T58" s="221"/>
      <c r="U58" s="289">
        <v>0.005809876189170086</v>
      </c>
      <c r="V58" s="221"/>
      <c r="W58" s="221"/>
      <c r="X58" s="221"/>
      <c r="Y58" s="221"/>
      <c r="Z58" s="221"/>
      <c r="AA58" s="221"/>
      <c r="AB58" s="222">
        <v>552</v>
      </c>
      <c r="AC58" s="221"/>
      <c r="AD58" s="221"/>
      <c r="AE58" s="221"/>
      <c r="AF58" s="289">
        <v>0.014365647364996747</v>
      </c>
      <c r="AG58" s="221"/>
      <c r="AH58" s="221"/>
      <c r="AI58" s="221"/>
      <c r="AJ58" s="221"/>
    </row>
    <row r="59" spans="2:36" ht="10.5" customHeight="1">
      <c r="B59" s="220" t="s">
        <v>1076</v>
      </c>
      <c r="C59" s="221"/>
      <c r="D59" s="221"/>
      <c r="E59" s="221"/>
      <c r="F59" s="221"/>
      <c r="G59" s="221"/>
      <c r="H59" s="221"/>
      <c r="I59" s="221"/>
      <c r="J59" s="310">
        <v>20938477.360000014</v>
      </c>
      <c r="K59" s="221"/>
      <c r="L59" s="221"/>
      <c r="M59" s="221"/>
      <c r="N59" s="221"/>
      <c r="O59" s="221"/>
      <c r="P59" s="221"/>
      <c r="Q59" s="221"/>
      <c r="R59" s="221"/>
      <c r="S59" s="221"/>
      <c r="T59" s="221"/>
      <c r="U59" s="289">
        <v>0.007154840358321285</v>
      </c>
      <c r="V59" s="221"/>
      <c r="W59" s="221"/>
      <c r="X59" s="221"/>
      <c r="Y59" s="221"/>
      <c r="Z59" s="221"/>
      <c r="AA59" s="221"/>
      <c r="AB59" s="222">
        <v>606</v>
      </c>
      <c r="AC59" s="221"/>
      <c r="AD59" s="221"/>
      <c r="AE59" s="221"/>
      <c r="AF59" s="289">
        <v>0.015770982433311646</v>
      </c>
      <c r="AG59" s="221"/>
      <c r="AH59" s="221"/>
      <c r="AI59" s="221"/>
      <c r="AJ59" s="221"/>
    </row>
    <row r="60" spans="2:36" ht="10.5" customHeight="1">
      <c r="B60" s="220" t="s">
        <v>1077</v>
      </c>
      <c r="C60" s="221"/>
      <c r="D60" s="221"/>
      <c r="E60" s="221"/>
      <c r="F60" s="221"/>
      <c r="G60" s="221"/>
      <c r="H60" s="221"/>
      <c r="I60" s="221"/>
      <c r="J60" s="310">
        <v>35032616.77000001</v>
      </c>
      <c r="K60" s="221"/>
      <c r="L60" s="221"/>
      <c r="M60" s="221"/>
      <c r="N60" s="221"/>
      <c r="O60" s="221"/>
      <c r="P60" s="221"/>
      <c r="Q60" s="221"/>
      <c r="R60" s="221"/>
      <c r="S60" s="221"/>
      <c r="T60" s="221"/>
      <c r="U60" s="289">
        <v>0.01197091727416797</v>
      </c>
      <c r="V60" s="221"/>
      <c r="W60" s="221"/>
      <c r="X60" s="221"/>
      <c r="Y60" s="221"/>
      <c r="Z60" s="221"/>
      <c r="AA60" s="221"/>
      <c r="AB60" s="222">
        <v>897</v>
      </c>
      <c r="AC60" s="221"/>
      <c r="AD60" s="221"/>
      <c r="AE60" s="221"/>
      <c r="AF60" s="289">
        <v>0.023344176968119714</v>
      </c>
      <c r="AG60" s="221"/>
      <c r="AH60" s="221"/>
      <c r="AI60" s="221"/>
      <c r="AJ60" s="221"/>
    </row>
    <row r="61" spans="2:36" ht="10.5" customHeight="1">
      <c r="B61" s="220" t="s">
        <v>1078</v>
      </c>
      <c r="C61" s="221"/>
      <c r="D61" s="221"/>
      <c r="E61" s="221"/>
      <c r="F61" s="221"/>
      <c r="G61" s="221"/>
      <c r="H61" s="221"/>
      <c r="I61" s="221"/>
      <c r="J61" s="310">
        <v>97694601.74000001</v>
      </c>
      <c r="K61" s="221"/>
      <c r="L61" s="221"/>
      <c r="M61" s="221"/>
      <c r="N61" s="221"/>
      <c r="O61" s="221"/>
      <c r="P61" s="221"/>
      <c r="Q61" s="221"/>
      <c r="R61" s="221"/>
      <c r="S61" s="221"/>
      <c r="T61" s="221"/>
      <c r="U61" s="289">
        <v>0.033383004279709305</v>
      </c>
      <c r="V61" s="221"/>
      <c r="W61" s="221"/>
      <c r="X61" s="221"/>
      <c r="Y61" s="221"/>
      <c r="Z61" s="221"/>
      <c r="AA61" s="221"/>
      <c r="AB61" s="222">
        <v>2363</v>
      </c>
      <c r="AC61" s="221"/>
      <c r="AD61" s="221"/>
      <c r="AE61" s="221"/>
      <c r="AF61" s="289">
        <v>0.0614964216005205</v>
      </c>
      <c r="AG61" s="221"/>
      <c r="AH61" s="221"/>
      <c r="AI61" s="221"/>
      <c r="AJ61" s="221"/>
    </row>
    <row r="62" spans="2:36" ht="10.5" customHeight="1">
      <c r="B62" s="220" t="s">
        <v>1079</v>
      </c>
      <c r="C62" s="221"/>
      <c r="D62" s="221"/>
      <c r="E62" s="221"/>
      <c r="F62" s="221"/>
      <c r="G62" s="221"/>
      <c r="H62" s="221"/>
      <c r="I62" s="221"/>
      <c r="J62" s="310">
        <v>165701164.70000017</v>
      </c>
      <c r="K62" s="221"/>
      <c r="L62" s="221"/>
      <c r="M62" s="221"/>
      <c r="N62" s="221"/>
      <c r="O62" s="221"/>
      <c r="P62" s="221"/>
      <c r="Q62" s="221"/>
      <c r="R62" s="221"/>
      <c r="S62" s="221"/>
      <c r="T62" s="221"/>
      <c r="U62" s="289">
        <v>0.05662137509966497</v>
      </c>
      <c r="V62" s="221"/>
      <c r="W62" s="221"/>
      <c r="X62" s="221"/>
      <c r="Y62" s="221"/>
      <c r="Z62" s="221"/>
      <c r="AA62" s="221"/>
      <c r="AB62" s="222">
        <v>3671</v>
      </c>
      <c r="AC62" s="221"/>
      <c r="AD62" s="221"/>
      <c r="AE62" s="221"/>
      <c r="AF62" s="289">
        <v>0.09553675992192583</v>
      </c>
      <c r="AG62" s="221"/>
      <c r="AH62" s="221"/>
      <c r="AI62" s="221"/>
      <c r="AJ62" s="221"/>
    </row>
    <row r="63" spans="2:36" ht="10.5" customHeight="1">
      <c r="B63" s="220" t="s">
        <v>1080</v>
      </c>
      <c r="C63" s="221"/>
      <c r="D63" s="221"/>
      <c r="E63" s="221"/>
      <c r="F63" s="221"/>
      <c r="G63" s="221"/>
      <c r="H63" s="221"/>
      <c r="I63" s="221"/>
      <c r="J63" s="310">
        <v>171388824.18000025</v>
      </c>
      <c r="K63" s="221"/>
      <c r="L63" s="221"/>
      <c r="M63" s="221"/>
      <c r="N63" s="221"/>
      <c r="O63" s="221"/>
      <c r="P63" s="221"/>
      <c r="Q63" s="221"/>
      <c r="R63" s="221"/>
      <c r="S63" s="221"/>
      <c r="T63" s="221"/>
      <c r="U63" s="289">
        <v>0.05856489252417617</v>
      </c>
      <c r="V63" s="221"/>
      <c r="W63" s="221"/>
      <c r="X63" s="221"/>
      <c r="Y63" s="221"/>
      <c r="Z63" s="221"/>
      <c r="AA63" s="221"/>
      <c r="AB63" s="222">
        <v>3394</v>
      </c>
      <c r="AC63" s="221"/>
      <c r="AD63" s="221"/>
      <c r="AE63" s="221"/>
      <c r="AF63" s="289">
        <v>0.08832791151594015</v>
      </c>
      <c r="AG63" s="221"/>
      <c r="AH63" s="221"/>
      <c r="AI63" s="221"/>
      <c r="AJ63" s="221"/>
    </row>
    <row r="64" spans="2:36" ht="10.5" customHeight="1">
      <c r="B64" s="220" t="s">
        <v>1081</v>
      </c>
      <c r="C64" s="221"/>
      <c r="D64" s="221"/>
      <c r="E64" s="221"/>
      <c r="F64" s="221"/>
      <c r="G64" s="221"/>
      <c r="H64" s="221"/>
      <c r="I64" s="221"/>
      <c r="J64" s="310">
        <v>144244836.8099995</v>
      </c>
      <c r="K64" s="221"/>
      <c r="L64" s="221"/>
      <c r="M64" s="221"/>
      <c r="N64" s="221"/>
      <c r="O64" s="221"/>
      <c r="P64" s="221"/>
      <c r="Q64" s="221"/>
      <c r="R64" s="221"/>
      <c r="S64" s="221"/>
      <c r="T64" s="221"/>
      <c r="U64" s="289">
        <v>0.04928958119272009</v>
      </c>
      <c r="V64" s="221"/>
      <c r="W64" s="221"/>
      <c r="X64" s="221"/>
      <c r="Y64" s="221"/>
      <c r="Z64" s="221"/>
      <c r="AA64" s="221"/>
      <c r="AB64" s="222">
        <v>2456</v>
      </c>
      <c r="AC64" s="221"/>
      <c r="AD64" s="221"/>
      <c r="AE64" s="221"/>
      <c r="AF64" s="289">
        <v>0.0639167208848406</v>
      </c>
      <c r="AG64" s="221"/>
      <c r="AH64" s="221"/>
      <c r="AI64" s="221"/>
      <c r="AJ64" s="221"/>
    </row>
    <row r="65" spans="2:36" ht="10.5" customHeight="1">
      <c r="B65" s="220" t="s">
        <v>1082</v>
      </c>
      <c r="C65" s="221"/>
      <c r="D65" s="221"/>
      <c r="E65" s="221"/>
      <c r="F65" s="221"/>
      <c r="G65" s="221"/>
      <c r="H65" s="221"/>
      <c r="I65" s="221"/>
      <c r="J65" s="310">
        <v>132423445.99000008</v>
      </c>
      <c r="K65" s="221"/>
      <c r="L65" s="221"/>
      <c r="M65" s="221"/>
      <c r="N65" s="221"/>
      <c r="O65" s="221"/>
      <c r="P65" s="221"/>
      <c r="Q65" s="221"/>
      <c r="R65" s="221"/>
      <c r="S65" s="221"/>
      <c r="T65" s="221"/>
      <c r="U65" s="289">
        <v>0.04525012012417081</v>
      </c>
      <c r="V65" s="221"/>
      <c r="W65" s="221"/>
      <c r="X65" s="221"/>
      <c r="Y65" s="221"/>
      <c r="Z65" s="221"/>
      <c r="AA65" s="221"/>
      <c r="AB65" s="222">
        <v>1957</v>
      </c>
      <c r="AC65" s="221"/>
      <c r="AD65" s="221"/>
      <c r="AE65" s="221"/>
      <c r="AF65" s="289">
        <v>0.05093038386467144</v>
      </c>
      <c r="AG65" s="221"/>
      <c r="AH65" s="221"/>
      <c r="AI65" s="221"/>
      <c r="AJ65" s="221"/>
    </row>
    <row r="66" spans="2:36" ht="10.5" customHeight="1">
      <c r="B66" s="220" t="s">
        <v>1083</v>
      </c>
      <c r="C66" s="221"/>
      <c r="D66" s="221"/>
      <c r="E66" s="221"/>
      <c r="F66" s="221"/>
      <c r="G66" s="221"/>
      <c r="H66" s="221"/>
      <c r="I66" s="221"/>
      <c r="J66" s="310">
        <v>144085014.9899999</v>
      </c>
      <c r="K66" s="221"/>
      <c r="L66" s="221"/>
      <c r="M66" s="221"/>
      <c r="N66" s="221"/>
      <c r="O66" s="221"/>
      <c r="P66" s="221"/>
      <c r="Q66" s="221"/>
      <c r="R66" s="221"/>
      <c r="S66" s="221"/>
      <c r="T66" s="221"/>
      <c r="U66" s="289">
        <v>0.049234968835373705</v>
      </c>
      <c r="V66" s="221"/>
      <c r="W66" s="221"/>
      <c r="X66" s="221"/>
      <c r="Y66" s="221"/>
      <c r="Z66" s="221"/>
      <c r="AA66" s="221"/>
      <c r="AB66" s="222">
        <v>1980</v>
      </c>
      <c r="AC66" s="221"/>
      <c r="AD66" s="221"/>
      <c r="AE66" s="221"/>
      <c r="AF66" s="289">
        <v>0.051528952504879634</v>
      </c>
      <c r="AG66" s="221"/>
      <c r="AH66" s="221"/>
      <c r="AI66" s="221"/>
      <c r="AJ66" s="221"/>
    </row>
    <row r="67" spans="2:36" ht="10.5" customHeight="1">
      <c r="B67" s="220" t="s">
        <v>1084</v>
      </c>
      <c r="C67" s="221"/>
      <c r="D67" s="221"/>
      <c r="E67" s="221"/>
      <c r="F67" s="221"/>
      <c r="G67" s="221"/>
      <c r="H67" s="221"/>
      <c r="I67" s="221"/>
      <c r="J67" s="310">
        <v>162553047.10000002</v>
      </c>
      <c r="K67" s="221"/>
      <c r="L67" s="221"/>
      <c r="M67" s="221"/>
      <c r="N67" s="221"/>
      <c r="O67" s="221"/>
      <c r="P67" s="221"/>
      <c r="Q67" s="221"/>
      <c r="R67" s="221"/>
      <c r="S67" s="221"/>
      <c r="T67" s="221"/>
      <c r="U67" s="289">
        <v>0.05554563886202182</v>
      </c>
      <c r="V67" s="221"/>
      <c r="W67" s="221"/>
      <c r="X67" s="221"/>
      <c r="Y67" s="221"/>
      <c r="Z67" s="221"/>
      <c r="AA67" s="221"/>
      <c r="AB67" s="222">
        <v>2096</v>
      </c>
      <c r="AC67" s="221"/>
      <c r="AD67" s="221"/>
      <c r="AE67" s="221"/>
      <c r="AF67" s="289">
        <v>0.05454782042940794</v>
      </c>
      <c r="AG67" s="221"/>
      <c r="AH67" s="221"/>
      <c r="AI67" s="221"/>
      <c r="AJ67" s="221"/>
    </row>
    <row r="68" spans="2:36" ht="10.5" customHeight="1">
      <c r="B68" s="220" t="s">
        <v>1085</v>
      </c>
      <c r="C68" s="221"/>
      <c r="D68" s="221"/>
      <c r="E68" s="221"/>
      <c r="F68" s="221"/>
      <c r="G68" s="221"/>
      <c r="H68" s="221"/>
      <c r="I68" s="221"/>
      <c r="J68" s="310">
        <v>166718760.45000005</v>
      </c>
      <c r="K68" s="221"/>
      <c r="L68" s="221"/>
      <c r="M68" s="221"/>
      <c r="N68" s="221"/>
      <c r="O68" s="221"/>
      <c r="P68" s="221"/>
      <c r="Q68" s="221"/>
      <c r="R68" s="221"/>
      <c r="S68" s="221"/>
      <c r="T68" s="221"/>
      <c r="U68" s="289">
        <v>0.05696909547184753</v>
      </c>
      <c r="V68" s="221"/>
      <c r="W68" s="221"/>
      <c r="X68" s="221"/>
      <c r="Y68" s="221"/>
      <c r="Z68" s="221"/>
      <c r="AA68" s="221"/>
      <c r="AB68" s="222">
        <v>2001</v>
      </c>
      <c r="AC68" s="221"/>
      <c r="AD68" s="221"/>
      <c r="AE68" s="221"/>
      <c r="AF68" s="289">
        <v>0.052075471698113204</v>
      </c>
      <c r="AG68" s="221"/>
      <c r="AH68" s="221"/>
      <c r="AI68" s="221"/>
      <c r="AJ68" s="221"/>
    </row>
    <row r="69" spans="2:36" ht="10.5" customHeight="1">
      <c r="B69" s="220" t="s">
        <v>1086</v>
      </c>
      <c r="C69" s="221"/>
      <c r="D69" s="221"/>
      <c r="E69" s="221"/>
      <c r="F69" s="221"/>
      <c r="G69" s="221"/>
      <c r="H69" s="221"/>
      <c r="I69" s="221"/>
      <c r="J69" s="310">
        <v>125848623.42999983</v>
      </c>
      <c r="K69" s="221"/>
      <c r="L69" s="221"/>
      <c r="M69" s="221"/>
      <c r="N69" s="221"/>
      <c r="O69" s="221"/>
      <c r="P69" s="221"/>
      <c r="Q69" s="221"/>
      <c r="R69" s="221"/>
      <c r="S69" s="221"/>
      <c r="T69" s="221"/>
      <c r="U69" s="289">
        <v>0.04300345218398153</v>
      </c>
      <c r="V69" s="221"/>
      <c r="W69" s="221"/>
      <c r="X69" s="221"/>
      <c r="Y69" s="221"/>
      <c r="Z69" s="221"/>
      <c r="AA69" s="221"/>
      <c r="AB69" s="222">
        <v>1473</v>
      </c>
      <c r="AC69" s="221"/>
      <c r="AD69" s="221"/>
      <c r="AE69" s="221"/>
      <c r="AF69" s="289">
        <v>0.03833441769681197</v>
      </c>
      <c r="AG69" s="221"/>
      <c r="AH69" s="221"/>
      <c r="AI69" s="221"/>
      <c r="AJ69" s="221"/>
    </row>
    <row r="70" spans="2:36" ht="10.5" customHeight="1">
      <c r="B70" s="220" t="s">
        <v>1087</v>
      </c>
      <c r="C70" s="221"/>
      <c r="D70" s="221"/>
      <c r="E70" s="221"/>
      <c r="F70" s="221"/>
      <c r="G70" s="221"/>
      <c r="H70" s="221"/>
      <c r="I70" s="221"/>
      <c r="J70" s="310">
        <v>111241751.63999997</v>
      </c>
      <c r="K70" s="221"/>
      <c r="L70" s="221"/>
      <c r="M70" s="221"/>
      <c r="N70" s="221"/>
      <c r="O70" s="221"/>
      <c r="P70" s="221"/>
      <c r="Q70" s="221"/>
      <c r="R70" s="221"/>
      <c r="S70" s="221"/>
      <c r="T70" s="221"/>
      <c r="U70" s="289">
        <v>0.03801217063112292</v>
      </c>
      <c r="V70" s="221"/>
      <c r="W70" s="221"/>
      <c r="X70" s="221"/>
      <c r="Y70" s="221"/>
      <c r="Z70" s="221"/>
      <c r="AA70" s="221"/>
      <c r="AB70" s="222">
        <v>1229</v>
      </c>
      <c r="AC70" s="221"/>
      <c r="AD70" s="221"/>
      <c r="AE70" s="221"/>
      <c r="AF70" s="289">
        <v>0.03198438516590761</v>
      </c>
      <c r="AG70" s="221"/>
      <c r="AH70" s="221"/>
      <c r="AI70" s="221"/>
      <c r="AJ70" s="221"/>
    </row>
    <row r="71" spans="2:36" ht="10.5" customHeight="1">
      <c r="B71" s="220" t="s">
        <v>1088</v>
      </c>
      <c r="C71" s="221"/>
      <c r="D71" s="221"/>
      <c r="E71" s="221"/>
      <c r="F71" s="221"/>
      <c r="G71" s="221"/>
      <c r="H71" s="221"/>
      <c r="I71" s="221"/>
      <c r="J71" s="310">
        <v>153028476.7100002</v>
      </c>
      <c r="K71" s="221"/>
      <c r="L71" s="221"/>
      <c r="M71" s="221"/>
      <c r="N71" s="221"/>
      <c r="O71" s="221"/>
      <c r="P71" s="221"/>
      <c r="Q71" s="221"/>
      <c r="R71" s="221"/>
      <c r="S71" s="221"/>
      <c r="T71" s="221"/>
      <c r="U71" s="289">
        <v>0.05229101917548113</v>
      </c>
      <c r="V71" s="221"/>
      <c r="W71" s="221"/>
      <c r="X71" s="221"/>
      <c r="Y71" s="221"/>
      <c r="Z71" s="221"/>
      <c r="AA71" s="221"/>
      <c r="AB71" s="222">
        <v>1652</v>
      </c>
      <c r="AC71" s="221"/>
      <c r="AD71" s="221"/>
      <c r="AE71" s="221"/>
      <c r="AF71" s="289">
        <v>0.04299284320104099</v>
      </c>
      <c r="AG71" s="221"/>
      <c r="AH71" s="221"/>
      <c r="AI71" s="221"/>
      <c r="AJ71" s="221"/>
    </row>
    <row r="72" spans="2:36" ht="10.5" customHeight="1">
      <c r="B72" s="220" t="s">
        <v>1089</v>
      </c>
      <c r="C72" s="221"/>
      <c r="D72" s="221"/>
      <c r="E72" s="221"/>
      <c r="F72" s="221"/>
      <c r="G72" s="221"/>
      <c r="H72" s="221"/>
      <c r="I72" s="221"/>
      <c r="J72" s="310">
        <v>206861453.25999957</v>
      </c>
      <c r="K72" s="221"/>
      <c r="L72" s="221"/>
      <c r="M72" s="221"/>
      <c r="N72" s="221"/>
      <c r="O72" s="221"/>
      <c r="P72" s="221"/>
      <c r="Q72" s="221"/>
      <c r="R72" s="221"/>
      <c r="S72" s="221"/>
      <c r="T72" s="221"/>
      <c r="U72" s="289">
        <v>0.0706861654225671</v>
      </c>
      <c r="V72" s="221"/>
      <c r="W72" s="221"/>
      <c r="X72" s="221"/>
      <c r="Y72" s="221"/>
      <c r="Z72" s="221"/>
      <c r="AA72" s="221"/>
      <c r="AB72" s="222">
        <v>2023</v>
      </c>
      <c r="AC72" s="221"/>
      <c r="AD72" s="221"/>
      <c r="AE72" s="221"/>
      <c r="AF72" s="289">
        <v>0.05264801561483409</v>
      </c>
      <c r="AG72" s="221"/>
      <c r="AH72" s="221"/>
      <c r="AI72" s="221"/>
      <c r="AJ72" s="221"/>
    </row>
    <row r="73" spans="2:36" ht="10.5" customHeight="1">
      <c r="B73" s="220" t="s">
        <v>1090</v>
      </c>
      <c r="C73" s="221"/>
      <c r="D73" s="221"/>
      <c r="E73" s="221"/>
      <c r="F73" s="221"/>
      <c r="G73" s="221"/>
      <c r="H73" s="221"/>
      <c r="I73" s="221"/>
      <c r="J73" s="310">
        <v>235583714.48999974</v>
      </c>
      <c r="K73" s="221"/>
      <c r="L73" s="221"/>
      <c r="M73" s="221"/>
      <c r="N73" s="221"/>
      <c r="O73" s="221"/>
      <c r="P73" s="221"/>
      <c r="Q73" s="221"/>
      <c r="R73" s="221"/>
      <c r="S73" s="221"/>
      <c r="T73" s="221"/>
      <c r="U73" s="289">
        <v>0.08050078519158797</v>
      </c>
      <c r="V73" s="221"/>
      <c r="W73" s="221"/>
      <c r="X73" s="221"/>
      <c r="Y73" s="221"/>
      <c r="Z73" s="221"/>
      <c r="AA73" s="221"/>
      <c r="AB73" s="222">
        <v>2200</v>
      </c>
      <c r="AC73" s="221"/>
      <c r="AD73" s="221"/>
      <c r="AE73" s="221"/>
      <c r="AF73" s="289">
        <v>0.057254391672088484</v>
      </c>
      <c r="AG73" s="221"/>
      <c r="AH73" s="221"/>
      <c r="AI73" s="221"/>
      <c r="AJ73" s="221"/>
    </row>
    <row r="74" spans="2:36" ht="10.5" customHeight="1">
      <c r="B74" s="220" t="s">
        <v>1091</v>
      </c>
      <c r="C74" s="221"/>
      <c r="D74" s="221"/>
      <c r="E74" s="221"/>
      <c r="F74" s="221"/>
      <c r="G74" s="221"/>
      <c r="H74" s="221"/>
      <c r="I74" s="221"/>
      <c r="J74" s="310">
        <v>162780398.52000007</v>
      </c>
      <c r="K74" s="221"/>
      <c r="L74" s="221"/>
      <c r="M74" s="221"/>
      <c r="N74" s="221"/>
      <c r="O74" s="221"/>
      <c r="P74" s="221"/>
      <c r="Q74" s="221"/>
      <c r="R74" s="221"/>
      <c r="S74" s="221"/>
      <c r="T74" s="221"/>
      <c r="U74" s="289">
        <v>0.055623326608239966</v>
      </c>
      <c r="V74" s="221"/>
      <c r="W74" s="221"/>
      <c r="X74" s="221"/>
      <c r="Y74" s="221"/>
      <c r="Z74" s="221"/>
      <c r="AA74" s="221"/>
      <c r="AB74" s="222">
        <v>1411</v>
      </c>
      <c r="AC74" s="221"/>
      <c r="AD74" s="221"/>
      <c r="AE74" s="221"/>
      <c r="AF74" s="289">
        <v>0.036720884840598565</v>
      </c>
      <c r="AG74" s="221"/>
      <c r="AH74" s="221"/>
      <c r="AI74" s="221"/>
      <c r="AJ74" s="221"/>
    </row>
    <row r="75" spans="2:36" ht="10.5" customHeight="1">
      <c r="B75" s="220" t="s">
        <v>1092</v>
      </c>
      <c r="C75" s="221"/>
      <c r="D75" s="221"/>
      <c r="E75" s="221"/>
      <c r="F75" s="221"/>
      <c r="G75" s="221"/>
      <c r="H75" s="221"/>
      <c r="I75" s="221"/>
      <c r="J75" s="310">
        <v>69260403.13000001</v>
      </c>
      <c r="K75" s="221"/>
      <c r="L75" s="221"/>
      <c r="M75" s="221"/>
      <c r="N75" s="221"/>
      <c r="O75" s="221"/>
      <c r="P75" s="221"/>
      <c r="Q75" s="221"/>
      <c r="R75" s="221"/>
      <c r="S75" s="221"/>
      <c r="T75" s="221"/>
      <c r="U75" s="289">
        <v>0.02366681774553475</v>
      </c>
      <c r="V75" s="221"/>
      <c r="W75" s="221"/>
      <c r="X75" s="221"/>
      <c r="Y75" s="221"/>
      <c r="Z75" s="221"/>
      <c r="AA75" s="221"/>
      <c r="AB75" s="222">
        <v>653</v>
      </c>
      <c r="AC75" s="221"/>
      <c r="AD75" s="221"/>
      <c r="AE75" s="221"/>
      <c r="AF75" s="289">
        <v>0.016994144437215353</v>
      </c>
      <c r="AG75" s="221"/>
      <c r="AH75" s="221"/>
      <c r="AI75" s="221"/>
      <c r="AJ75" s="221"/>
    </row>
    <row r="76" spans="2:36" ht="10.5" customHeight="1">
      <c r="B76" s="220" t="s">
        <v>1093</v>
      </c>
      <c r="C76" s="221"/>
      <c r="D76" s="221"/>
      <c r="E76" s="221"/>
      <c r="F76" s="221"/>
      <c r="G76" s="221"/>
      <c r="H76" s="221"/>
      <c r="I76" s="221"/>
      <c r="J76" s="310">
        <v>85368596.94999997</v>
      </c>
      <c r="K76" s="221"/>
      <c r="L76" s="221"/>
      <c r="M76" s="221"/>
      <c r="N76" s="221"/>
      <c r="O76" s="221"/>
      <c r="P76" s="221"/>
      <c r="Q76" s="221"/>
      <c r="R76" s="221"/>
      <c r="S76" s="221"/>
      <c r="T76" s="221"/>
      <c r="U76" s="289">
        <v>0.029171112697906454</v>
      </c>
      <c r="V76" s="221"/>
      <c r="W76" s="221"/>
      <c r="X76" s="221"/>
      <c r="Y76" s="221"/>
      <c r="Z76" s="221"/>
      <c r="AA76" s="221"/>
      <c r="AB76" s="222">
        <v>884</v>
      </c>
      <c r="AC76" s="221"/>
      <c r="AD76" s="221"/>
      <c r="AE76" s="221"/>
      <c r="AF76" s="289">
        <v>0.023005855562784644</v>
      </c>
      <c r="AG76" s="221"/>
      <c r="AH76" s="221"/>
      <c r="AI76" s="221"/>
      <c r="AJ76" s="221"/>
    </row>
    <row r="77" spans="2:36" ht="10.5" customHeight="1">
      <c r="B77" s="220" t="s">
        <v>1095</v>
      </c>
      <c r="C77" s="221"/>
      <c r="D77" s="221"/>
      <c r="E77" s="221"/>
      <c r="F77" s="221"/>
      <c r="G77" s="221"/>
      <c r="H77" s="221"/>
      <c r="I77" s="221"/>
      <c r="J77" s="310">
        <v>165534395.72000003</v>
      </c>
      <c r="K77" s="221"/>
      <c r="L77" s="221"/>
      <c r="M77" s="221"/>
      <c r="N77" s="221"/>
      <c r="O77" s="221"/>
      <c r="P77" s="221"/>
      <c r="Q77" s="221"/>
      <c r="R77" s="221"/>
      <c r="S77" s="221"/>
      <c r="T77" s="221"/>
      <c r="U77" s="289">
        <v>0.056564388843782745</v>
      </c>
      <c r="V77" s="221"/>
      <c r="W77" s="221"/>
      <c r="X77" s="221"/>
      <c r="Y77" s="221"/>
      <c r="Z77" s="221"/>
      <c r="AA77" s="221"/>
      <c r="AB77" s="222">
        <v>1447</v>
      </c>
      <c r="AC77" s="221"/>
      <c r="AD77" s="221"/>
      <c r="AE77" s="221"/>
      <c r="AF77" s="289">
        <v>0.03765777488614183</v>
      </c>
      <c r="AG77" s="221"/>
      <c r="AH77" s="221"/>
      <c r="AI77" s="221"/>
      <c r="AJ77" s="221"/>
    </row>
    <row r="78" spans="2:36" ht="10.5" customHeight="1">
      <c r="B78" s="220" t="s">
        <v>1096</v>
      </c>
      <c r="C78" s="221"/>
      <c r="D78" s="221"/>
      <c r="E78" s="221"/>
      <c r="F78" s="221"/>
      <c r="G78" s="221"/>
      <c r="H78" s="221"/>
      <c r="I78" s="221"/>
      <c r="J78" s="310">
        <v>223375579.49999997</v>
      </c>
      <c r="K78" s="221"/>
      <c r="L78" s="221"/>
      <c r="M78" s="221"/>
      <c r="N78" s="221"/>
      <c r="O78" s="221"/>
      <c r="P78" s="221"/>
      <c r="Q78" s="221"/>
      <c r="R78" s="221"/>
      <c r="S78" s="221"/>
      <c r="T78" s="221"/>
      <c r="U78" s="289">
        <v>0.07632917063602582</v>
      </c>
      <c r="V78" s="221"/>
      <c r="W78" s="221"/>
      <c r="X78" s="221"/>
      <c r="Y78" s="221"/>
      <c r="Z78" s="221"/>
      <c r="AA78" s="221"/>
      <c r="AB78" s="222">
        <v>1826</v>
      </c>
      <c r="AC78" s="221"/>
      <c r="AD78" s="221"/>
      <c r="AE78" s="221"/>
      <c r="AF78" s="289">
        <v>0.04752114508783344</v>
      </c>
      <c r="AG78" s="221"/>
      <c r="AH78" s="221"/>
      <c r="AI78" s="221"/>
      <c r="AJ78" s="221"/>
    </row>
    <row r="79" spans="2:36" ht="10.5" customHeight="1">
      <c r="B79" s="220" t="s">
        <v>1097</v>
      </c>
      <c r="C79" s="221"/>
      <c r="D79" s="221"/>
      <c r="E79" s="221"/>
      <c r="F79" s="221"/>
      <c r="G79" s="221"/>
      <c r="H79" s="221"/>
      <c r="I79" s="221"/>
      <c r="J79" s="310">
        <v>80670048.3499999</v>
      </c>
      <c r="K79" s="221"/>
      <c r="L79" s="221"/>
      <c r="M79" s="221"/>
      <c r="N79" s="221"/>
      <c r="O79" s="221"/>
      <c r="P79" s="221"/>
      <c r="Q79" s="221"/>
      <c r="R79" s="221"/>
      <c r="S79" s="221"/>
      <c r="T79" s="221"/>
      <c r="U79" s="289">
        <v>0.027565582144236125</v>
      </c>
      <c r="V79" s="221"/>
      <c r="W79" s="221"/>
      <c r="X79" s="221"/>
      <c r="Y79" s="221"/>
      <c r="Z79" s="221"/>
      <c r="AA79" s="221"/>
      <c r="AB79" s="222">
        <v>641</v>
      </c>
      <c r="AC79" s="221"/>
      <c r="AD79" s="221"/>
      <c r="AE79" s="221"/>
      <c r="AF79" s="289">
        <v>0.016681847755367598</v>
      </c>
      <c r="AG79" s="221"/>
      <c r="AH79" s="221"/>
      <c r="AI79" s="221"/>
      <c r="AJ79" s="221"/>
    </row>
    <row r="80" spans="2:36" ht="10.5" customHeight="1">
      <c r="B80" s="220" t="s">
        <v>1098</v>
      </c>
      <c r="C80" s="221"/>
      <c r="D80" s="221"/>
      <c r="E80" s="221"/>
      <c r="F80" s="221"/>
      <c r="G80" s="221"/>
      <c r="H80" s="221"/>
      <c r="I80" s="221"/>
      <c r="J80" s="310">
        <v>22750301.449999984</v>
      </c>
      <c r="K80" s="221"/>
      <c r="L80" s="221"/>
      <c r="M80" s="221"/>
      <c r="N80" s="221"/>
      <c r="O80" s="221"/>
      <c r="P80" s="221"/>
      <c r="Q80" s="221"/>
      <c r="R80" s="221"/>
      <c r="S80" s="221"/>
      <c r="T80" s="221"/>
      <c r="U80" s="289">
        <v>0.0077739547236320644</v>
      </c>
      <c r="V80" s="221"/>
      <c r="W80" s="221"/>
      <c r="X80" s="221"/>
      <c r="Y80" s="221"/>
      <c r="Z80" s="221"/>
      <c r="AA80" s="221"/>
      <c r="AB80" s="222">
        <v>200</v>
      </c>
      <c r="AC80" s="221"/>
      <c r="AD80" s="221"/>
      <c r="AE80" s="221"/>
      <c r="AF80" s="289">
        <v>0.00520494469746259</v>
      </c>
      <c r="AG80" s="221"/>
      <c r="AH80" s="221"/>
      <c r="AI80" s="221"/>
      <c r="AJ80" s="221"/>
    </row>
    <row r="81" spans="2:36" ht="10.5" customHeight="1">
      <c r="B81" s="220" t="s">
        <v>1099</v>
      </c>
      <c r="C81" s="221"/>
      <c r="D81" s="221"/>
      <c r="E81" s="221"/>
      <c r="F81" s="221"/>
      <c r="G81" s="221"/>
      <c r="H81" s="221"/>
      <c r="I81" s="221"/>
      <c r="J81" s="310">
        <v>2437417.88</v>
      </c>
      <c r="K81" s="221"/>
      <c r="L81" s="221"/>
      <c r="M81" s="221"/>
      <c r="N81" s="221"/>
      <c r="O81" s="221"/>
      <c r="P81" s="221"/>
      <c r="Q81" s="221"/>
      <c r="R81" s="221"/>
      <c r="S81" s="221"/>
      <c r="T81" s="221"/>
      <c r="U81" s="289">
        <v>0.0008328846227965592</v>
      </c>
      <c r="V81" s="221"/>
      <c r="W81" s="221"/>
      <c r="X81" s="221"/>
      <c r="Y81" s="221"/>
      <c r="Z81" s="221"/>
      <c r="AA81" s="221"/>
      <c r="AB81" s="222">
        <v>25</v>
      </c>
      <c r="AC81" s="221"/>
      <c r="AD81" s="221"/>
      <c r="AE81" s="221"/>
      <c r="AF81" s="289">
        <v>0.0006506180871828237</v>
      </c>
      <c r="AG81" s="221"/>
      <c r="AH81" s="221"/>
      <c r="AI81" s="221"/>
      <c r="AJ81" s="221"/>
    </row>
    <row r="82" spans="2:36" ht="10.5" customHeight="1">
      <c r="B82" s="220" t="s">
        <v>1100</v>
      </c>
      <c r="C82" s="221"/>
      <c r="D82" s="221"/>
      <c r="E82" s="221"/>
      <c r="F82" s="221"/>
      <c r="G82" s="221"/>
      <c r="H82" s="221"/>
      <c r="I82" s="221"/>
      <c r="J82" s="310">
        <v>2724093.57</v>
      </c>
      <c r="K82" s="221"/>
      <c r="L82" s="221"/>
      <c r="M82" s="221"/>
      <c r="N82" s="221"/>
      <c r="O82" s="221"/>
      <c r="P82" s="221"/>
      <c r="Q82" s="221"/>
      <c r="R82" s="221"/>
      <c r="S82" s="221"/>
      <c r="T82" s="221"/>
      <c r="U82" s="289">
        <v>0.0009308439328885133</v>
      </c>
      <c r="V82" s="221"/>
      <c r="W82" s="221"/>
      <c r="X82" s="221"/>
      <c r="Y82" s="221"/>
      <c r="Z82" s="221"/>
      <c r="AA82" s="221"/>
      <c r="AB82" s="222">
        <v>27</v>
      </c>
      <c r="AC82" s="221"/>
      <c r="AD82" s="221"/>
      <c r="AE82" s="221"/>
      <c r="AF82" s="289">
        <v>0.0007026675341574495</v>
      </c>
      <c r="AG82" s="221"/>
      <c r="AH82" s="221"/>
      <c r="AI82" s="221"/>
      <c r="AJ82" s="221"/>
    </row>
    <row r="83" spans="2:36" ht="10.5" customHeight="1">
      <c r="B83" s="220" t="s">
        <v>1101</v>
      </c>
      <c r="C83" s="221"/>
      <c r="D83" s="221"/>
      <c r="E83" s="221"/>
      <c r="F83" s="221"/>
      <c r="G83" s="221"/>
      <c r="H83" s="221"/>
      <c r="I83" s="221"/>
      <c r="J83" s="310">
        <v>1792663.48</v>
      </c>
      <c r="K83" s="221"/>
      <c r="L83" s="221"/>
      <c r="M83" s="221"/>
      <c r="N83" s="221"/>
      <c r="O83" s="221"/>
      <c r="P83" s="221"/>
      <c r="Q83" s="221"/>
      <c r="R83" s="221"/>
      <c r="S83" s="221"/>
      <c r="T83" s="221"/>
      <c r="U83" s="289">
        <v>0.000612567036039371</v>
      </c>
      <c r="V83" s="221"/>
      <c r="W83" s="221"/>
      <c r="X83" s="221"/>
      <c r="Y83" s="221"/>
      <c r="Z83" s="221"/>
      <c r="AA83" s="221"/>
      <c r="AB83" s="222">
        <v>16</v>
      </c>
      <c r="AC83" s="221"/>
      <c r="AD83" s="221"/>
      <c r="AE83" s="221"/>
      <c r="AF83" s="289">
        <v>0.00041639557579700715</v>
      </c>
      <c r="AG83" s="221"/>
      <c r="AH83" s="221"/>
      <c r="AI83" s="221"/>
      <c r="AJ83" s="221"/>
    </row>
    <row r="84" spans="2:36" ht="10.5" customHeight="1">
      <c r="B84" s="220" t="s">
        <v>1102</v>
      </c>
      <c r="C84" s="221"/>
      <c r="D84" s="221"/>
      <c r="E84" s="221"/>
      <c r="F84" s="221"/>
      <c r="G84" s="221"/>
      <c r="H84" s="221"/>
      <c r="I84" s="221"/>
      <c r="J84" s="310">
        <v>396464.93</v>
      </c>
      <c r="K84" s="221"/>
      <c r="L84" s="221"/>
      <c r="M84" s="221"/>
      <c r="N84" s="221"/>
      <c r="O84" s="221"/>
      <c r="P84" s="221"/>
      <c r="Q84" s="221"/>
      <c r="R84" s="221"/>
      <c r="S84" s="221"/>
      <c r="T84" s="221"/>
      <c r="U84" s="289">
        <v>0.00013547514621297283</v>
      </c>
      <c r="V84" s="221"/>
      <c r="W84" s="221"/>
      <c r="X84" s="221"/>
      <c r="Y84" s="221"/>
      <c r="Z84" s="221"/>
      <c r="AA84" s="221"/>
      <c r="AB84" s="222">
        <v>4</v>
      </c>
      <c r="AC84" s="221"/>
      <c r="AD84" s="221"/>
      <c r="AE84" s="221"/>
      <c r="AF84" s="289">
        <v>0.00010409889394925179</v>
      </c>
      <c r="AG84" s="221"/>
      <c r="AH84" s="221"/>
      <c r="AI84" s="221"/>
      <c r="AJ84" s="221"/>
    </row>
    <row r="85" spans="2:36" ht="10.5" customHeight="1">
      <c r="B85" s="220" t="s">
        <v>1103</v>
      </c>
      <c r="C85" s="221"/>
      <c r="D85" s="221"/>
      <c r="E85" s="221"/>
      <c r="F85" s="221"/>
      <c r="G85" s="221"/>
      <c r="H85" s="221"/>
      <c r="I85" s="221"/>
      <c r="J85" s="310">
        <v>13622.38</v>
      </c>
      <c r="K85" s="221"/>
      <c r="L85" s="221"/>
      <c r="M85" s="221"/>
      <c r="N85" s="221"/>
      <c r="O85" s="221"/>
      <c r="P85" s="221"/>
      <c r="Q85" s="221"/>
      <c r="R85" s="221"/>
      <c r="S85" s="221"/>
      <c r="T85" s="221"/>
      <c r="U85" s="289">
        <v>4.654873060950629E-06</v>
      </c>
      <c r="V85" s="221"/>
      <c r="W85" s="221"/>
      <c r="X85" s="221"/>
      <c r="Y85" s="221"/>
      <c r="Z85" s="221"/>
      <c r="AA85" s="221"/>
      <c r="AB85" s="222">
        <v>1</v>
      </c>
      <c r="AC85" s="221"/>
      <c r="AD85" s="221"/>
      <c r="AE85" s="221"/>
      <c r="AF85" s="289">
        <v>2.6024723487312947E-05</v>
      </c>
      <c r="AG85" s="221"/>
      <c r="AH85" s="221"/>
      <c r="AI85" s="221"/>
      <c r="AJ85" s="221"/>
    </row>
    <row r="86" spans="2:36" ht="10.5" customHeight="1">
      <c r="B86" s="220" t="s">
        <v>1104</v>
      </c>
      <c r="C86" s="221"/>
      <c r="D86" s="221"/>
      <c r="E86" s="221"/>
      <c r="F86" s="221"/>
      <c r="G86" s="221"/>
      <c r="H86" s="221"/>
      <c r="I86" s="221"/>
      <c r="J86" s="310">
        <v>218360.12</v>
      </c>
      <c r="K86" s="221"/>
      <c r="L86" s="221"/>
      <c r="M86" s="221"/>
      <c r="N86" s="221"/>
      <c r="O86" s="221"/>
      <c r="P86" s="221"/>
      <c r="Q86" s="221"/>
      <c r="R86" s="221"/>
      <c r="S86" s="221"/>
      <c r="T86" s="221"/>
      <c r="U86" s="289">
        <v>7.461534916614767E-05</v>
      </c>
      <c r="V86" s="221"/>
      <c r="W86" s="221"/>
      <c r="X86" s="221"/>
      <c r="Y86" s="221"/>
      <c r="Z86" s="221"/>
      <c r="AA86" s="221"/>
      <c r="AB86" s="222">
        <v>3</v>
      </c>
      <c r="AC86" s="221"/>
      <c r="AD86" s="221"/>
      <c r="AE86" s="221"/>
      <c r="AF86" s="289">
        <v>7.807417046193885E-05</v>
      </c>
      <c r="AG86" s="221"/>
      <c r="AH86" s="221"/>
      <c r="AI86" s="221"/>
      <c r="AJ86" s="221"/>
    </row>
    <row r="87" spans="2:36" ht="13.5" customHeight="1">
      <c r="B87" s="311"/>
      <c r="C87" s="312"/>
      <c r="D87" s="312"/>
      <c r="E87" s="312"/>
      <c r="F87" s="312"/>
      <c r="G87" s="312"/>
      <c r="H87" s="312"/>
      <c r="I87" s="312"/>
      <c r="J87" s="313">
        <v>2926477225.3999996</v>
      </c>
      <c r="K87" s="312"/>
      <c r="L87" s="312"/>
      <c r="M87" s="312"/>
      <c r="N87" s="312"/>
      <c r="O87" s="312"/>
      <c r="P87" s="312"/>
      <c r="Q87" s="312"/>
      <c r="R87" s="312"/>
      <c r="S87" s="312"/>
      <c r="T87" s="312"/>
      <c r="U87" s="314">
        <v>1.0000000000000053</v>
      </c>
      <c r="V87" s="312"/>
      <c r="W87" s="312"/>
      <c r="X87" s="312"/>
      <c r="Y87" s="312"/>
      <c r="Z87" s="312"/>
      <c r="AA87" s="312"/>
      <c r="AB87" s="315">
        <v>38425</v>
      </c>
      <c r="AC87" s="312"/>
      <c r="AD87" s="312"/>
      <c r="AE87" s="312"/>
      <c r="AF87" s="314">
        <v>1</v>
      </c>
      <c r="AG87" s="312"/>
      <c r="AH87" s="312"/>
      <c r="AI87" s="312"/>
      <c r="AJ87" s="312"/>
    </row>
    <row r="88" spans="2:36" ht="9" customHeight="1">
      <c r="B88" s="1"/>
      <c r="C88" s="1"/>
      <c r="D88" s="1"/>
      <c r="E88" s="1"/>
      <c r="F88" s="1"/>
      <c r="G88" s="1"/>
      <c r="H88" s="1"/>
      <c r="I88" s="1"/>
      <c r="J88" s="1"/>
      <c r="K88" s="1"/>
      <c r="L88" s="1"/>
      <c r="M88" s="1"/>
      <c r="N88" s="1"/>
      <c r="O88" s="1"/>
      <c r="P88" s="1"/>
      <c r="Q88" s="1"/>
      <c r="R88" s="1"/>
      <c r="S88" s="1"/>
      <c r="T88" s="1"/>
      <c r="U88" s="1"/>
      <c r="V88" s="1"/>
      <c r="W88" s="1"/>
      <c r="X88" s="1"/>
      <c r="Y88" s="1"/>
      <c r="Z88" s="1"/>
      <c r="AA88" s="1"/>
      <c r="AB88" s="1"/>
      <c r="AC88" s="1"/>
      <c r="AD88" s="1"/>
      <c r="AE88" s="1"/>
      <c r="AF88" s="1"/>
      <c r="AG88" s="1"/>
      <c r="AH88" s="1"/>
      <c r="AI88" s="1"/>
      <c r="AJ88" s="1"/>
    </row>
    <row r="89" spans="2:36" ht="18.75" customHeight="1">
      <c r="B89" s="238" t="s">
        <v>1057</v>
      </c>
      <c r="C89" s="239"/>
      <c r="D89" s="239"/>
      <c r="E89" s="239"/>
      <c r="F89" s="239"/>
      <c r="G89" s="239"/>
      <c r="H89" s="239"/>
      <c r="I89" s="239"/>
      <c r="J89" s="239"/>
      <c r="K89" s="239"/>
      <c r="L89" s="239"/>
      <c r="M89" s="239"/>
      <c r="N89" s="239"/>
      <c r="O89" s="239"/>
      <c r="P89" s="239"/>
      <c r="Q89" s="239"/>
      <c r="R89" s="239"/>
      <c r="S89" s="239"/>
      <c r="T89" s="239"/>
      <c r="U89" s="239"/>
      <c r="V89" s="239"/>
      <c r="W89" s="239"/>
      <c r="X89" s="239"/>
      <c r="Y89" s="239"/>
      <c r="Z89" s="239"/>
      <c r="AA89" s="239"/>
      <c r="AB89" s="239"/>
      <c r="AC89" s="239"/>
      <c r="AD89" s="239"/>
      <c r="AE89" s="239"/>
      <c r="AF89" s="239"/>
      <c r="AG89" s="239"/>
      <c r="AH89" s="239"/>
      <c r="AI89" s="239"/>
      <c r="AJ89" s="240"/>
    </row>
    <row r="90" spans="2:36" ht="9" customHeight="1">
      <c r="B90" s="1"/>
      <c r="C90" s="1"/>
      <c r="D90" s="1"/>
      <c r="E90" s="1"/>
      <c r="F90" s="1"/>
      <c r="G90" s="1"/>
      <c r="H90" s="1"/>
      <c r="I90" s="1"/>
      <c r="J90" s="1"/>
      <c r="K90" s="1"/>
      <c r="L90" s="1"/>
      <c r="M90" s="1"/>
      <c r="N90" s="1"/>
      <c r="O90" s="1"/>
      <c r="P90" s="1"/>
      <c r="Q90" s="1"/>
      <c r="R90" s="1"/>
      <c r="S90" s="1"/>
      <c r="T90" s="1"/>
      <c r="U90" s="1"/>
      <c r="V90" s="1"/>
      <c r="W90" s="1"/>
      <c r="X90" s="1"/>
      <c r="Y90" s="1"/>
      <c r="Z90" s="1"/>
      <c r="AA90" s="1"/>
      <c r="AB90" s="1"/>
      <c r="AC90" s="1"/>
      <c r="AD90" s="1"/>
      <c r="AE90" s="1"/>
      <c r="AF90" s="1"/>
      <c r="AG90" s="1"/>
      <c r="AH90" s="1"/>
      <c r="AI90" s="1"/>
      <c r="AJ90" s="1"/>
    </row>
    <row r="91" spans="2:36" ht="12.75" customHeight="1">
      <c r="B91" s="234" t="s">
        <v>1072</v>
      </c>
      <c r="C91" s="235"/>
      <c r="D91" s="235"/>
      <c r="E91" s="235"/>
      <c r="F91" s="235"/>
      <c r="G91" s="235"/>
      <c r="H91" s="235"/>
      <c r="I91" s="234" t="s">
        <v>1069</v>
      </c>
      <c r="J91" s="235"/>
      <c r="K91" s="235"/>
      <c r="L91" s="235"/>
      <c r="M91" s="235"/>
      <c r="N91" s="235"/>
      <c r="O91" s="235"/>
      <c r="P91" s="235"/>
      <c r="Q91" s="235"/>
      <c r="R91" s="235"/>
      <c r="S91" s="235"/>
      <c r="T91" s="235"/>
      <c r="U91" s="234" t="s">
        <v>1070</v>
      </c>
      <c r="V91" s="235"/>
      <c r="W91" s="235"/>
      <c r="X91" s="235"/>
      <c r="Y91" s="235"/>
      <c r="Z91" s="235"/>
      <c r="AA91" s="235"/>
      <c r="AB91" s="234" t="s">
        <v>1071</v>
      </c>
      <c r="AC91" s="235"/>
      <c r="AD91" s="235"/>
      <c r="AE91" s="235"/>
      <c r="AF91" s="234" t="s">
        <v>1070</v>
      </c>
      <c r="AG91" s="235"/>
      <c r="AH91" s="235"/>
      <c r="AI91" s="235"/>
      <c r="AJ91" s="235"/>
    </row>
    <row r="92" spans="2:36" ht="10.5" customHeight="1">
      <c r="B92" s="220" t="s">
        <v>1073</v>
      </c>
      <c r="C92" s="221"/>
      <c r="D92" s="221"/>
      <c r="E92" s="221"/>
      <c r="F92" s="221"/>
      <c r="G92" s="221"/>
      <c r="H92" s="221"/>
      <c r="I92" s="310">
        <v>200000</v>
      </c>
      <c r="J92" s="221"/>
      <c r="K92" s="221"/>
      <c r="L92" s="221"/>
      <c r="M92" s="221"/>
      <c r="N92" s="221"/>
      <c r="O92" s="221"/>
      <c r="P92" s="221"/>
      <c r="Q92" s="221"/>
      <c r="R92" s="221"/>
      <c r="S92" s="221"/>
      <c r="T92" s="221"/>
      <c r="U92" s="289">
        <v>6.834155354571864E-05</v>
      </c>
      <c r="V92" s="221"/>
      <c r="W92" s="221"/>
      <c r="X92" s="221"/>
      <c r="Y92" s="221"/>
      <c r="Z92" s="221"/>
      <c r="AA92" s="221"/>
      <c r="AB92" s="222">
        <v>4</v>
      </c>
      <c r="AC92" s="221"/>
      <c r="AD92" s="221"/>
      <c r="AE92" s="221"/>
      <c r="AF92" s="289">
        <v>0.00010409889394925179</v>
      </c>
      <c r="AG92" s="221"/>
      <c r="AH92" s="221"/>
      <c r="AI92" s="221"/>
      <c r="AJ92" s="221"/>
    </row>
    <row r="93" spans="2:36" ht="10.5" customHeight="1">
      <c r="B93" s="220" t="s">
        <v>1074</v>
      </c>
      <c r="C93" s="221"/>
      <c r="D93" s="221"/>
      <c r="E93" s="221"/>
      <c r="F93" s="221"/>
      <c r="G93" s="221"/>
      <c r="H93" s="221"/>
      <c r="I93" s="310">
        <v>1927500</v>
      </c>
      <c r="J93" s="221"/>
      <c r="K93" s="221"/>
      <c r="L93" s="221"/>
      <c r="M93" s="221"/>
      <c r="N93" s="221"/>
      <c r="O93" s="221"/>
      <c r="P93" s="221"/>
      <c r="Q93" s="221"/>
      <c r="R93" s="221"/>
      <c r="S93" s="221"/>
      <c r="T93" s="221"/>
      <c r="U93" s="289">
        <v>0.0006586417222968633</v>
      </c>
      <c r="V93" s="221"/>
      <c r="W93" s="221"/>
      <c r="X93" s="221"/>
      <c r="Y93" s="221"/>
      <c r="Z93" s="221"/>
      <c r="AA93" s="221"/>
      <c r="AB93" s="222">
        <v>27</v>
      </c>
      <c r="AC93" s="221"/>
      <c r="AD93" s="221"/>
      <c r="AE93" s="221"/>
      <c r="AF93" s="289">
        <v>0.0007026675341574495</v>
      </c>
      <c r="AG93" s="221"/>
      <c r="AH93" s="221"/>
      <c r="AI93" s="221"/>
      <c r="AJ93" s="221"/>
    </row>
    <row r="94" spans="2:36" ht="10.5" customHeight="1">
      <c r="B94" s="220" t="s">
        <v>1075</v>
      </c>
      <c r="C94" s="221"/>
      <c r="D94" s="221"/>
      <c r="E94" s="221"/>
      <c r="F94" s="221"/>
      <c r="G94" s="221"/>
      <c r="H94" s="221"/>
      <c r="I94" s="310">
        <v>5089188.88</v>
      </c>
      <c r="J94" s="221"/>
      <c r="K94" s="221"/>
      <c r="L94" s="221"/>
      <c r="M94" s="221"/>
      <c r="N94" s="221"/>
      <c r="O94" s="221"/>
      <c r="P94" s="221"/>
      <c r="Q94" s="221"/>
      <c r="R94" s="221"/>
      <c r="S94" s="221"/>
      <c r="T94" s="221"/>
      <c r="U94" s="289">
        <v>0.001739015371733979</v>
      </c>
      <c r="V94" s="221"/>
      <c r="W94" s="221"/>
      <c r="X94" s="221"/>
      <c r="Y94" s="221"/>
      <c r="Z94" s="221"/>
      <c r="AA94" s="221"/>
      <c r="AB94" s="222">
        <v>74</v>
      </c>
      <c r="AC94" s="221"/>
      <c r="AD94" s="221"/>
      <c r="AE94" s="221"/>
      <c r="AF94" s="289">
        <v>0.0019258295380611581</v>
      </c>
      <c r="AG94" s="221"/>
      <c r="AH94" s="221"/>
      <c r="AI94" s="221"/>
      <c r="AJ94" s="221"/>
    </row>
    <row r="95" spans="2:36" ht="10.5" customHeight="1">
      <c r="B95" s="220" t="s">
        <v>1076</v>
      </c>
      <c r="C95" s="221"/>
      <c r="D95" s="221"/>
      <c r="E95" s="221"/>
      <c r="F95" s="221"/>
      <c r="G95" s="221"/>
      <c r="H95" s="221"/>
      <c r="I95" s="310">
        <v>2120519.71</v>
      </c>
      <c r="J95" s="221"/>
      <c r="K95" s="221"/>
      <c r="L95" s="221"/>
      <c r="M95" s="221"/>
      <c r="N95" s="221"/>
      <c r="O95" s="221"/>
      <c r="P95" s="221"/>
      <c r="Q95" s="221"/>
      <c r="R95" s="221"/>
      <c r="S95" s="221"/>
      <c r="T95" s="221"/>
      <c r="U95" s="289">
        <v>0.0007245980565285837</v>
      </c>
      <c r="V95" s="221"/>
      <c r="W95" s="221"/>
      <c r="X95" s="221"/>
      <c r="Y95" s="221"/>
      <c r="Z95" s="221"/>
      <c r="AA95" s="221"/>
      <c r="AB95" s="222">
        <v>103</v>
      </c>
      <c r="AC95" s="221"/>
      <c r="AD95" s="221"/>
      <c r="AE95" s="221"/>
      <c r="AF95" s="289">
        <v>0.0026805465191932338</v>
      </c>
      <c r="AG95" s="221"/>
      <c r="AH95" s="221"/>
      <c r="AI95" s="221"/>
      <c r="AJ95" s="221"/>
    </row>
    <row r="96" spans="2:36" ht="10.5" customHeight="1">
      <c r="B96" s="220" t="s">
        <v>1077</v>
      </c>
      <c r="C96" s="221"/>
      <c r="D96" s="221"/>
      <c r="E96" s="221"/>
      <c r="F96" s="221"/>
      <c r="G96" s="221"/>
      <c r="H96" s="221"/>
      <c r="I96" s="310">
        <v>26167660.409999996</v>
      </c>
      <c r="J96" s="221"/>
      <c r="K96" s="221"/>
      <c r="L96" s="221"/>
      <c r="M96" s="221"/>
      <c r="N96" s="221"/>
      <c r="O96" s="221"/>
      <c r="P96" s="221"/>
      <c r="Q96" s="221"/>
      <c r="R96" s="221"/>
      <c r="S96" s="221"/>
      <c r="T96" s="221"/>
      <c r="U96" s="289">
        <v>0.008941692825380982</v>
      </c>
      <c r="V96" s="221"/>
      <c r="W96" s="221"/>
      <c r="X96" s="221"/>
      <c r="Y96" s="221"/>
      <c r="Z96" s="221"/>
      <c r="AA96" s="221"/>
      <c r="AB96" s="222">
        <v>384</v>
      </c>
      <c r="AC96" s="221"/>
      <c r="AD96" s="221"/>
      <c r="AE96" s="221"/>
      <c r="AF96" s="289">
        <v>0.009993493819128172</v>
      </c>
      <c r="AG96" s="221"/>
      <c r="AH96" s="221"/>
      <c r="AI96" s="221"/>
      <c r="AJ96" s="221"/>
    </row>
    <row r="97" spans="2:36" ht="10.5" customHeight="1">
      <c r="B97" s="220" t="s">
        <v>1078</v>
      </c>
      <c r="C97" s="221"/>
      <c r="D97" s="221"/>
      <c r="E97" s="221"/>
      <c r="F97" s="221"/>
      <c r="G97" s="221"/>
      <c r="H97" s="221"/>
      <c r="I97" s="310">
        <v>8929963.53</v>
      </c>
      <c r="J97" s="221"/>
      <c r="K97" s="221"/>
      <c r="L97" s="221"/>
      <c r="M97" s="221"/>
      <c r="N97" s="221"/>
      <c r="O97" s="221"/>
      <c r="P97" s="221"/>
      <c r="Q97" s="221"/>
      <c r="R97" s="221"/>
      <c r="S97" s="221"/>
      <c r="T97" s="221"/>
      <c r="U97" s="289">
        <v>0.0030514379037340474</v>
      </c>
      <c r="V97" s="221"/>
      <c r="W97" s="221"/>
      <c r="X97" s="221"/>
      <c r="Y97" s="221"/>
      <c r="Z97" s="221"/>
      <c r="AA97" s="221"/>
      <c r="AB97" s="222">
        <v>324</v>
      </c>
      <c r="AC97" s="221"/>
      <c r="AD97" s="221"/>
      <c r="AE97" s="221"/>
      <c r="AF97" s="289">
        <v>0.008432010409889395</v>
      </c>
      <c r="AG97" s="221"/>
      <c r="AH97" s="221"/>
      <c r="AI97" s="221"/>
      <c r="AJ97" s="221"/>
    </row>
    <row r="98" spans="2:36" ht="10.5" customHeight="1">
      <c r="B98" s="220" t="s">
        <v>1079</v>
      </c>
      <c r="C98" s="221"/>
      <c r="D98" s="221"/>
      <c r="E98" s="221"/>
      <c r="F98" s="221"/>
      <c r="G98" s="221"/>
      <c r="H98" s="221"/>
      <c r="I98" s="310">
        <v>17382013.669999994</v>
      </c>
      <c r="J98" s="221"/>
      <c r="K98" s="221"/>
      <c r="L98" s="221"/>
      <c r="M98" s="221"/>
      <c r="N98" s="221"/>
      <c r="O98" s="221"/>
      <c r="P98" s="221"/>
      <c r="Q98" s="221"/>
      <c r="R98" s="221"/>
      <c r="S98" s="221"/>
      <c r="T98" s="221"/>
      <c r="U98" s="289">
        <v>0.0059395690898035895</v>
      </c>
      <c r="V98" s="221"/>
      <c r="W98" s="221"/>
      <c r="X98" s="221"/>
      <c r="Y98" s="221"/>
      <c r="Z98" s="221"/>
      <c r="AA98" s="221"/>
      <c r="AB98" s="222">
        <v>516</v>
      </c>
      <c r="AC98" s="221"/>
      <c r="AD98" s="221"/>
      <c r="AE98" s="221"/>
      <c r="AF98" s="289">
        <v>0.01342875731945348</v>
      </c>
      <c r="AG98" s="221"/>
      <c r="AH98" s="221"/>
      <c r="AI98" s="221"/>
      <c r="AJ98" s="221"/>
    </row>
    <row r="99" spans="2:36" ht="10.5" customHeight="1">
      <c r="B99" s="220" t="s">
        <v>1080</v>
      </c>
      <c r="C99" s="221"/>
      <c r="D99" s="221"/>
      <c r="E99" s="221"/>
      <c r="F99" s="221"/>
      <c r="G99" s="221"/>
      <c r="H99" s="221"/>
      <c r="I99" s="310">
        <v>26877881.510000005</v>
      </c>
      <c r="J99" s="221"/>
      <c r="K99" s="221"/>
      <c r="L99" s="221"/>
      <c r="M99" s="221"/>
      <c r="N99" s="221"/>
      <c r="O99" s="221"/>
      <c r="P99" s="221"/>
      <c r="Q99" s="221"/>
      <c r="R99" s="221"/>
      <c r="S99" s="221"/>
      <c r="T99" s="221"/>
      <c r="U99" s="289">
        <v>0.00918438089205573</v>
      </c>
      <c r="V99" s="221"/>
      <c r="W99" s="221"/>
      <c r="X99" s="221"/>
      <c r="Y99" s="221"/>
      <c r="Z99" s="221"/>
      <c r="AA99" s="221"/>
      <c r="AB99" s="222">
        <v>718</v>
      </c>
      <c r="AC99" s="221"/>
      <c r="AD99" s="221"/>
      <c r="AE99" s="221"/>
      <c r="AF99" s="289">
        <v>0.018685751463890697</v>
      </c>
      <c r="AG99" s="221"/>
      <c r="AH99" s="221"/>
      <c r="AI99" s="221"/>
      <c r="AJ99" s="221"/>
    </row>
    <row r="100" spans="2:36" ht="10.5" customHeight="1">
      <c r="B100" s="220" t="s">
        <v>1081</v>
      </c>
      <c r="C100" s="221"/>
      <c r="D100" s="221"/>
      <c r="E100" s="221"/>
      <c r="F100" s="221"/>
      <c r="G100" s="221"/>
      <c r="H100" s="221"/>
      <c r="I100" s="310">
        <v>39604239.35</v>
      </c>
      <c r="J100" s="221"/>
      <c r="K100" s="221"/>
      <c r="L100" s="221"/>
      <c r="M100" s="221"/>
      <c r="N100" s="221"/>
      <c r="O100" s="221"/>
      <c r="P100" s="221"/>
      <c r="Q100" s="221"/>
      <c r="R100" s="221"/>
      <c r="S100" s="221"/>
      <c r="T100" s="221"/>
      <c r="U100" s="289">
        <v>0.01353307622087741</v>
      </c>
      <c r="V100" s="221"/>
      <c r="W100" s="221"/>
      <c r="X100" s="221"/>
      <c r="Y100" s="221"/>
      <c r="Z100" s="221"/>
      <c r="AA100" s="221"/>
      <c r="AB100" s="222">
        <v>881</v>
      </c>
      <c r="AC100" s="221"/>
      <c r="AD100" s="221"/>
      <c r="AE100" s="221"/>
      <c r="AF100" s="289">
        <v>0.022927781392322707</v>
      </c>
      <c r="AG100" s="221"/>
      <c r="AH100" s="221"/>
      <c r="AI100" s="221"/>
      <c r="AJ100" s="221"/>
    </row>
    <row r="101" spans="2:36" ht="10.5" customHeight="1">
      <c r="B101" s="220" t="s">
        <v>1082</v>
      </c>
      <c r="C101" s="221"/>
      <c r="D101" s="221"/>
      <c r="E101" s="221"/>
      <c r="F101" s="221"/>
      <c r="G101" s="221"/>
      <c r="H101" s="221"/>
      <c r="I101" s="310">
        <v>407274498.76999825</v>
      </c>
      <c r="J101" s="221"/>
      <c r="K101" s="221"/>
      <c r="L101" s="221"/>
      <c r="M101" s="221"/>
      <c r="N101" s="221"/>
      <c r="O101" s="221"/>
      <c r="P101" s="221"/>
      <c r="Q101" s="221"/>
      <c r="R101" s="221"/>
      <c r="S101" s="221"/>
      <c r="T101" s="221"/>
      <c r="U101" s="289">
        <v>0.13916885982747776</v>
      </c>
      <c r="V101" s="221"/>
      <c r="W101" s="221"/>
      <c r="X101" s="221"/>
      <c r="Y101" s="221"/>
      <c r="Z101" s="221"/>
      <c r="AA101" s="221"/>
      <c r="AB101" s="222">
        <v>8277</v>
      </c>
      <c r="AC101" s="221"/>
      <c r="AD101" s="221"/>
      <c r="AE101" s="221"/>
      <c r="AF101" s="289">
        <v>0.21540663630448925</v>
      </c>
      <c r="AG101" s="221"/>
      <c r="AH101" s="221"/>
      <c r="AI101" s="221"/>
      <c r="AJ101" s="221"/>
    </row>
    <row r="102" spans="2:36" ht="10.5" customHeight="1">
      <c r="B102" s="220" t="s">
        <v>1083</v>
      </c>
      <c r="C102" s="221"/>
      <c r="D102" s="221"/>
      <c r="E102" s="221"/>
      <c r="F102" s="221"/>
      <c r="G102" s="221"/>
      <c r="H102" s="221"/>
      <c r="I102" s="310">
        <v>70055717.99999978</v>
      </c>
      <c r="J102" s="221"/>
      <c r="K102" s="221"/>
      <c r="L102" s="221"/>
      <c r="M102" s="221"/>
      <c r="N102" s="221"/>
      <c r="O102" s="221"/>
      <c r="P102" s="221"/>
      <c r="Q102" s="221"/>
      <c r="R102" s="221"/>
      <c r="S102" s="221"/>
      <c r="T102" s="221"/>
      <c r="U102" s="289">
        <v>0.023938583014403745</v>
      </c>
      <c r="V102" s="221"/>
      <c r="W102" s="221"/>
      <c r="X102" s="221"/>
      <c r="Y102" s="221"/>
      <c r="Z102" s="221"/>
      <c r="AA102" s="221"/>
      <c r="AB102" s="222">
        <v>1917</v>
      </c>
      <c r="AC102" s="221"/>
      <c r="AD102" s="221"/>
      <c r="AE102" s="221"/>
      <c r="AF102" s="289">
        <v>0.04988939492517892</v>
      </c>
      <c r="AG102" s="221"/>
      <c r="AH102" s="221"/>
      <c r="AI102" s="221"/>
      <c r="AJ102" s="221"/>
    </row>
    <row r="103" spans="2:36" ht="10.5" customHeight="1">
      <c r="B103" s="220" t="s">
        <v>1084</v>
      </c>
      <c r="C103" s="221"/>
      <c r="D103" s="221"/>
      <c r="E103" s="221"/>
      <c r="F103" s="221"/>
      <c r="G103" s="221"/>
      <c r="H103" s="221"/>
      <c r="I103" s="310">
        <v>74268133.25999999</v>
      </c>
      <c r="J103" s="221"/>
      <c r="K103" s="221"/>
      <c r="L103" s="221"/>
      <c r="M103" s="221"/>
      <c r="N103" s="221"/>
      <c r="O103" s="221"/>
      <c r="P103" s="221"/>
      <c r="Q103" s="221"/>
      <c r="R103" s="221"/>
      <c r="S103" s="221"/>
      <c r="T103" s="221"/>
      <c r="U103" s="289">
        <v>0.02537799802964428</v>
      </c>
      <c r="V103" s="221"/>
      <c r="W103" s="221"/>
      <c r="X103" s="221"/>
      <c r="Y103" s="221"/>
      <c r="Z103" s="221"/>
      <c r="AA103" s="221"/>
      <c r="AB103" s="222">
        <v>1108</v>
      </c>
      <c r="AC103" s="221"/>
      <c r="AD103" s="221"/>
      <c r="AE103" s="221"/>
      <c r="AF103" s="289">
        <v>0.028835393623942746</v>
      </c>
      <c r="AG103" s="221"/>
      <c r="AH103" s="221"/>
      <c r="AI103" s="221"/>
      <c r="AJ103" s="221"/>
    </row>
    <row r="104" spans="2:36" ht="10.5" customHeight="1">
      <c r="B104" s="220" t="s">
        <v>1085</v>
      </c>
      <c r="C104" s="221"/>
      <c r="D104" s="221"/>
      <c r="E104" s="221"/>
      <c r="F104" s="221"/>
      <c r="G104" s="221"/>
      <c r="H104" s="221"/>
      <c r="I104" s="310">
        <v>239168630.89999956</v>
      </c>
      <c r="J104" s="221"/>
      <c r="K104" s="221"/>
      <c r="L104" s="221"/>
      <c r="M104" s="221"/>
      <c r="N104" s="221"/>
      <c r="O104" s="221"/>
      <c r="P104" s="221"/>
      <c r="Q104" s="221"/>
      <c r="R104" s="221"/>
      <c r="S104" s="221"/>
      <c r="T104" s="221"/>
      <c r="U104" s="289">
        <v>0.08172577897554267</v>
      </c>
      <c r="V104" s="221"/>
      <c r="W104" s="221"/>
      <c r="X104" s="221"/>
      <c r="Y104" s="221"/>
      <c r="Z104" s="221"/>
      <c r="AA104" s="221"/>
      <c r="AB104" s="222">
        <v>3485</v>
      </c>
      <c r="AC104" s="221"/>
      <c r="AD104" s="221"/>
      <c r="AE104" s="221"/>
      <c r="AF104" s="289">
        <v>0.09069616135328562</v>
      </c>
      <c r="AG104" s="221"/>
      <c r="AH104" s="221"/>
      <c r="AI104" s="221"/>
      <c r="AJ104" s="221"/>
    </row>
    <row r="105" spans="2:36" ht="10.5" customHeight="1">
      <c r="B105" s="220" t="s">
        <v>1086</v>
      </c>
      <c r="C105" s="221"/>
      <c r="D105" s="221"/>
      <c r="E105" s="221"/>
      <c r="F105" s="221"/>
      <c r="G105" s="221"/>
      <c r="H105" s="221"/>
      <c r="I105" s="310">
        <v>17541061.80000001</v>
      </c>
      <c r="J105" s="221"/>
      <c r="K105" s="221"/>
      <c r="L105" s="221"/>
      <c r="M105" s="221"/>
      <c r="N105" s="221"/>
      <c r="O105" s="221"/>
      <c r="P105" s="221"/>
      <c r="Q105" s="221"/>
      <c r="R105" s="221"/>
      <c r="S105" s="221"/>
      <c r="T105" s="221"/>
      <c r="U105" s="289">
        <v>0.005993917071267301</v>
      </c>
      <c r="V105" s="221"/>
      <c r="W105" s="221"/>
      <c r="X105" s="221"/>
      <c r="Y105" s="221"/>
      <c r="Z105" s="221"/>
      <c r="AA105" s="221"/>
      <c r="AB105" s="222">
        <v>245</v>
      </c>
      <c r="AC105" s="221"/>
      <c r="AD105" s="221"/>
      <c r="AE105" s="221"/>
      <c r="AF105" s="289">
        <v>0.006376057254391672</v>
      </c>
      <c r="AG105" s="221"/>
      <c r="AH105" s="221"/>
      <c r="AI105" s="221"/>
      <c r="AJ105" s="221"/>
    </row>
    <row r="106" spans="2:36" ht="10.5" customHeight="1">
      <c r="B106" s="220" t="s">
        <v>1087</v>
      </c>
      <c r="C106" s="221"/>
      <c r="D106" s="221"/>
      <c r="E106" s="221"/>
      <c r="F106" s="221"/>
      <c r="G106" s="221"/>
      <c r="H106" s="221"/>
      <c r="I106" s="310">
        <v>409963587.66999996</v>
      </c>
      <c r="J106" s="221"/>
      <c r="K106" s="221"/>
      <c r="L106" s="221"/>
      <c r="M106" s="221"/>
      <c r="N106" s="221"/>
      <c r="O106" s="221"/>
      <c r="P106" s="221"/>
      <c r="Q106" s="221"/>
      <c r="R106" s="221"/>
      <c r="S106" s="221"/>
      <c r="T106" s="221"/>
      <c r="U106" s="289">
        <v>0.1400877423927211</v>
      </c>
      <c r="V106" s="221"/>
      <c r="W106" s="221"/>
      <c r="X106" s="221"/>
      <c r="Y106" s="221"/>
      <c r="Z106" s="221"/>
      <c r="AA106" s="221"/>
      <c r="AB106" s="222">
        <v>5076</v>
      </c>
      <c r="AC106" s="221"/>
      <c r="AD106" s="221"/>
      <c r="AE106" s="221"/>
      <c r="AF106" s="289">
        <v>0.13210149642160052</v>
      </c>
      <c r="AG106" s="221"/>
      <c r="AH106" s="221"/>
      <c r="AI106" s="221"/>
      <c r="AJ106" s="221"/>
    </row>
    <row r="107" spans="2:36" ht="10.5" customHeight="1">
      <c r="B107" s="220" t="s">
        <v>1088</v>
      </c>
      <c r="C107" s="221"/>
      <c r="D107" s="221"/>
      <c r="E107" s="221"/>
      <c r="F107" s="221"/>
      <c r="G107" s="221"/>
      <c r="H107" s="221"/>
      <c r="I107" s="310">
        <v>13399546.129999997</v>
      </c>
      <c r="J107" s="221"/>
      <c r="K107" s="221"/>
      <c r="L107" s="221"/>
      <c r="M107" s="221"/>
      <c r="N107" s="221"/>
      <c r="O107" s="221"/>
      <c r="P107" s="221"/>
      <c r="Q107" s="221"/>
      <c r="R107" s="221"/>
      <c r="S107" s="221"/>
      <c r="T107" s="221"/>
      <c r="U107" s="289">
        <v>0.004578728996658608</v>
      </c>
      <c r="V107" s="221"/>
      <c r="W107" s="221"/>
      <c r="X107" s="221"/>
      <c r="Y107" s="221"/>
      <c r="Z107" s="221"/>
      <c r="AA107" s="221"/>
      <c r="AB107" s="222">
        <v>161</v>
      </c>
      <c r="AC107" s="221"/>
      <c r="AD107" s="221"/>
      <c r="AE107" s="221"/>
      <c r="AF107" s="289">
        <v>0.004189980481457385</v>
      </c>
      <c r="AG107" s="221"/>
      <c r="AH107" s="221"/>
      <c r="AI107" s="221"/>
      <c r="AJ107" s="221"/>
    </row>
    <row r="108" spans="2:36" ht="10.5" customHeight="1">
      <c r="B108" s="220" t="s">
        <v>1089</v>
      </c>
      <c r="C108" s="221"/>
      <c r="D108" s="221"/>
      <c r="E108" s="221"/>
      <c r="F108" s="221"/>
      <c r="G108" s="221"/>
      <c r="H108" s="221"/>
      <c r="I108" s="310">
        <v>42547094.86000004</v>
      </c>
      <c r="J108" s="221"/>
      <c r="K108" s="221"/>
      <c r="L108" s="221"/>
      <c r="M108" s="221"/>
      <c r="N108" s="221"/>
      <c r="O108" s="221"/>
      <c r="P108" s="221"/>
      <c r="Q108" s="221"/>
      <c r="R108" s="221"/>
      <c r="S108" s="221"/>
      <c r="T108" s="221"/>
      <c r="U108" s="289">
        <v>0.014538672807947312</v>
      </c>
      <c r="V108" s="221"/>
      <c r="W108" s="221"/>
      <c r="X108" s="221"/>
      <c r="Y108" s="221"/>
      <c r="Z108" s="221"/>
      <c r="AA108" s="221"/>
      <c r="AB108" s="222">
        <v>497</v>
      </c>
      <c r="AC108" s="221"/>
      <c r="AD108" s="221"/>
      <c r="AE108" s="221"/>
      <c r="AF108" s="289">
        <v>0.012934287573194534</v>
      </c>
      <c r="AG108" s="221"/>
      <c r="AH108" s="221"/>
      <c r="AI108" s="221"/>
      <c r="AJ108" s="221"/>
    </row>
    <row r="109" spans="2:36" ht="10.5" customHeight="1">
      <c r="B109" s="220" t="s">
        <v>1090</v>
      </c>
      <c r="C109" s="221"/>
      <c r="D109" s="221"/>
      <c r="E109" s="221"/>
      <c r="F109" s="221"/>
      <c r="G109" s="221"/>
      <c r="H109" s="221"/>
      <c r="I109" s="310">
        <v>220725423.80999973</v>
      </c>
      <c r="J109" s="221"/>
      <c r="K109" s="221"/>
      <c r="L109" s="221"/>
      <c r="M109" s="221"/>
      <c r="N109" s="221"/>
      <c r="O109" s="221"/>
      <c r="P109" s="221"/>
      <c r="Q109" s="221"/>
      <c r="R109" s="221"/>
      <c r="S109" s="221"/>
      <c r="T109" s="221"/>
      <c r="U109" s="289">
        <v>0.07542359185106268</v>
      </c>
      <c r="V109" s="221"/>
      <c r="W109" s="221"/>
      <c r="X109" s="221"/>
      <c r="Y109" s="221"/>
      <c r="Z109" s="221"/>
      <c r="AA109" s="221"/>
      <c r="AB109" s="222">
        <v>2365</v>
      </c>
      <c r="AC109" s="221"/>
      <c r="AD109" s="221"/>
      <c r="AE109" s="221"/>
      <c r="AF109" s="289">
        <v>0.06154847104749512</v>
      </c>
      <c r="AG109" s="221"/>
      <c r="AH109" s="221"/>
      <c r="AI109" s="221"/>
      <c r="AJ109" s="221"/>
    </row>
    <row r="110" spans="2:36" ht="10.5" customHeight="1">
      <c r="B110" s="220" t="s">
        <v>1091</v>
      </c>
      <c r="C110" s="221"/>
      <c r="D110" s="221"/>
      <c r="E110" s="221"/>
      <c r="F110" s="221"/>
      <c r="G110" s="221"/>
      <c r="H110" s="221"/>
      <c r="I110" s="310">
        <v>18065478.560000006</v>
      </c>
      <c r="J110" s="221"/>
      <c r="K110" s="221"/>
      <c r="L110" s="221"/>
      <c r="M110" s="221"/>
      <c r="N110" s="221"/>
      <c r="O110" s="221"/>
      <c r="P110" s="221"/>
      <c r="Q110" s="221"/>
      <c r="R110" s="221"/>
      <c r="S110" s="221"/>
      <c r="T110" s="221"/>
      <c r="U110" s="289">
        <v>0.006173114351686362</v>
      </c>
      <c r="V110" s="221"/>
      <c r="W110" s="221"/>
      <c r="X110" s="221"/>
      <c r="Y110" s="221"/>
      <c r="Z110" s="221"/>
      <c r="AA110" s="221"/>
      <c r="AB110" s="222">
        <v>257</v>
      </c>
      <c r="AC110" s="221"/>
      <c r="AD110" s="221"/>
      <c r="AE110" s="221"/>
      <c r="AF110" s="289">
        <v>0.006688353936239427</v>
      </c>
      <c r="AG110" s="221"/>
      <c r="AH110" s="221"/>
      <c r="AI110" s="221"/>
      <c r="AJ110" s="221"/>
    </row>
    <row r="111" spans="2:36" ht="10.5" customHeight="1">
      <c r="B111" s="220" t="s">
        <v>1092</v>
      </c>
      <c r="C111" s="221"/>
      <c r="D111" s="221"/>
      <c r="E111" s="221"/>
      <c r="F111" s="221"/>
      <c r="G111" s="221"/>
      <c r="H111" s="221"/>
      <c r="I111" s="310">
        <v>631619443.5299978</v>
      </c>
      <c r="J111" s="221"/>
      <c r="K111" s="221"/>
      <c r="L111" s="221"/>
      <c r="M111" s="221"/>
      <c r="N111" s="221"/>
      <c r="O111" s="221"/>
      <c r="P111" s="221"/>
      <c r="Q111" s="221"/>
      <c r="R111" s="221"/>
      <c r="S111" s="221"/>
      <c r="T111" s="221"/>
      <c r="U111" s="289">
        <v>0.21582927010261174</v>
      </c>
      <c r="V111" s="221"/>
      <c r="W111" s="221"/>
      <c r="X111" s="221"/>
      <c r="Y111" s="221"/>
      <c r="Z111" s="221"/>
      <c r="AA111" s="221"/>
      <c r="AB111" s="222">
        <v>6083</v>
      </c>
      <c r="AC111" s="221"/>
      <c r="AD111" s="221"/>
      <c r="AE111" s="221"/>
      <c r="AF111" s="289">
        <v>0.15830839297332466</v>
      </c>
      <c r="AG111" s="221"/>
      <c r="AH111" s="221"/>
      <c r="AI111" s="221"/>
      <c r="AJ111" s="221"/>
    </row>
    <row r="112" spans="2:36" ht="10.5" customHeight="1">
      <c r="B112" s="220" t="s">
        <v>1093</v>
      </c>
      <c r="C112" s="221"/>
      <c r="D112" s="221"/>
      <c r="E112" s="221"/>
      <c r="F112" s="221"/>
      <c r="G112" s="221"/>
      <c r="H112" s="221"/>
      <c r="I112" s="310">
        <v>12522114.590000005</v>
      </c>
      <c r="J112" s="221"/>
      <c r="K112" s="221"/>
      <c r="L112" s="221"/>
      <c r="M112" s="221"/>
      <c r="N112" s="221"/>
      <c r="O112" s="221"/>
      <c r="P112" s="221"/>
      <c r="Q112" s="221"/>
      <c r="R112" s="221"/>
      <c r="S112" s="221"/>
      <c r="T112" s="221"/>
      <c r="U112" s="289">
        <v>0.004278903823790549</v>
      </c>
      <c r="V112" s="221"/>
      <c r="W112" s="221"/>
      <c r="X112" s="221"/>
      <c r="Y112" s="221"/>
      <c r="Z112" s="221"/>
      <c r="AA112" s="221"/>
      <c r="AB112" s="222">
        <v>155</v>
      </c>
      <c r="AC112" s="221"/>
      <c r="AD112" s="221"/>
      <c r="AE112" s="221"/>
      <c r="AF112" s="289">
        <v>0.004033832140533507</v>
      </c>
      <c r="AG112" s="221"/>
      <c r="AH112" s="221"/>
      <c r="AI112" s="221"/>
      <c r="AJ112" s="221"/>
    </row>
    <row r="113" spans="2:36" ht="10.5" customHeight="1">
      <c r="B113" s="220" t="s">
        <v>1095</v>
      </c>
      <c r="C113" s="221"/>
      <c r="D113" s="221"/>
      <c r="E113" s="221"/>
      <c r="F113" s="221"/>
      <c r="G113" s="221"/>
      <c r="H113" s="221"/>
      <c r="I113" s="310">
        <v>12824061.699999997</v>
      </c>
      <c r="J113" s="221"/>
      <c r="K113" s="221"/>
      <c r="L113" s="221"/>
      <c r="M113" s="221"/>
      <c r="N113" s="221"/>
      <c r="O113" s="221"/>
      <c r="P113" s="221"/>
      <c r="Q113" s="221"/>
      <c r="R113" s="221"/>
      <c r="S113" s="221"/>
      <c r="T113" s="221"/>
      <c r="U113" s="289">
        <v>0.0043820814967207465</v>
      </c>
      <c r="V113" s="221"/>
      <c r="W113" s="221"/>
      <c r="X113" s="221"/>
      <c r="Y113" s="221"/>
      <c r="Z113" s="221"/>
      <c r="AA113" s="221"/>
      <c r="AB113" s="222">
        <v>140</v>
      </c>
      <c r="AC113" s="221"/>
      <c r="AD113" s="221"/>
      <c r="AE113" s="221"/>
      <c r="AF113" s="289">
        <v>0.0036434612882238126</v>
      </c>
      <c r="AG113" s="221"/>
      <c r="AH113" s="221"/>
      <c r="AI113" s="221"/>
      <c r="AJ113" s="221"/>
    </row>
    <row r="114" spans="2:36" ht="10.5" customHeight="1">
      <c r="B114" s="220" t="s">
        <v>1096</v>
      </c>
      <c r="C114" s="221"/>
      <c r="D114" s="221"/>
      <c r="E114" s="221"/>
      <c r="F114" s="221"/>
      <c r="G114" s="221"/>
      <c r="H114" s="221"/>
      <c r="I114" s="310">
        <v>24942116.109999992</v>
      </c>
      <c r="J114" s="221"/>
      <c r="K114" s="221"/>
      <c r="L114" s="221"/>
      <c r="M114" s="221"/>
      <c r="N114" s="221"/>
      <c r="O114" s="221"/>
      <c r="P114" s="221"/>
      <c r="Q114" s="221"/>
      <c r="R114" s="221"/>
      <c r="S114" s="221"/>
      <c r="T114" s="221"/>
      <c r="U114" s="289">
        <v>0.008522914818375478</v>
      </c>
      <c r="V114" s="221"/>
      <c r="W114" s="221"/>
      <c r="X114" s="221"/>
      <c r="Y114" s="221"/>
      <c r="Z114" s="221"/>
      <c r="AA114" s="221"/>
      <c r="AB114" s="222">
        <v>282</v>
      </c>
      <c r="AC114" s="221"/>
      <c r="AD114" s="221"/>
      <c r="AE114" s="221"/>
      <c r="AF114" s="289">
        <v>0.007338972023422251</v>
      </c>
      <c r="AG114" s="221"/>
      <c r="AH114" s="221"/>
      <c r="AI114" s="221"/>
      <c r="AJ114" s="221"/>
    </row>
    <row r="115" spans="2:36" ht="10.5" customHeight="1">
      <c r="B115" s="220" t="s">
        <v>1097</v>
      </c>
      <c r="C115" s="221"/>
      <c r="D115" s="221"/>
      <c r="E115" s="221"/>
      <c r="F115" s="221"/>
      <c r="G115" s="221"/>
      <c r="H115" s="221"/>
      <c r="I115" s="310">
        <v>25781672.780000016</v>
      </c>
      <c r="J115" s="221"/>
      <c r="K115" s="221"/>
      <c r="L115" s="221"/>
      <c r="M115" s="221"/>
      <c r="N115" s="221"/>
      <c r="O115" s="221"/>
      <c r="P115" s="221"/>
      <c r="Q115" s="221"/>
      <c r="R115" s="221"/>
      <c r="S115" s="221"/>
      <c r="T115" s="221"/>
      <c r="U115" s="289">
        <v>0.008809797853962837</v>
      </c>
      <c r="V115" s="221"/>
      <c r="W115" s="221"/>
      <c r="X115" s="221"/>
      <c r="Y115" s="221"/>
      <c r="Z115" s="221"/>
      <c r="AA115" s="221"/>
      <c r="AB115" s="222">
        <v>287</v>
      </c>
      <c r="AC115" s="221"/>
      <c r="AD115" s="221"/>
      <c r="AE115" s="221"/>
      <c r="AF115" s="289">
        <v>0.007469095640858816</v>
      </c>
      <c r="AG115" s="221"/>
      <c r="AH115" s="221"/>
      <c r="AI115" s="221"/>
      <c r="AJ115" s="221"/>
    </row>
    <row r="116" spans="2:36" ht="10.5" customHeight="1">
      <c r="B116" s="220" t="s">
        <v>1098</v>
      </c>
      <c r="C116" s="221"/>
      <c r="D116" s="221"/>
      <c r="E116" s="221"/>
      <c r="F116" s="221"/>
      <c r="G116" s="221"/>
      <c r="H116" s="221"/>
      <c r="I116" s="310">
        <v>550717610.4800014</v>
      </c>
      <c r="J116" s="221"/>
      <c r="K116" s="221"/>
      <c r="L116" s="221"/>
      <c r="M116" s="221"/>
      <c r="N116" s="221"/>
      <c r="O116" s="221"/>
      <c r="P116" s="221"/>
      <c r="Q116" s="221"/>
      <c r="R116" s="221"/>
      <c r="S116" s="221"/>
      <c r="T116" s="221"/>
      <c r="U116" s="289">
        <v>0.18818448532594617</v>
      </c>
      <c r="V116" s="221"/>
      <c r="W116" s="221"/>
      <c r="X116" s="221"/>
      <c r="Y116" s="221"/>
      <c r="Z116" s="221"/>
      <c r="AA116" s="221"/>
      <c r="AB116" s="222">
        <v>4766</v>
      </c>
      <c r="AC116" s="221"/>
      <c r="AD116" s="221"/>
      <c r="AE116" s="221"/>
      <c r="AF116" s="289">
        <v>0.12403383214053351</v>
      </c>
      <c r="AG116" s="221"/>
      <c r="AH116" s="221"/>
      <c r="AI116" s="221"/>
      <c r="AJ116" s="221"/>
    </row>
    <row r="117" spans="2:36" ht="10.5" customHeight="1">
      <c r="B117" s="220" t="s">
        <v>1099</v>
      </c>
      <c r="C117" s="221"/>
      <c r="D117" s="221"/>
      <c r="E117" s="221"/>
      <c r="F117" s="221"/>
      <c r="G117" s="221"/>
      <c r="H117" s="221"/>
      <c r="I117" s="310">
        <v>11002781.539999994</v>
      </c>
      <c r="J117" s="221"/>
      <c r="K117" s="221"/>
      <c r="L117" s="221"/>
      <c r="M117" s="221"/>
      <c r="N117" s="221"/>
      <c r="O117" s="221"/>
      <c r="P117" s="221"/>
      <c r="Q117" s="221"/>
      <c r="R117" s="221"/>
      <c r="S117" s="221"/>
      <c r="T117" s="221"/>
      <c r="U117" s="289">
        <v>0.0037597359188387704</v>
      </c>
      <c r="V117" s="221"/>
      <c r="W117" s="221"/>
      <c r="X117" s="221"/>
      <c r="Y117" s="221"/>
      <c r="Z117" s="221"/>
      <c r="AA117" s="221"/>
      <c r="AB117" s="222">
        <v>105</v>
      </c>
      <c r="AC117" s="221"/>
      <c r="AD117" s="221"/>
      <c r="AE117" s="221"/>
      <c r="AF117" s="289">
        <v>0.0027325959661678597</v>
      </c>
      <c r="AG117" s="221"/>
      <c r="AH117" s="221"/>
      <c r="AI117" s="221"/>
      <c r="AJ117" s="221"/>
    </row>
    <row r="118" spans="2:36" ht="10.5" customHeight="1">
      <c r="B118" s="220" t="s">
        <v>1100</v>
      </c>
      <c r="C118" s="221"/>
      <c r="D118" s="221"/>
      <c r="E118" s="221"/>
      <c r="F118" s="221"/>
      <c r="G118" s="221"/>
      <c r="H118" s="221"/>
      <c r="I118" s="310">
        <v>625995.1799999999</v>
      </c>
      <c r="J118" s="221"/>
      <c r="K118" s="221"/>
      <c r="L118" s="221"/>
      <c r="M118" s="221"/>
      <c r="N118" s="221"/>
      <c r="O118" s="221"/>
      <c r="P118" s="221"/>
      <c r="Q118" s="221"/>
      <c r="R118" s="221"/>
      <c r="S118" s="221"/>
      <c r="T118" s="221"/>
      <c r="U118" s="289">
        <v>0.00021390741556665883</v>
      </c>
      <c r="V118" s="221"/>
      <c r="W118" s="221"/>
      <c r="X118" s="221"/>
      <c r="Y118" s="221"/>
      <c r="Z118" s="221"/>
      <c r="AA118" s="221"/>
      <c r="AB118" s="222">
        <v>6</v>
      </c>
      <c r="AC118" s="221"/>
      <c r="AD118" s="221"/>
      <c r="AE118" s="221"/>
      <c r="AF118" s="289">
        <v>0.0001561483409238777</v>
      </c>
      <c r="AG118" s="221"/>
      <c r="AH118" s="221"/>
      <c r="AI118" s="221"/>
      <c r="AJ118" s="221"/>
    </row>
    <row r="119" spans="2:36" ht="10.5" customHeight="1">
      <c r="B119" s="220" t="s">
        <v>1101</v>
      </c>
      <c r="C119" s="221"/>
      <c r="D119" s="221"/>
      <c r="E119" s="221"/>
      <c r="F119" s="221"/>
      <c r="G119" s="221"/>
      <c r="H119" s="221"/>
      <c r="I119" s="310">
        <v>625411.0499999999</v>
      </c>
      <c r="J119" s="221"/>
      <c r="K119" s="221"/>
      <c r="L119" s="221"/>
      <c r="M119" s="221"/>
      <c r="N119" s="221"/>
      <c r="O119" s="221"/>
      <c r="P119" s="221"/>
      <c r="Q119" s="221"/>
      <c r="R119" s="221"/>
      <c r="S119" s="221"/>
      <c r="T119" s="221"/>
      <c r="U119" s="289">
        <v>0.00021370781380829554</v>
      </c>
      <c r="V119" s="221"/>
      <c r="W119" s="221"/>
      <c r="X119" s="221"/>
      <c r="Y119" s="221"/>
      <c r="Z119" s="221"/>
      <c r="AA119" s="221"/>
      <c r="AB119" s="222">
        <v>6</v>
      </c>
      <c r="AC119" s="221"/>
      <c r="AD119" s="221"/>
      <c r="AE119" s="221"/>
      <c r="AF119" s="289">
        <v>0.0001561483409238777</v>
      </c>
      <c r="AG119" s="221"/>
      <c r="AH119" s="221"/>
      <c r="AI119" s="221"/>
      <c r="AJ119" s="221"/>
    </row>
    <row r="120" spans="2:36" ht="10.5" customHeight="1">
      <c r="B120" s="220" t="s">
        <v>1102</v>
      </c>
      <c r="C120" s="221"/>
      <c r="D120" s="221"/>
      <c r="E120" s="221"/>
      <c r="F120" s="221"/>
      <c r="G120" s="221"/>
      <c r="H120" s="221"/>
      <c r="I120" s="310">
        <v>1259995.68</v>
      </c>
      <c r="J120" s="221"/>
      <c r="K120" s="221"/>
      <c r="L120" s="221"/>
      <c r="M120" s="221"/>
      <c r="N120" s="221"/>
      <c r="O120" s="221"/>
      <c r="P120" s="221"/>
      <c r="Q120" s="221"/>
      <c r="R120" s="221"/>
      <c r="S120" s="221"/>
      <c r="T120" s="221"/>
      <c r="U120" s="289">
        <v>0.00043055031116047074</v>
      </c>
      <c r="V120" s="221"/>
      <c r="W120" s="221"/>
      <c r="X120" s="221"/>
      <c r="Y120" s="221"/>
      <c r="Z120" s="221"/>
      <c r="AA120" s="221"/>
      <c r="AB120" s="222">
        <v>10</v>
      </c>
      <c r="AC120" s="221"/>
      <c r="AD120" s="221"/>
      <c r="AE120" s="221"/>
      <c r="AF120" s="289">
        <v>0.0002602472348731295</v>
      </c>
      <c r="AG120" s="221"/>
      <c r="AH120" s="221"/>
      <c r="AI120" s="221"/>
      <c r="AJ120" s="221"/>
    </row>
    <row r="121" spans="2:36" ht="10.5" customHeight="1">
      <c r="B121" s="220" t="s">
        <v>1105</v>
      </c>
      <c r="C121" s="221"/>
      <c r="D121" s="221"/>
      <c r="E121" s="221"/>
      <c r="F121" s="221"/>
      <c r="G121" s="221"/>
      <c r="H121" s="221"/>
      <c r="I121" s="310">
        <v>11752928.940000005</v>
      </c>
      <c r="J121" s="221"/>
      <c r="K121" s="221"/>
      <c r="L121" s="221"/>
      <c r="M121" s="221"/>
      <c r="N121" s="221"/>
      <c r="O121" s="221"/>
      <c r="P121" s="221"/>
      <c r="Q121" s="221"/>
      <c r="R121" s="221"/>
      <c r="S121" s="221"/>
      <c r="T121" s="221"/>
      <c r="U121" s="289">
        <v>0.004016067112360182</v>
      </c>
      <c r="V121" s="221"/>
      <c r="W121" s="221"/>
      <c r="X121" s="221"/>
      <c r="Y121" s="221"/>
      <c r="Z121" s="221"/>
      <c r="AA121" s="221"/>
      <c r="AB121" s="222">
        <v>144</v>
      </c>
      <c r="AC121" s="221"/>
      <c r="AD121" s="221"/>
      <c r="AE121" s="221"/>
      <c r="AF121" s="289">
        <v>0.0037475601821730644</v>
      </c>
      <c r="AG121" s="221"/>
      <c r="AH121" s="221"/>
      <c r="AI121" s="221"/>
      <c r="AJ121" s="221"/>
    </row>
    <row r="122" spans="2:36" ht="10.5" customHeight="1">
      <c r="B122" s="220" t="s">
        <v>1103</v>
      </c>
      <c r="C122" s="221"/>
      <c r="D122" s="221"/>
      <c r="E122" s="221"/>
      <c r="F122" s="221"/>
      <c r="G122" s="221"/>
      <c r="H122" s="221"/>
      <c r="I122" s="310">
        <v>1214202.43</v>
      </c>
      <c r="J122" s="221"/>
      <c r="K122" s="221"/>
      <c r="L122" s="221"/>
      <c r="M122" s="221"/>
      <c r="N122" s="221"/>
      <c r="O122" s="221"/>
      <c r="P122" s="221"/>
      <c r="Q122" s="221"/>
      <c r="R122" s="221"/>
      <c r="S122" s="221"/>
      <c r="T122" s="221"/>
      <c r="U122" s="289">
        <v>0.0004149024019259334</v>
      </c>
      <c r="V122" s="221"/>
      <c r="W122" s="221"/>
      <c r="X122" s="221"/>
      <c r="Y122" s="221"/>
      <c r="Z122" s="221"/>
      <c r="AA122" s="221"/>
      <c r="AB122" s="222">
        <v>17</v>
      </c>
      <c r="AC122" s="221"/>
      <c r="AD122" s="221"/>
      <c r="AE122" s="221"/>
      <c r="AF122" s="289">
        <v>0.0004424202992843201</v>
      </c>
      <c r="AG122" s="221"/>
      <c r="AH122" s="221"/>
      <c r="AI122" s="221"/>
      <c r="AJ122" s="221"/>
    </row>
    <row r="123" spans="2:36" ht="10.5" customHeight="1">
      <c r="B123" s="220" t="s">
        <v>1106</v>
      </c>
      <c r="C123" s="221"/>
      <c r="D123" s="221"/>
      <c r="E123" s="221"/>
      <c r="F123" s="221"/>
      <c r="G123" s="221"/>
      <c r="H123" s="221"/>
      <c r="I123" s="310">
        <v>280750.57</v>
      </c>
      <c r="J123" s="221"/>
      <c r="K123" s="221"/>
      <c r="L123" s="221"/>
      <c r="M123" s="221"/>
      <c r="N123" s="221"/>
      <c r="O123" s="221"/>
      <c r="P123" s="221"/>
      <c r="Q123" s="221"/>
      <c r="R123" s="221"/>
      <c r="S123" s="221"/>
      <c r="T123" s="221"/>
      <c r="U123" s="289">
        <v>9.593465056323014E-05</v>
      </c>
      <c r="V123" s="221"/>
      <c r="W123" s="221"/>
      <c r="X123" s="221"/>
      <c r="Y123" s="221"/>
      <c r="Z123" s="221"/>
      <c r="AA123" s="221"/>
      <c r="AB123" s="222">
        <v>5</v>
      </c>
      <c r="AC123" s="221"/>
      <c r="AD123" s="221"/>
      <c r="AE123" s="221"/>
      <c r="AF123" s="289">
        <v>0.00013012361743656474</v>
      </c>
      <c r="AG123" s="221"/>
      <c r="AH123" s="221"/>
      <c r="AI123" s="221"/>
      <c r="AJ123" s="221"/>
    </row>
    <row r="124" spans="2:36" ht="12.75" customHeight="1">
      <c r="B124" s="311"/>
      <c r="C124" s="312"/>
      <c r="D124" s="312"/>
      <c r="E124" s="312"/>
      <c r="F124" s="312"/>
      <c r="G124" s="312"/>
      <c r="H124" s="312"/>
      <c r="I124" s="313">
        <v>2926477225.399997</v>
      </c>
      <c r="J124" s="312"/>
      <c r="K124" s="312"/>
      <c r="L124" s="312"/>
      <c r="M124" s="312"/>
      <c r="N124" s="312"/>
      <c r="O124" s="312"/>
      <c r="P124" s="312"/>
      <c r="Q124" s="312"/>
      <c r="R124" s="312"/>
      <c r="S124" s="312"/>
      <c r="T124" s="312"/>
      <c r="U124" s="314">
        <v>1.0000000000000062</v>
      </c>
      <c r="V124" s="312"/>
      <c r="W124" s="312"/>
      <c r="X124" s="312"/>
      <c r="Y124" s="312"/>
      <c r="Z124" s="312"/>
      <c r="AA124" s="312"/>
      <c r="AB124" s="315">
        <v>38425</v>
      </c>
      <c r="AC124" s="312"/>
      <c r="AD124" s="312"/>
      <c r="AE124" s="312"/>
      <c r="AF124" s="314">
        <v>1</v>
      </c>
      <c r="AG124" s="312"/>
      <c r="AH124" s="312"/>
      <c r="AI124" s="312"/>
      <c r="AJ124" s="312"/>
    </row>
    <row r="125" spans="2:36" ht="9" customHeight="1">
      <c r="B125" s="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row>
    <row r="126" spans="2:36" ht="18.75" customHeight="1">
      <c r="B126" s="238" t="s">
        <v>1058</v>
      </c>
      <c r="C126" s="239"/>
      <c r="D126" s="239"/>
      <c r="E126" s="239"/>
      <c r="F126" s="239"/>
      <c r="G126" s="239"/>
      <c r="H126" s="239"/>
      <c r="I126" s="239"/>
      <c r="J126" s="239"/>
      <c r="K126" s="239"/>
      <c r="L126" s="239"/>
      <c r="M126" s="239"/>
      <c r="N126" s="239"/>
      <c r="O126" s="239"/>
      <c r="P126" s="239"/>
      <c r="Q126" s="239"/>
      <c r="R126" s="239"/>
      <c r="S126" s="239"/>
      <c r="T126" s="239"/>
      <c r="U126" s="239"/>
      <c r="V126" s="239"/>
      <c r="W126" s="239"/>
      <c r="X126" s="239"/>
      <c r="Y126" s="239"/>
      <c r="Z126" s="239"/>
      <c r="AA126" s="239"/>
      <c r="AB126" s="239"/>
      <c r="AC126" s="239"/>
      <c r="AD126" s="239"/>
      <c r="AE126" s="239"/>
      <c r="AF126" s="239"/>
      <c r="AG126" s="239"/>
      <c r="AH126" s="239"/>
      <c r="AI126" s="239"/>
      <c r="AJ126" s="240"/>
    </row>
    <row r="127" spans="2:36" ht="8.25" customHeight="1">
      <c r="B127" s="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row>
    <row r="128" spans="2:36" ht="12.75" customHeight="1">
      <c r="B128" s="234" t="s">
        <v>1107</v>
      </c>
      <c r="C128" s="235"/>
      <c r="D128" s="235"/>
      <c r="E128" s="235"/>
      <c r="F128" s="235"/>
      <c r="G128" s="235"/>
      <c r="H128" s="235"/>
      <c r="I128" s="234" t="s">
        <v>1069</v>
      </c>
      <c r="J128" s="235"/>
      <c r="K128" s="235"/>
      <c r="L128" s="235"/>
      <c r="M128" s="235"/>
      <c r="N128" s="235"/>
      <c r="O128" s="235"/>
      <c r="P128" s="235"/>
      <c r="Q128" s="235"/>
      <c r="R128" s="235"/>
      <c r="S128" s="234" t="s">
        <v>1070</v>
      </c>
      <c r="T128" s="235"/>
      <c r="U128" s="235"/>
      <c r="V128" s="235"/>
      <c r="W128" s="235"/>
      <c r="X128" s="235"/>
      <c r="Y128" s="235"/>
      <c r="Z128" s="235"/>
      <c r="AA128" s="234" t="s">
        <v>1071</v>
      </c>
      <c r="AB128" s="235"/>
      <c r="AC128" s="235"/>
      <c r="AD128" s="235"/>
      <c r="AE128" s="234" t="s">
        <v>1070</v>
      </c>
      <c r="AF128" s="235"/>
      <c r="AG128" s="235"/>
      <c r="AH128" s="235"/>
      <c r="AI128" s="235"/>
      <c r="AJ128" s="1"/>
    </row>
    <row r="129" spans="2:36" ht="12" customHeight="1">
      <c r="B129" s="316">
        <v>1999</v>
      </c>
      <c r="C129" s="221"/>
      <c r="D129" s="221"/>
      <c r="E129" s="221"/>
      <c r="F129" s="221"/>
      <c r="G129" s="221"/>
      <c r="H129" s="221"/>
      <c r="I129" s="310">
        <v>38150.829999999994</v>
      </c>
      <c r="J129" s="221"/>
      <c r="K129" s="221"/>
      <c r="L129" s="221"/>
      <c r="M129" s="221"/>
      <c r="N129" s="221"/>
      <c r="O129" s="221"/>
      <c r="P129" s="221"/>
      <c r="Q129" s="221"/>
      <c r="R129" s="221"/>
      <c r="S129" s="289">
        <v>1.3036434956293037E-05</v>
      </c>
      <c r="T129" s="221"/>
      <c r="U129" s="221"/>
      <c r="V129" s="221"/>
      <c r="W129" s="221"/>
      <c r="X129" s="221"/>
      <c r="Y129" s="221"/>
      <c r="Z129" s="221"/>
      <c r="AA129" s="222">
        <v>15</v>
      </c>
      <c r="AB129" s="221"/>
      <c r="AC129" s="221"/>
      <c r="AD129" s="221"/>
      <c r="AE129" s="289">
        <v>0.0003903708523096942</v>
      </c>
      <c r="AF129" s="221"/>
      <c r="AG129" s="221"/>
      <c r="AH129" s="221"/>
      <c r="AI129" s="221"/>
      <c r="AJ129" s="1"/>
    </row>
    <row r="130" spans="2:36" ht="12" customHeight="1">
      <c r="B130" s="316">
        <v>2000</v>
      </c>
      <c r="C130" s="221"/>
      <c r="D130" s="221"/>
      <c r="E130" s="221"/>
      <c r="F130" s="221"/>
      <c r="G130" s="221"/>
      <c r="H130" s="221"/>
      <c r="I130" s="310">
        <v>73949.29999999999</v>
      </c>
      <c r="J130" s="221"/>
      <c r="K130" s="221"/>
      <c r="L130" s="221"/>
      <c r="M130" s="221"/>
      <c r="N130" s="221"/>
      <c r="O130" s="221"/>
      <c r="P130" s="221"/>
      <c r="Q130" s="221"/>
      <c r="R130" s="221"/>
      <c r="S130" s="289">
        <v>2.5269050228092042E-05</v>
      </c>
      <c r="T130" s="221"/>
      <c r="U130" s="221"/>
      <c r="V130" s="221"/>
      <c r="W130" s="221"/>
      <c r="X130" s="221"/>
      <c r="Y130" s="221"/>
      <c r="Z130" s="221"/>
      <c r="AA130" s="222">
        <v>3</v>
      </c>
      <c r="AB130" s="221"/>
      <c r="AC130" s="221"/>
      <c r="AD130" s="221"/>
      <c r="AE130" s="289">
        <v>7.807417046193885E-05</v>
      </c>
      <c r="AF130" s="221"/>
      <c r="AG130" s="221"/>
      <c r="AH130" s="221"/>
      <c r="AI130" s="221"/>
      <c r="AJ130" s="1"/>
    </row>
    <row r="131" spans="2:36" ht="12" customHeight="1">
      <c r="B131" s="316">
        <v>2001</v>
      </c>
      <c r="C131" s="221"/>
      <c r="D131" s="221"/>
      <c r="E131" s="221"/>
      <c r="F131" s="221"/>
      <c r="G131" s="221"/>
      <c r="H131" s="221"/>
      <c r="I131" s="310">
        <v>9075.69</v>
      </c>
      <c r="J131" s="221"/>
      <c r="K131" s="221"/>
      <c r="L131" s="221"/>
      <c r="M131" s="221"/>
      <c r="N131" s="221"/>
      <c r="O131" s="221"/>
      <c r="P131" s="221"/>
      <c r="Q131" s="221"/>
      <c r="R131" s="221"/>
      <c r="S131" s="289">
        <v>3.101233770496715E-06</v>
      </c>
      <c r="T131" s="221"/>
      <c r="U131" s="221"/>
      <c r="V131" s="221"/>
      <c r="W131" s="221"/>
      <c r="X131" s="221"/>
      <c r="Y131" s="221"/>
      <c r="Z131" s="221"/>
      <c r="AA131" s="222">
        <v>1</v>
      </c>
      <c r="AB131" s="221"/>
      <c r="AC131" s="221"/>
      <c r="AD131" s="221"/>
      <c r="AE131" s="289">
        <v>2.6024723487312947E-05</v>
      </c>
      <c r="AF131" s="221"/>
      <c r="AG131" s="221"/>
      <c r="AH131" s="221"/>
      <c r="AI131" s="221"/>
      <c r="AJ131" s="1"/>
    </row>
    <row r="132" spans="2:36" ht="12" customHeight="1">
      <c r="B132" s="316">
        <v>2002</v>
      </c>
      <c r="C132" s="221"/>
      <c r="D132" s="221"/>
      <c r="E132" s="221"/>
      <c r="F132" s="221"/>
      <c r="G132" s="221"/>
      <c r="H132" s="221"/>
      <c r="I132" s="310">
        <v>70464.69</v>
      </c>
      <c r="J132" s="221"/>
      <c r="K132" s="221"/>
      <c r="L132" s="221"/>
      <c r="M132" s="221"/>
      <c r="N132" s="221"/>
      <c r="O132" s="221"/>
      <c r="P132" s="221"/>
      <c r="Q132" s="221"/>
      <c r="R132" s="221"/>
      <c r="S132" s="289">
        <v>2.4078331923587315E-05</v>
      </c>
      <c r="T132" s="221"/>
      <c r="U132" s="221"/>
      <c r="V132" s="221"/>
      <c r="W132" s="221"/>
      <c r="X132" s="221"/>
      <c r="Y132" s="221"/>
      <c r="Z132" s="221"/>
      <c r="AA132" s="222">
        <v>7</v>
      </c>
      <c r="AB132" s="221"/>
      <c r="AC132" s="221"/>
      <c r="AD132" s="221"/>
      <c r="AE132" s="289">
        <v>0.00018217306441119062</v>
      </c>
      <c r="AF132" s="221"/>
      <c r="AG132" s="221"/>
      <c r="AH132" s="221"/>
      <c r="AI132" s="221"/>
      <c r="AJ132" s="1"/>
    </row>
    <row r="133" spans="2:36" ht="12" customHeight="1">
      <c r="B133" s="316">
        <v>2003</v>
      </c>
      <c r="C133" s="221"/>
      <c r="D133" s="221"/>
      <c r="E133" s="221"/>
      <c r="F133" s="221"/>
      <c r="G133" s="221"/>
      <c r="H133" s="221"/>
      <c r="I133" s="310">
        <v>635942.2</v>
      </c>
      <c r="J133" s="221"/>
      <c r="K133" s="221"/>
      <c r="L133" s="221"/>
      <c r="M133" s="221"/>
      <c r="N133" s="221"/>
      <c r="O133" s="221"/>
      <c r="P133" s="221"/>
      <c r="Q133" s="221"/>
      <c r="R133" s="221"/>
      <c r="S133" s="289">
        <v>0.00021730638956641044</v>
      </c>
      <c r="T133" s="221"/>
      <c r="U133" s="221"/>
      <c r="V133" s="221"/>
      <c r="W133" s="221"/>
      <c r="X133" s="221"/>
      <c r="Y133" s="221"/>
      <c r="Z133" s="221"/>
      <c r="AA133" s="222">
        <v>33</v>
      </c>
      <c r="AB133" s="221"/>
      <c r="AC133" s="221"/>
      <c r="AD133" s="221"/>
      <c r="AE133" s="289">
        <v>0.0008588158750813272</v>
      </c>
      <c r="AF133" s="221"/>
      <c r="AG133" s="221"/>
      <c r="AH133" s="221"/>
      <c r="AI133" s="221"/>
      <c r="AJ133" s="1"/>
    </row>
    <row r="134" spans="2:36" ht="12" customHeight="1">
      <c r="B134" s="316">
        <v>2004</v>
      </c>
      <c r="C134" s="221"/>
      <c r="D134" s="221"/>
      <c r="E134" s="221"/>
      <c r="F134" s="221"/>
      <c r="G134" s="221"/>
      <c r="H134" s="221"/>
      <c r="I134" s="310">
        <v>1131282.48</v>
      </c>
      <c r="J134" s="221"/>
      <c r="K134" s="221"/>
      <c r="L134" s="221"/>
      <c r="M134" s="221"/>
      <c r="N134" s="221"/>
      <c r="O134" s="221"/>
      <c r="P134" s="221"/>
      <c r="Q134" s="221"/>
      <c r="R134" s="221"/>
      <c r="S134" s="289">
        <v>0.0003865680109112667</v>
      </c>
      <c r="T134" s="221"/>
      <c r="U134" s="221"/>
      <c r="V134" s="221"/>
      <c r="W134" s="221"/>
      <c r="X134" s="221"/>
      <c r="Y134" s="221"/>
      <c r="Z134" s="221"/>
      <c r="AA134" s="222">
        <v>55</v>
      </c>
      <c r="AB134" s="221"/>
      <c r="AC134" s="221"/>
      <c r="AD134" s="221"/>
      <c r="AE134" s="289">
        <v>0.001431359791802212</v>
      </c>
      <c r="AF134" s="221"/>
      <c r="AG134" s="221"/>
      <c r="AH134" s="221"/>
      <c r="AI134" s="221"/>
      <c r="AJ134" s="1"/>
    </row>
    <row r="135" spans="2:36" ht="12" customHeight="1">
      <c r="B135" s="316">
        <v>2005</v>
      </c>
      <c r="C135" s="221"/>
      <c r="D135" s="221"/>
      <c r="E135" s="221"/>
      <c r="F135" s="221"/>
      <c r="G135" s="221"/>
      <c r="H135" s="221"/>
      <c r="I135" s="310">
        <v>4046950.18</v>
      </c>
      <c r="J135" s="221"/>
      <c r="K135" s="221"/>
      <c r="L135" s="221"/>
      <c r="M135" s="221"/>
      <c r="N135" s="221"/>
      <c r="O135" s="221"/>
      <c r="P135" s="221"/>
      <c r="Q135" s="221"/>
      <c r="R135" s="221"/>
      <c r="S135" s="289">
        <v>0.0013828743121166278</v>
      </c>
      <c r="T135" s="221"/>
      <c r="U135" s="221"/>
      <c r="V135" s="221"/>
      <c r="W135" s="221"/>
      <c r="X135" s="221"/>
      <c r="Y135" s="221"/>
      <c r="Z135" s="221"/>
      <c r="AA135" s="222">
        <v>149</v>
      </c>
      <c r="AB135" s="221"/>
      <c r="AC135" s="221"/>
      <c r="AD135" s="221"/>
      <c r="AE135" s="289">
        <v>0.003877683799609629</v>
      </c>
      <c r="AF135" s="221"/>
      <c r="AG135" s="221"/>
      <c r="AH135" s="221"/>
      <c r="AI135" s="221"/>
      <c r="AJ135" s="1"/>
    </row>
    <row r="136" spans="2:36" ht="12" customHeight="1">
      <c r="B136" s="316">
        <v>2006</v>
      </c>
      <c r="C136" s="221"/>
      <c r="D136" s="221"/>
      <c r="E136" s="221"/>
      <c r="F136" s="221"/>
      <c r="G136" s="221"/>
      <c r="H136" s="221"/>
      <c r="I136" s="310">
        <v>1757477.3199999996</v>
      </c>
      <c r="J136" s="221"/>
      <c r="K136" s="221"/>
      <c r="L136" s="221"/>
      <c r="M136" s="221"/>
      <c r="N136" s="221"/>
      <c r="O136" s="221"/>
      <c r="P136" s="221"/>
      <c r="Q136" s="221"/>
      <c r="R136" s="221"/>
      <c r="S136" s="289">
        <v>0.0006005436518508301</v>
      </c>
      <c r="T136" s="221"/>
      <c r="U136" s="221"/>
      <c r="V136" s="221"/>
      <c r="W136" s="221"/>
      <c r="X136" s="221"/>
      <c r="Y136" s="221"/>
      <c r="Z136" s="221"/>
      <c r="AA136" s="222">
        <v>44</v>
      </c>
      <c r="AB136" s="221"/>
      <c r="AC136" s="221"/>
      <c r="AD136" s="221"/>
      <c r="AE136" s="289">
        <v>0.0011450878334417697</v>
      </c>
      <c r="AF136" s="221"/>
      <c r="AG136" s="221"/>
      <c r="AH136" s="221"/>
      <c r="AI136" s="221"/>
      <c r="AJ136" s="1"/>
    </row>
    <row r="137" spans="2:36" ht="12" customHeight="1">
      <c r="B137" s="316">
        <v>2007</v>
      </c>
      <c r="C137" s="221"/>
      <c r="D137" s="221"/>
      <c r="E137" s="221"/>
      <c r="F137" s="221"/>
      <c r="G137" s="221"/>
      <c r="H137" s="221"/>
      <c r="I137" s="310">
        <v>483344.55</v>
      </c>
      <c r="J137" s="221"/>
      <c r="K137" s="221"/>
      <c r="L137" s="221"/>
      <c r="M137" s="221"/>
      <c r="N137" s="221"/>
      <c r="O137" s="221"/>
      <c r="P137" s="221"/>
      <c r="Q137" s="221"/>
      <c r="R137" s="221"/>
      <c r="S137" s="289">
        <v>0.00016516258722428133</v>
      </c>
      <c r="T137" s="221"/>
      <c r="U137" s="221"/>
      <c r="V137" s="221"/>
      <c r="W137" s="221"/>
      <c r="X137" s="221"/>
      <c r="Y137" s="221"/>
      <c r="Z137" s="221"/>
      <c r="AA137" s="222">
        <v>20</v>
      </c>
      <c r="AB137" s="221"/>
      <c r="AC137" s="221"/>
      <c r="AD137" s="221"/>
      <c r="AE137" s="289">
        <v>0.000520494469746259</v>
      </c>
      <c r="AF137" s="221"/>
      <c r="AG137" s="221"/>
      <c r="AH137" s="221"/>
      <c r="AI137" s="221"/>
      <c r="AJ137" s="1"/>
    </row>
    <row r="138" spans="2:36" ht="12" customHeight="1">
      <c r="B138" s="316">
        <v>2008</v>
      </c>
      <c r="C138" s="221"/>
      <c r="D138" s="221"/>
      <c r="E138" s="221"/>
      <c r="F138" s="221"/>
      <c r="G138" s="221"/>
      <c r="H138" s="221"/>
      <c r="I138" s="310">
        <v>1612577.87</v>
      </c>
      <c r="J138" s="221"/>
      <c r="K138" s="221"/>
      <c r="L138" s="221"/>
      <c r="M138" s="221"/>
      <c r="N138" s="221"/>
      <c r="O138" s="221"/>
      <c r="P138" s="221"/>
      <c r="Q138" s="221"/>
      <c r="R138" s="221"/>
      <c r="S138" s="289">
        <v>0.0005510303842462292</v>
      </c>
      <c r="T138" s="221"/>
      <c r="U138" s="221"/>
      <c r="V138" s="221"/>
      <c r="W138" s="221"/>
      <c r="X138" s="221"/>
      <c r="Y138" s="221"/>
      <c r="Z138" s="221"/>
      <c r="AA138" s="222">
        <v>26</v>
      </c>
      <c r="AB138" s="221"/>
      <c r="AC138" s="221"/>
      <c r="AD138" s="221"/>
      <c r="AE138" s="289">
        <v>0.0006766428106701367</v>
      </c>
      <c r="AF138" s="221"/>
      <c r="AG138" s="221"/>
      <c r="AH138" s="221"/>
      <c r="AI138" s="221"/>
      <c r="AJ138" s="1"/>
    </row>
    <row r="139" spans="2:36" ht="12" customHeight="1">
      <c r="B139" s="316">
        <v>2009</v>
      </c>
      <c r="C139" s="221"/>
      <c r="D139" s="221"/>
      <c r="E139" s="221"/>
      <c r="F139" s="221"/>
      <c r="G139" s="221"/>
      <c r="H139" s="221"/>
      <c r="I139" s="310">
        <v>10389111.210000003</v>
      </c>
      <c r="J139" s="221"/>
      <c r="K139" s="221"/>
      <c r="L139" s="221"/>
      <c r="M139" s="221"/>
      <c r="N139" s="221"/>
      <c r="O139" s="221"/>
      <c r="P139" s="221"/>
      <c r="Q139" s="221"/>
      <c r="R139" s="221"/>
      <c r="S139" s="289">
        <v>0.0035500400002532032</v>
      </c>
      <c r="T139" s="221"/>
      <c r="U139" s="221"/>
      <c r="V139" s="221"/>
      <c r="W139" s="221"/>
      <c r="X139" s="221"/>
      <c r="Y139" s="221"/>
      <c r="Z139" s="221"/>
      <c r="AA139" s="222">
        <v>219</v>
      </c>
      <c r="AB139" s="221"/>
      <c r="AC139" s="221"/>
      <c r="AD139" s="221"/>
      <c r="AE139" s="289">
        <v>0.005699414443721535</v>
      </c>
      <c r="AF139" s="221"/>
      <c r="AG139" s="221"/>
      <c r="AH139" s="221"/>
      <c r="AI139" s="221"/>
      <c r="AJ139" s="1"/>
    </row>
    <row r="140" spans="2:36" ht="12" customHeight="1">
      <c r="B140" s="316">
        <v>2010</v>
      </c>
      <c r="C140" s="221"/>
      <c r="D140" s="221"/>
      <c r="E140" s="221"/>
      <c r="F140" s="221"/>
      <c r="G140" s="221"/>
      <c r="H140" s="221"/>
      <c r="I140" s="310">
        <v>16719317.239999985</v>
      </c>
      <c r="J140" s="221"/>
      <c r="K140" s="221"/>
      <c r="L140" s="221"/>
      <c r="M140" s="221"/>
      <c r="N140" s="221"/>
      <c r="O140" s="221"/>
      <c r="P140" s="221"/>
      <c r="Q140" s="221"/>
      <c r="R140" s="221"/>
      <c r="S140" s="289">
        <v>0.005713120572026577</v>
      </c>
      <c r="T140" s="221"/>
      <c r="U140" s="221"/>
      <c r="V140" s="221"/>
      <c r="W140" s="221"/>
      <c r="X140" s="221"/>
      <c r="Y140" s="221"/>
      <c r="Z140" s="221"/>
      <c r="AA140" s="222">
        <v>400</v>
      </c>
      <c r="AB140" s="221"/>
      <c r="AC140" s="221"/>
      <c r="AD140" s="221"/>
      <c r="AE140" s="289">
        <v>0.01040988939492518</v>
      </c>
      <c r="AF140" s="221"/>
      <c r="AG140" s="221"/>
      <c r="AH140" s="221"/>
      <c r="AI140" s="221"/>
      <c r="AJ140" s="1"/>
    </row>
    <row r="141" spans="2:36" ht="12" customHeight="1">
      <c r="B141" s="316">
        <v>2011</v>
      </c>
      <c r="C141" s="221"/>
      <c r="D141" s="221"/>
      <c r="E141" s="221"/>
      <c r="F141" s="221"/>
      <c r="G141" s="221"/>
      <c r="H141" s="221"/>
      <c r="I141" s="310">
        <v>6821514.059999998</v>
      </c>
      <c r="J141" s="221"/>
      <c r="K141" s="221"/>
      <c r="L141" s="221"/>
      <c r="M141" s="221"/>
      <c r="N141" s="221"/>
      <c r="O141" s="221"/>
      <c r="P141" s="221"/>
      <c r="Q141" s="221"/>
      <c r="R141" s="221"/>
      <c r="S141" s="289">
        <v>0.0023309643419718107</v>
      </c>
      <c r="T141" s="221"/>
      <c r="U141" s="221"/>
      <c r="V141" s="221"/>
      <c r="W141" s="221"/>
      <c r="X141" s="221"/>
      <c r="Y141" s="221"/>
      <c r="Z141" s="221"/>
      <c r="AA141" s="222">
        <v>416</v>
      </c>
      <c r="AB141" s="221"/>
      <c r="AC141" s="221"/>
      <c r="AD141" s="221"/>
      <c r="AE141" s="289">
        <v>0.010826284970722187</v>
      </c>
      <c r="AF141" s="221"/>
      <c r="AG141" s="221"/>
      <c r="AH141" s="221"/>
      <c r="AI141" s="221"/>
      <c r="AJ141" s="1"/>
    </row>
    <row r="142" spans="2:36" ht="12" customHeight="1">
      <c r="B142" s="316">
        <v>2012</v>
      </c>
      <c r="C142" s="221"/>
      <c r="D142" s="221"/>
      <c r="E142" s="221"/>
      <c r="F142" s="221"/>
      <c r="G142" s="221"/>
      <c r="H142" s="221"/>
      <c r="I142" s="310">
        <v>3535110.290000001</v>
      </c>
      <c r="J142" s="221"/>
      <c r="K142" s="221"/>
      <c r="L142" s="221"/>
      <c r="M142" s="221"/>
      <c r="N142" s="221"/>
      <c r="O142" s="221"/>
      <c r="P142" s="221"/>
      <c r="Q142" s="221"/>
      <c r="R142" s="221"/>
      <c r="S142" s="289">
        <v>0.0012079746458702795</v>
      </c>
      <c r="T142" s="221"/>
      <c r="U142" s="221"/>
      <c r="V142" s="221"/>
      <c r="W142" s="221"/>
      <c r="X142" s="221"/>
      <c r="Y142" s="221"/>
      <c r="Z142" s="221"/>
      <c r="AA142" s="222">
        <v>110</v>
      </c>
      <c r="AB142" s="221"/>
      <c r="AC142" s="221"/>
      <c r="AD142" s="221"/>
      <c r="AE142" s="289">
        <v>0.002862719583604424</v>
      </c>
      <c r="AF142" s="221"/>
      <c r="AG142" s="221"/>
      <c r="AH142" s="221"/>
      <c r="AI142" s="221"/>
      <c r="AJ142" s="1"/>
    </row>
    <row r="143" spans="2:36" ht="12" customHeight="1">
      <c r="B143" s="316">
        <v>2013</v>
      </c>
      <c r="C143" s="221"/>
      <c r="D143" s="221"/>
      <c r="E143" s="221"/>
      <c r="F143" s="221"/>
      <c r="G143" s="221"/>
      <c r="H143" s="221"/>
      <c r="I143" s="310">
        <v>11095729.479999997</v>
      </c>
      <c r="J143" s="221"/>
      <c r="K143" s="221"/>
      <c r="L143" s="221"/>
      <c r="M143" s="221"/>
      <c r="N143" s="221"/>
      <c r="O143" s="221"/>
      <c r="P143" s="221"/>
      <c r="Q143" s="221"/>
      <c r="R143" s="221"/>
      <c r="S143" s="289">
        <v>0.0037914969519311412</v>
      </c>
      <c r="T143" s="221"/>
      <c r="U143" s="221"/>
      <c r="V143" s="221"/>
      <c r="W143" s="221"/>
      <c r="X143" s="221"/>
      <c r="Y143" s="221"/>
      <c r="Z143" s="221"/>
      <c r="AA143" s="222">
        <v>216</v>
      </c>
      <c r="AB143" s="221"/>
      <c r="AC143" s="221"/>
      <c r="AD143" s="221"/>
      <c r="AE143" s="289">
        <v>0.005621340273259596</v>
      </c>
      <c r="AF143" s="221"/>
      <c r="AG143" s="221"/>
      <c r="AH143" s="221"/>
      <c r="AI143" s="221"/>
      <c r="AJ143" s="1"/>
    </row>
    <row r="144" spans="2:36" ht="12" customHeight="1">
      <c r="B144" s="316">
        <v>2014</v>
      </c>
      <c r="C144" s="221"/>
      <c r="D144" s="221"/>
      <c r="E144" s="221"/>
      <c r="F144" s="221"/>
      <c r="G144" s="221"/>
      <c r="H144" s="221"/>
      <c r="I144" s="310">
        <v>85966878.40999985</v>
      </c>
      <c r="J144" s="221"/>
      <c r="K144" s="221"/>
      <c r="L144" s="221"/>
      <c r="M144" s="221"/>
      <c r="N144" s="221"/>
      <c r="O144" s="221"/>
      <c r="P144" s="221"/>
      <c r="Q144" s="221"/>
      <c r="R144" s="221"/>
      <c r="S144" s="289">
        <v>0.029375550120076428</v>
      </c>
      <c r="T144" s="221"/>
      <c r="U144" s="221"/>
      <c r="V144" s="221"/>
      <c r="W144" s="221"/>
      <c r="X144" s="221"/>
      <c r="Y144" s="221"/>
      <c r="Z144" s="221"/>
      <c r="AA144" s="222">
        <v>1492</v>
      </c>
      <c r="AB144" s="221"/>
      <c r="AC144" s="221"/>
      <c r="AD144" s="221"/>
      <c r="AE144" s="289">
        <v>0.03882888744307092</v>
      </c>
      <c r="AF144" s="221"/>
      <c r="AG144" s="221"/>
      <c r="AH144" s="221"/>
      <c r="AI144" s="221"/>
      <c r="AJ144" s="1"/>
    </row>
    <row r="145" spans="2:36" ht="12" customHeight="1">
      <c r="B145" s="316">
        <v>2015</v>
      </c>
      <c r="C145" s="221"/>
      <c r="D145" s="221"/>
      <c r="E145" s="221"/>
      <c r="F145" s="221"/>
      <c r="G145" s="221"/>
      <c r="H145" s="221"/>
      <c r="I145" s="310">
        <v>794606103.1400026</v>
      </c>
      <c r="J145" s="221"/>
      <c r="K145" s="221"/>
      <c r="L145" s="221"/>
      <c r="M145" s="221"/>
      <c r="N145" s="221"/>
      <c r="O145" s="221"/>
      <c r="P145" s="221"/>
      <c r="Q145" s="221"/>
      <c r="R145" s="221"/>
      <c r="S145" s="289">
        <v>0.27152307772748646</v>
      </c>
      <c r="T145" s="221"/>
      <c r="U145" s="221"/>
      <c r="V145" s="221"/>
      <c r="W145" s="221"/>
      <c r="X145" s="221"/>
      <c r="Y145" s="221"/>
      <c r="Z145" s="221"/>
      <c r="AA145" s="222">
        <v>10733</v>
      </c>
      <c r="AB145" s="221"/>
      <c r="AC145" s="221"/>
      <c r="AD145" s="221"/>
      <c r="AE145" s="289">
        <v>0.2793233571893299</v>
      </c>
      <c r="AF145" s="221"/>
      <c r="AG145" s="221"/>
      <c r="AH145" s="221"/>
      <c r="AI145" s="221"/>
      <c r="AJ145" s="1"/>
    </row>
    <row r="146" spans="2:36" ht="12" customHeight="1">
      <c r="B146" s="316">
        <v>2016</v>
      </c>
      <c r="C146" s="221"/>
      <c r="D146" s="221"/>
      <c r="E146" s="221"/>
      <c r="F146" s="221"/>
      <c r="G146" s="221"/>
      <c r="H146" s="221"/>
      <c r="I146" s="310">
        <v>1048245849.1999993</v>
      </c>
      <c r="J146" s="221"/>
      <c r="K146" s="221"/>
      <c r="L146" s="221"/>
      <c r="M146" s="221"/>
      <c r="N146" s="221"/>
      <c r="O146" s="221"/>
      <c r="P146" s="221"/>
      <c r="Q146" s="221"/>
      <c r="R146" s="221"/>
      <c r="S146" s="289">
        <v>0.35819374916089514</v>
      </c>
      <c r="T146" s="221"/>
      <c r="U146" s="221"/>
      <c r="V146" s="221"/>
      <c r="W146" s="221"/>
      <c r="X146" s="221"/>
      <c r="Y146" s="221"/>
      <c r="Z146" s="221"/>
      <c r="AA146" s="222">
        <v>14042</v>
      </c>
      <c r="AB146" s="221"/>
      <c r="AC146" s="221"/>
      <c r="AD146" s="221"/>
      <c r="AE146" s="289">
        <v>0.3654391672088484</v>
      </c>
      <c r="AF146" s="221"/>
      <c r="AG146" s="221"/>
      <c r="AH146" s="221"/>
      <c r="AI146" s="221"/>
      <c r="AJ146" s="1"/>
    </row>
    <row r="147" spans="2:36" ht="12" customHeight="1">
      <c r="B147" s="316">
        <v>2017</v>
      </c>
      <c r="C147" s="221"/>
      <c r="D147" s="221"/>
      <c r="E147" s="221"/>
      <c r="F147" s="221"/>
      <c r="G147" s="221"/>
      <c r="H147" s="221"/>
      <c r="I147" s="310">
        <v>548164881.7599982</v>
      </c>
      <c r="J147" s="221"/>
      <c r="K147" s="221"/>
      <c r="L147" s="221"/>
      <c r="M147" s="221"/>
      <c r="N147" s="221"/>
      <c r="O147" s="221"/>
      <c r="P147" s="221"/>
      <c r="Q147" s="221"/>
      <c r="R147" s="221"/>
      <c r="S147" s="289">
        <v>0.18731219809341712</v>
      </c>
      <c r="T147" s="221"/>
      <c r="U147" s="221"/>
      <c r="V147" s="221"/>
      <c r="W147" s="221"/>
      <c r="X147" s="221"/>
      <c r="Y147" s="221"/>
      <c r="Z147" s="221"/>
      <c r="AA147" s="222">
        <v>6298</v>
      </c>
      <c r="AB147" s="221"/>
      <c r="AC147" s="221"/>
      <c r="AD147" s="221"/>
      <c r="AE147" s="289">
        <v>0.16390370852309694</v>
      </c>
      <c r="AF147" s="221"/>
      <c r="AG147" s="221"/>
      <c r="AH147" s="221"/>
      <c r="AI147" s="221"/>
      <c r="AJ147" s="1"/>
    </row>
    <row r="148" spans="2:36" ht="12" customHeight="1">
      <c r="B148" s="316">
        <v>2018</v>
      </c>
      <c r="C148" s="221"/>
      <c r="D148" s="221"/>
      <c r="E148" s="221"/>
      <c r="F148" s="221"/>
      <c r="G148" s="221"/>
      <c r="H148" s="221"/>
      <c r="I148" s="310">
        <v>366985146.3499982</v>
      </c>
      <c r="J148" s="221"/>
      <c r="K148" s="221"/>
      <c r="L148" s="221"/>
      <c r="M148" s="221"/>
      <c r="N148" s="221"/>
      <c r="O148" s="221"/>
      <c r="P148" s="221"/>
      <c r="Q148" s="221"/>
      <c r="R148" s="221"/>
      <c r="S148" s="289">
        <v>0.1254016751488089</v>
      </c>
      <c r="T148" s="221"/>
      <c r="U148" s="221"/>
      <c r="V148" s="221"/>
      <c r="W148" s="221"/>
      <c r="X148" s="221"/>
      <c r="Y148" s="221"/>
      <c r="Z148" s="221"/>
      <c r="AA148" s="222">
        <v>3884</v>
      </c>
      <c r="AB148" s="221"/>
      <c r="AC148" s="221"/>
      <c r="AD148" s="221"/>
      <c r="AE148" s="289">
        <v>0.10108002602472349</v>
      </c>
      <c r="AF148" s="221"/>
      <c r="AG148" s="221"/>
      <c r="AH148" s="221"/>
      <c r="AI148" s="221"/>
      <c r="AJ148" s="1"/>
    </row>
    <row r="149" spans="2:36" ht="12" customHeight="1">
      <c r="B149" s="316">
        <v>2019</v>
      </c>
      <c r="C149" s="221"/>
      <c r="D149" s="221"/>
      <c r="E149" s="221"/>
      <c r="F149" s="221"/>
      <c r="G149" s="221"/>
      <c r="H149" s="221"/>
      <c r="I149" s="310">
        <v>24088369.149999995</v>
      </c>
      <c r="J149" s="221"/>
      <c r="K149" s="221"/>
      <c r="L149" s="221"/>
      <c r="M149" s="221"/>
      <c r="N149" s="221"/>
      <c r="O149" s="221"/>
      <c r="P149" s="221"/>
      <c r="Q149" s="221"/>
      <c r="R149" s="221"/>
      <c r="S149" s="289">
        <v>0.008231182850468805</v>
      </c>
      <c r="T149" s="221"/>
      <c r="U149" s="221"/>
      <c r="V149" s="221"/>
      <c r="W149" s="221"/>
      <c r="X149" s="221"/>
      <c r="Y149" s="221"/>
      <c r="Z149" s="221"/>
      <c r="AA149" s="222">
        <v>262</v>
      </c>
      <c r="AB149" s="221"/>
      <c r="AC149" s="221"/>
      <c r="AD149" s="221"/>
      <c r="AE149" s="289">
        <v>0.006818477553675992</v>
      </c>
      <c r="AF149" s="221"/>
      <c r="AG149" s="221"/>
      <c r="AH149" s="221"/>
      <c r="AI149" s="221"/>
      <c r="AJ149" s="1"/>
    </row>
    <row r="150" spans="2:36" ht="12" customHeight="1">
      <c r="B150" s="311"/>
      <c r="C150" s="312"/>
      <c r="D150" s="312"/>
      <c r="E150" s="312"/>
      <c r="F150" s="312"/>
      <c r="G150" s="312"/>
      <c r="H150" s="312"/>
      <c r="I150" s="313">
        <v>2926477225.399998</v>
      </c>
      <c r="J150" s="312"/>
      <c r="K150" s="312"/>
      <c r="L150" s="312"/>
      <c r="M150" s="312"/>
      <c r="N150" s="312"/>
      <c r="O150" s="312"/>
      <c r="P150" s="312"/>
      <c r="Q150" s="312"/>
      <c r="R150" s="312"/>
      <c r="S150" s="314">
        <v>1.0000000000000058</v>
      </c>
      <c r="T150" s="312"/>
      <c r="U150" s="312"/>
      <c r="V150" s="312"/>
      <c r="W150" s="312"/>
      <c r="X150" s="312"/>
      <c r="Y150" s="312"/>
      <c r="Z150" s="312"/>
      <c r="AA150" s="315">
        <v>38425</v>
      </c>
      <c r="AB150" s="312"/>
      <c r="AC150" s="312"/>
      <c r="AD150" s="312"/>
      <c r="AE150" s="314">
        <v>1</v>
      </c>
      <c r="AF150" s="312"/>
      <c r="AG150" s="312"/>
      <c r="AH150" s="312"/>
      <c r="AI150" s="312"/>
      <c r="AJ150" s="1"/>
    </row>
    <row r="151" spans="2:36" ht="9" customHeight="1">
      <c r="B151" s="1"/>
      <c r="C151" s="1"/>
      <c r="D151" s="1"/>
      <c r="E151" s="1"/>
      <c r="F151" s="1"/>
      <c r="G151" s="1"/>
      <c r="H151" s="1"/>
      <c r="I151" s="1"/>
      <c r="J151" s="1"/>
      <c r="K151" s="1"/>
      <c r="L151" s="1"/>
      <c r="M151" s="1"/>
      <c r="N151" s="1"/>
      <c r="O151" s="1"/>
      <c r="P151" s="1"/>
      <c r="Q151" s="1"/>
      <c r="R151" s="1"/>
      <c r="S151" s="1"/>
      <c r="T151" s="1"/>
      <c r="U151" s="1"/>
      <c r="V151" s="1"/>
      <c r="W151" s="1"/>
      <c r="X151" s="1"/>
      <c r="Y151" s="1"/>
      <c r="Z151" s="1"/>
      <c r="AA151" s="1"/>
      <c r="AB151" s="1"/>
      <c r="AC151" s="1"/>
      <c r="AD151" s="1"/>
      <c r="AE151" s="1"/>
      <c r="AF151" s="1"/>
      <c r="AG151" s="1"/>
      <c r="AH151" s="1"/>
      <c r="AI151" s="1"/>
      <c r="AJ151" s="1"/>
    </row>
    <row r="152" spans="2:36" ht="18.75" customHeight="1">
      <c r="B152" s="238" t="s">
        <v>1059</v>
      </c>
      <c r="C152" s="239"/>
      <c r="D152" s="239"/>
      <c r="E152" s="239"/>
      <c r="F152" s="239"/>
      <c r="G152" s="239"/>
      <c r="H152" s="239"/>
      <c r="I152" s="239"/>
      <c r="J152" s="239"/>
      <c r="K152" s="239"/>
      <c r="L152" s="239"/>
      <c r="M152" s="239"/>
      <c r="N152" s="239"/>
      <c r="O152" s="239"/>
      <c r="P152" s="239"/>
      <c r="Q152" s="239"/>
      <c r="R152" s="239"/>
      <c r="S152" s="239"/>
      <c r="T152" s="239"/>
      <c r="U152" s="239"/>
      <c r="V152" s="239"/>
      <c r="W152" s="239"/>
      <c r="X152" s="239"/>
      <c r="Y152" s="239"/>
      <c r="Z152" s="239"/>
      <c r="AA152" s="239"/>
      <c r="AB152" s="239"/>
      <c r="AC152" s="239"/>
      <c r="AD152" s="239"/>
      <c r="AE152" s="239"/>
      <c r="AF152" s="239"/>
      <c r="AG152" s="239"/>
      <c r="AH152" s="239"/>
      <c r="AI152" s="239"/>
      <c r="AJ152" s="240"/>
    </row>
    <row r="153" spans="2:36" ht="8.25" customHeight="1">
      <c r="B153" s="1"/>
      <c r="C153" s="1"/>
      <c r="D153" s="1"/>
      <c r="E153" s="1"/>
      <c r="F153" s="1"/>
      <c r="G153" s="1"/>
      <c r="H153" s="1"/>
      <c r="I153" s="1"/>
      <c r="J153" s="1"/>
      <c r="K153" s="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row>
    <row r="154" spans="2:36" ht="11.25" customHeight="1">
      <c r="B154" s="234" t="s">
        <v>1108</v>
      </c>
      <c r="C154" s="235"/>
      <c r="D154" s="235"/>
      <c r="E154" s="235"/>
      <c r="F154" s="235"/>
      <c r="G154" s="235"/>
      <c r="H154" s="234" t="s">
        <v>1069</v>
      </c>
      <c r="I154" s="235"/>
      <c r="J154" s="235"/>
      <c r="K154" s="235"/>
      <c r="L154" s="235"/>
      <c r="M154" s="235"/>
      <c r="N154" s="235"/>
      <c r="O154" s="235"/>
      <c r="P154" s="235"/>
      <c r="Q154" s="235"/>
      <c r="R154" s="235"/>
      <c r="S154" s="235"/>
      <c r="T154" s="234" t="s">
        <v>1070</v>
      </c>
      <c r="U154" s="235"/>
      <c r="V154" s="235"/>
      <c r="W154" s="235"/>
      <c r="X154" s="235"/>
      <c r="Y154" s="235"/>
      <c r="Z154" s="235"/>
      <c r="AA154" s="234" t="s">
        <v>1109</v>
      </c>
      <c r="AB154" s="235"/>
      <c r="AC154" s="235"/>
      <c r="AD154" s="235"/>
      <c r="AE154" s="235"/>
      <c r="AF154" s="234" t="s">
        <v>1070</v>
      </c>
      <c r="AG154" s="235"/>
      <c r="AH154" s="235"/>
      <c r="AI154" s="235"/>
      <c r="AJ154" s="1"/>
    </row>
    <row r="155" spans="2:36" ht="10.5" customHeight="1">
      <c r="B155" s="220" t="s">
        <v>1110</v>
      </c>
      <c r="C155" s="221"/>
      <c r="D155" s="221"/>
      <c r="E155" s="221"/>
      <c r="F155" s="221"/>
      <c r="G155" s="221"/>
      <c r="H155" s="310">
        <v>597025293.2300013</v>
      </c>
      <c r="I155" s="221"/>
      <c r="J155" s="221"/>
      <c r="K155" s="221"/>
      <c r="L155" s="221"/>
      <c r="M155" s="221"/>
      <c r="N155" s="221"/>
      <c r="O155" s="221"/>
      <c r="P155" s="221"/>
      <c r="Q155" s="221"/>
      <c r="R155" s="221"/>
      <c r="S155" s="221"/>
      <c r="T155" s="289">
        <v>0.20400818022713227</v>
      </c>
      <c r="U155" s="221"/>
      <c r="V155" s="221"/>
      <c r="W155" s="221"/>
      <c r="X155" s="221"/>
      <c r="Y155" s="221"/>
      <c r="Z155" s="221"/>
      <c r="AA155" s="222">
        <v>11097</v>
      </c>
      <c r="AB155" s="221"/>
      <c r="AC155" s="221"/>
      <c r="AD155" s="221"/>
      <c r="AE155" s="221"/>
      <c r="AF155" s="289">
        <v>0.4899121451591541</v>
      </c>
      <c r="AG155" s="221"/>
      <c r="AH155" s="221"/>
      <c r="AI155" s="221"/>
      <c r="AJ155" s="1"/>
    </row>
    <row r="156" spans="2:36" ht="10.5" customHeight="1">
      <c r="B156" s="220" t="s">
        <v>1111</v>
      </c>
      <c r="C156" s="221"/>
      <c r="D156" s="221"/>
      <c r="E156" s="221"/>
      <c r="F156" s="221"/>
      <c r="G156" s="221"/>
      <c r="H156" s="310">
        <v>1058929514.7999991</v>
      </c>
      <c r="I156" s="221"/>
      <c r="J156" s="221"/>
      <c r="K156" s="221"/>
      <c r="L156" s="221"/>
      <c r="M156" s="221"/>
      <c r="N156" s="221"/>
      <c r="O156" s="221"/>
      <c r="P156" s="221"/>
      <c r="Q156" s="221"/>
      <c r="R156" s="221"/>
      <c r="S156" s="221"/>
      <c r="T156" s="289">
        <v>0.36184444068422955</v>
      </c>
      <c r="U156" s="221"/>
      <c r="V156" s="221"/>
      <c r="W156" s="221"/>
      <c r="X156" s="221"/>
      <c r="Y156" s="221"/>
      <c r="Z156" s="221"/>
      <c r="AA156" s="222">
        <v>7367</v>
      </c>
      <c r="AB156" s="221"/>
      <c r="AC156" s="221"/>
      <c r="AD156" s="221"/>
      <c r="AE156" s="221"/>
      <c r="AF156" s="289">
        <v>0.32523950377466776</v>
      </c>
      <c r="AG156" s="221"/>
      <c r="AH156" s="221"/>
      <c r="AI156" s="221"/>
      <c r="AJ156" s="1"/>
    </row>
    <row r="157" spans="2:36" ht="10.5" customHeight="1">
      <c r="B157" s="220" t="s">
        <v>1112</v>
      </c>
      <c r="C157" s="221"/>
      <c r="D157" s="221"/>
      <c r="E157" s="221"/>
      <c r="F157" s="221"/>
      <c r="G157" s="221"/>
      <c r="H157" s="310">
        <v>715276435.6699997</v>
      </c>
      <c r="I157" s="221"/>
      <c r="J157" s="221"/>
      <c r="K157" s="221"/>
      <c r="L157" s="221"/>
      <c r="M157" s="221"/>
      <c r="N157" s="221"/>
      <c r="O157" s="221"/>
      <c r="P157" s="221"/>
      <c r="Q157" s="221"/>
      <c r="R157" s="221"/>
      <c r="S157" s="221"/>
      <c r="T157" s="289">
        <v>0.24441551414166</v>
      </c>
      <c r="U157" s="221"/>
      <c r="V157" s="221"/>
      <c r="W157" s="221"/>
      <c r="X157" s="221"/>
      <c r="Y157" s="221"/>
      <c r="Z157" s="221"/>
      <c r="AA157" s="222">
        <v>2983</v>
      </c>
      <c r="AB157" s="221"/>
      <c r="AC157" s="221"/>
      <c r="AD157" s="221"/>
      <c r="AE157" s="221"/>
      <c r="AF157" s="289">
        <v>0.13169396494636</v>
      </c>
      <c r="AG157" s="221"/>
      <c r="AH157" s="221"/>
      <c r="AI157" s="221"/>
      <c r="AJ157" s="1"/>
    </row>
    <row r="158" spans="2:36" ht="10.5" customHeight="1">
      <c r="B158" s="220" t="s">
        <v>1113</v>
      </c>
      <c r="C158" s="221"/>
      <c r="D158" s="221"/>
      <c r="E158" s="221"/>
      <c r="F158" s="221"/>
      <c r="G158" s="221"/>
      <c r="H158" s="310">
        <v>246573981.54000008</v>
      </c>
      <c r="I158" s="221"/>
      <c r="J158" s="221"/>
      <c r="K158" s="221"/>
      <c r="L158" s="221"/>
      <c r="M158" s="221"/>
      <c r="N158" s="221"/>
      <c r="O158" s="221"/>
      <c r="P158" s="221"/>
      <c r="Q158" s="221"/>
      <c r="R158" s="221"/>
      <c r="S158" s="221"/>
      <c r="T158" s="289">
        <v>0.08425624481198467</v>
      </c>
      <c r="U158" s="221"/>
      <c r="V158" s="221"/>
      <c r="W158" s="221"/>
      <c r="X158" s="221"/>
      <c r="Y158" s="221"/>
      <c r="Z158" s="221"/>
      <c r="AA158" s="222">
        <v>723</v>
      </c>
      <c r="AB158" s="221"/>
      <c r="AC158" s="221"/>
      <c r="AD158" s="221"/>
      <c r="AE158" s="221"/>
      <c r="AF158" s="289">
        <v>0.03191912056862831</v>
      </c>
      <c r="AG158" s="221"/>
      <c r="AH158" s="221"/>
      <c r="AI158" s="221"/>
      <c r="AJ158" s="1"/>
    </row>
    <row r="159" spans="2:36" ht="10.5" customHeight="1">
      <c r="B159" s="220" t="s">
        <v>1114</v>
      </c>
      <c r="C159" s="221"/>
      <c r="D159" s="221"/>
      <c r="E159" s="221"/>
      <c r="F159" s="221"/>
      <c r="G159" s="221"/>
      <c r="H159" s="310">
        <v>308672000.1600003</v>
      </c>
      <c r="I159" s="221"/>
      <c r="J159" s="221"/>
      <c r="K159" s="221"/>
      <c r="L159" s="221"/>
      <c r="M159" s="221"/>
      <c r="N159" s="221"/>
      <c r="O159" s="221"/>
      <c r="P159" s="221"/>
      <c r="Q159" s="221"/>
      <c r="R159" s="221"/>
      <c r="S159" s="221"/>
      <c r="T159" s="289">
        <v>0.10547562013499354</v>
      </c>
      <c r="U159" s="221"/>
      <c r="V159" s="221"/>
      <c r="W159" s="221"/>
      <c r="X159" s="221"/>
      <c r="Y159" s="221"/>
      <c r="Z159" s="221"/>
      <c r="AA159" s="222">
        <v>481</v>
      </c>
      <c r="AB159" s="221"/>
      <c r="AC159" s="221"/>
      <c r="AD159" s="221"/>
      <c r="AE159" s="221"/>
      <c r="AF159" s="289">
        <v>0.02123526555118979</v>
      </c>
      <c r="AG159" s="221"/>
      <c r="AH159" s="221"/>
      <c r="AI159" s="221"/>
      <c r="AJ159" s="1"/>
    </row>
    <row r="160" spans="2:36" ht="12" customHeight="1">
      <c r="B160" s="311"/>
      <c r="C160" s="312"/>
      <c r="D160" s="312"/>
      <c r="E160" s="312"/>
      <c r="F160" s="312"/>
      <c r="G160" s="312"/>
      <c r="H160" s="313">
        <v>2926477225.4000006</v>
      </c>
      <c r="I160" s="312"/>
      <c r="J160" s="312"/>
      <c r="K160" s="312"/>
      <c r="L160" s="312"/>
      <c r="M160" s="312"/>
      <c r="N160" s="312"/>
      <c r="O160" s="312"/>
      <c r="P160" s="312"/>
      <c r="Q160" s="312"/>
      <c r="R160" s="312"/>
      <c r="S160" s="312"/>
      <c r="T160" s="314">
        <v>1.0000000000000033</v>
      </c>
      <c r="U160" s="312"/>
      <c r="V160" s="312"/>
      <c r="W160" s="312"/>
      <c r="X160" s="312"/>
      <c r="Y160" s="312"/>
      <c r="Z160" s="312"/>
      <c r="AA160" s="315">
        <v>22651</v>
      </c>
      <c r="AB160" s="312"/>
      <c r="AC160" s="312"/>
      <c r="AD160" s="312"/>
      <c r="AE160" s="312"/>
      <c r="AF160" s="314">
        <v>1</v>
      </c>
      <c r="AG160" s="312"/>
      <c r="AH160" s="312"/>
      <c r="AI160" s="312"/>
      <c r="AJ160" s="1"/>
    </row>
    <row r="161" spans="2:36" ht="9" customHeight="1">
      <c r="B161" s="1"/>
      <c r="C161" s="1"/>
      <c r="D161" s="1"/>
      <c r="E161" s="1"/>
      <c r="F161" s="1"/>
      <c r="G161" s="1"/>
      <c r="H161" s="1"/>
      <c r="I161" s="1"/>
      <c r="J161" s="1"/>
      <c r="K161" s="1"/>
      <c r="L161" s="1"/>
      <c r="M161" s="1"/>
      <c r="N161" s="1"/>
      <c r="O161" s="1"/>
      <c r="P161" s="1"/>
      <c r="Q161" s="1"/>
      <c r="R161" s="1"/>
      <c r="S161" s="1"/>
      <c r="T161" s="1"/>
      <c r="U161" s="1"/>
      <c r="V161" s="1"/>
      <c r="W161" s="1"/>
      <c r="X161" s="1"/>
      <c r="Y161" s="1"/>
      <c r="Z161" s="1"/>
      <c r="AA161" s="1"/>
      <c r="AB161" s="1"/>
      <c r="AC161" s="1"/>
      <c r="AD161" s="1"/>
      <c r="AE161" s="1"/>
      <c r="AF161" s="1"/>
      <c r="AG161" s="1"/>
      <c r="AH161" s="1"/>
      <c r="AI161" s="1"/>
      <c r="AJ161" s="1"/>
    </row>
    <row r="162" spans="2:36" ht="18.75" customHeight="1">
      <c r="B162" s="238" t="s">
        <v>1060</v>
      </c>
      <c r="C162" s="239"/>
      <c r="D162" s="239"/>
      <c r="E162" s="239"/>
      <c r="F162" s="239"/>
      <c r="G162" s="239"/>
      <c r="H162" s="239"/>
      <c r="I162" s="239"/>
      <c r="J162" s="239"/>
      <c r="K162" s="239"/>
      <c r="L162" s="239"/>
      <c r="M162" s="239"/>
      <c r="N162" s="239"/>
      <c r="O162" s="239"/>
      <c r="P162" s="239"/>
      <c r="Q162" s="239"/>
      <c r="R162" s="239"/>
      <c r="S162" s="239"/>
      <c r="T162" s="239"/>
      <c r="U162" s="239"/>
      <c r="V162" s="239"/>
      <c r="W162" s="239"/>
      <c r="X162" s="239"/>
      <c r="Y162" s="239"/>
      <c r="Z162" s="239"/>
      <c r="AA162" s="239"/>
      <c r="AB162" s="239"/>
      <c r="AC162" s="239"/>
      <c r="AD162" s="239"/>
      <c r="AE162" s="239"/>
      <c r="AF162" s="239"/>
      <c r="AG162" s="239"/>
      <c r="AH162" s="239"/>
      <c r="AI162" s="239"/>
      <c r="AJ162" s="240"/>
    </row>
    <row r="163" spans="2:36" ht="8.25" customHeight="1">
      <c r="B163" s="1"/>
      <c r="C163" s="1"/>
      <c r="D163" s="1"/>
      <c r="E163" s="1"/>
      <c r="F163" s="1"/>
      <c r="G163" s="1"/>
      <c r="H163" s="1"/>
      <c r="I163" s="1"/>
      <c r="J163" s="1"/>
      <c r="K163" s="1"/>
      <c r="L163" s="1"/>
      <c r="M163" s="1"/>
      <c r="N163" s="1"/>
      <c r="O163" s="1"/>
      <c r="P163" s="1"/>
      <c r="Q163" s="1"/>
      <c r="R163" s="1"/>
      <c r="S163" s="1"/>
      <c r="T163" s="1"/>
      <c r="U163" s="1"/>
      <c r="V163" s="1"/>
      <c r="W163" s="1"/>
      <c r="X163" s="1"/>
      <c r="Y163" s="1"/>
      <c r="Z163" s="1"/>
      <c r="AA163" s="1"/>
      <c r="AB163" s="1"/>
      <c r="AC163" s="1"/>
      <c r="AD163" s="1"/>
      <c r="AE163" s="1"/>
      <c r="AF163" s="1"/>
      <c r="AG163" s="1"/>
      <c r="AH163" s="1"/>
      <c r="AI163" s="1"/>
      <c r="AJ163" s="1"/>
    </row>
    <row r="164" spans="2:36" ht="11.25" customHeight="1">
      <c r="B164" s="234"/>
      <c r="C164" s="235"/>
      <c r="D164" s="235"/>
      <c r="E164" s="235"/>
      <c r="F164" s="235"/>
      <c r="G164" s="234" t="s">
        <v>1069</v>
      </c>
      <c r="H164" s="235"/>
      <c r="I164" s="235"/>
      <c r="J164" s="235"/>
      <c r="K164" s="235"/>
      <c r="L164" s="235"/>
      <c r="M164" s="235"/>
      <c r="N164" s="235"/>
      <c r="O164" s="235"/>
      <c r="P164" s="235"/>
      <c r="Q164" s="235"/>
      <c r="R164" s="235"/>
      <c r="S164" s="234" t="s">
        <v>1070</v>
      </c>
      <c r="T164" s="235"/>
      <c r="U164" s="235"/>
      <c r="V164" s="235"/>
      <c r="W164" s="235"/>
      <c r="X164" s="235"/>
      <c r="Y164" s="235"/>
      <c r="Z164" s="234" t="s">
        <v>1071</v>
      </c>
      <c r="AA164" s="235"/>
      <c r="AB164" s="235"/>
      <c r="AC164" s="235"/>
      <c r="AD164" s="235"/>
      <c r="AE164" s="235"/>
      <c r="AF164" s="234" t="s">
        <v>1070</v>
      </c>
      <c r="AG164" s="235"/>
      <c r="AH164" s="235"/>
      <c r="AI164" s="235"/>
      <c r="AJ164" s="1"/>
    </row>
    <row r="165" spans="2:36" ht="11.25" customHeight="1">
      <c r="B165" s="220" t="s">
        <v>1115</v>
      </c>
      <c r="C165" s="221"/>
      <c r="D165" s="221"/>
      <c r="E165" s="221"/>
      <c r="F165" s="221"/>
      <c r="G165" s="310">
        <v>1809397.1099999996</v>
      </c>
      <c r="H165" s="221"/>
      <c r="I165" s="221"/>
      <c r="J165" s="221"/>
      <c r="K165" s="221"/>
      <c r="L165" s="221"/>
      <c r="M165" s="221"/>
      <c r="N165" s="221"/>
      <c r="O165" s="221"/>
      <c r="P165" s="221"/>
      <c r="Q165" s="221"/>
      <c r="R165" s="221"/>
      <c r="S165" s="289">
        <v>0.0006182850473926671</v>
      </c>
      <c r="T165" s="221"/>
      <c r="U165" s="221"/>
      <c r="V165" s="221"/>
      <c r="W165" s="221"/>
      <c r="X165" s="221"/>
      <c r="Y165" s="221"/>
      <c r="Z165" s="222">
        <v>49</v>
      </c>
      <c r="AA165" s="221"/>
      <c r="AB165" s="221"/>
      <c r="AC165" s="221"/>
      <c r="AD165" s="221"/>
      <c r="AE165" s="221"/>
      <c r="AF165" s="289">
        <v>0.0012752114508783345</v>
      </c>
      <c r="AG165" s="221"/>
      <c r="AH165" s="221"/>
      <c r="AI165" s="221"/>
      <c r="AJ165" s="1"/>
    </row>
    <row r="166" spans="2:36" ht="11.25" customHeight="1">
      <c r="B166" s="220" t="s">
        <v>1116</v>
      </c>
      <c r="C166" s="221"/>
      <c r="D166" s="221"/>
      <c r="E166" s="221"/>
      <c r="F166" s="221"/>
      <c r="G166" s="310">
        <v>27445203.770000007</v>
      </c>
      <c r="H166" s="221"/>
      <c r="I166" s="221"/>
      <c r="J166" s="221"/>
      <c r="K166" s="221"/>
      <c r="L166" s="221"/>
      <c r="M166" s="221"/>
      <c r="N166" s="221"/>
      <c r="O166" s="221"/>
      <c r="P166" s="221"/>
      <c r="Q166" s="221"/>
      <c r="R166" s="221"/>
      <c r="S166" s="289">
        <v>0.009378239315103065</v>
      </c>
      <c r="T166" s="221"/>
      <c r="U166" s="221"/>
      <c r="V166" s="221"/>
      <c r="W166" s="221"/>
      <c r="X166" s="221"/>
      <c r="Y166" s="221"/>
      <c r="Z166" s="222">
        <v>397</v>
      </c>
      <c r="AA166" s="221"/>
      <c r="AB166" s="221"/>
      <c r="AC166" s="221"/>
      <c r="AD166" s="221"/>
      <c r="AE166" s="221"/>
      <c r="AF166" s="289">
        <v>0.01033181522446324</v>
      </c>
      <c r="AG166" s="221"/>
      <c r="AH166" s="221"/>
      <c r="AI166" s="221"/>
      <c r="AJ166" s="1"/>
    </row>
    <row r="167" spans="2:36" ht="11.25" customHeight="1">
      <c r="B167" s="220" t="s">
        <v>1117</v>
      </c>
      <c r="C167" s="221"/>
      <c r="D167" s="221"/>
      <c r="E167" s="221"/>
      <c r="F167" s="221"/>
      <c r="G167" s="310">
        <v>350148647.0599992</v>
      </c>
      <c r="H167" s="221"/>
      <c r="I167" s="221"/>
      <c r="J167" s="221"/>
      <c r="K167" s="221"/>
      <c r="L167" s="221"/>
      <c r="M167" s="221"/>
      <c r="N167" s="221"/>
      <c r="O167" s="221"/>
      <c r="P167" s="221"/>
      <c r="Q167" s="221"/>
      <c r="R167" s="221"/>
      <c r="S167" s="289">
        <v>0.11964851256005928</v>
      </c>
      <c r="T167" s="221"/>
      <c r="U167" s="221"/>
      <c r="V167" s="221"/>
      <c r="W167" s="221"/>
      <c r="X167" s="221"/>
      <c r="Y167" s="221"/>
      <c r="Z167" s="222">
        <v>5039</v>
      </c>
      <c r="AA167" s="221"/>
      <c r="AB167" s="221"/>
      <c r="AC167" s="221"/>
      <c r="AD167" s="221"/>
      <c r="AE167" s="221"/>
      <c r="AF167" s="289">
        <v>0.13113858165256995</v>
      </c>
      <c r="AG167" s="221"/>
      <c r="AH167" s="221"/>
      <c r="AI167" s="221"/>
      <c r="AJ167" s="1"/>
    </row>
    <row r="168" spans="2:36" ht="11.25" customHeight="1">
      <c r="B168" s="220" t="s">
        <v>1118</v>
      </c>
      <c r="C168" s="221"/>
      <c r="D168" s="221"/>
      <c r="E168" s="221"/>
      <c r="F168" s="221"/>
      <c r="G168" s="310">
        <v>1974705628.2800007</v>
      </c>
      <c r="H168" s="221"/>
      <c r="I168" s="221"/>
      <c r="J168" s="221"/>
      <c r="K168" s="221"/>
      <c r="L168" s="221"/>
      <c r="M168" s="221"/>
      <c r="N168" s="221"/>
      <c r="O168" s="221"/>
      <c r="P168" s="221"/>
      <c r="Q168" s="221"/>
      <c r="R168" s="221"/>
      <c r="S168" s="289">
        <v>0.6747722521606476</v>
      </c>
      <c r="T168" s="221"/>
      <c r="U168" s="221"/>
      <c r="V168" s="221"/>
      <c r="W168" s="221"/>
      <c r="X168" s="221"/>
      <c r="Y168" s="221"/>
      <c r="Z168" s="222">
        <v>25199</v>
      </c>
      <c r="AA168" s="221"/>
      <c r="AB168" s="221"/>
      <c r="AC168" s="221"/>
      <c r="AD168" s="221"/>
      <c r="AE168" s="221"/>
      <c r="AF168" s="289">
        <v>0.655797007156799</v>
      </c>
      <c r="AG168" s="221"/>
      <c r="AH168" s="221"/>
      <c r="AI168" s="221"/>
      <c r="AJ168" s="1"/>
    </row>
    <row r="169" spans="2:36" ht="11.25" customHeight="1">
      <c r="B169" s="220" t="s">
        <v>1119</v>
      </c>
      <c r="C169" s="221"/>
      <c r="D169" s="221"/>
      <c r="E169" s="221"/>
      <c r="F169" s="221"/>
      <c r="G169" s="310">
        <v>340269246.78999925</v>
      </c>
      <c r="H169" s="221"/>
      <c r="I169" s="221"/>
      <c r="J169" s="221"/>
      <c r="K169" s="221"/>
      <c r="L169" s="221"/>
      <c r="M169" s="221"/>
      <c r="N169" s="221"/>
      <c r="O169" s="221"/>
      <c r="P169" s="221"/>
      <c r="Q169" s="221"/>
      <c r="R169" s="221"/>
      <c r="S169" s="289">
        <v>0.11627264474730033</v>
      </c>
      <c r="T169" s="221"/>
      <c r="U169" s="221"/>
      <c r="V169" s="221"/>
      <c r="W169" s="221"/>
      <c r="X169" s="221"/>
      <c r="Y169" s="221"/>
      <c r="Z169" s="222">
        <v>4196</v>
      </c>
      <c r="AA169" s="221"/>
      <c r="AB169" s="221"/>
      <c r="AC169" s="221"/>
      <c r="AD169" s="221"/>
      <c r="AE169" s="221"/>
      <c r="AF169" s="289">
        <v>0.10919973975276513</v>
      </c>
      <c r="AG169" s="221"/>
      <c r="AH169" s="221"/>
      <c r="AI169" s="221"/>
      <c r="AJ169" s="1"/>
    </row>
    <row r="170" spans="2:36" ht="11.25" customHeight="1">
      <c r="B170" s="220" t="s">
        <v>1120</v>
      </c>
      <c r="C170" s="221"/>
      <c r="D170" s="221"/>
      <c r="E170" s="221"/>
      <c r="F170" s="221"/>
      <c r="G170" s="310">
        <v>180314618.46000016</v>
      </c>
      <c r="H170" s="221"/>
      <c r="I170" s="221"/>
      <c r="J170" s="221"/>
      <c r="K170" s="221"/>
      <c r="L170" s="221"/>
      <c r="M170" s="221"/>
      <c r="N170" s="221"/>
      <c r="O170" s="221"/>
      <c r="P170" s="221"/>
      <c r="Q170" s="221"/>
      <c r="R170" s="221"/>
      <c r="S170" s="289">
        <v>0.06161490576279959</v>
      </c>
      <c r="T170" s="221"/>
      <c r="U170" s="221"/>
      <c r="V170" s="221"/>
      <c r="W170" s="221"/>
      <c r="X170" s="221"/>
      <c r="Y170" s="221"/>
      <c r="Z170" s="222">
        <v>2392</v>
      </c>
      <c r="AA170" s="221"/>
      <c r="AB170" s="221"/>
      <c r="AC170" s="221"/>
      <c r="AD170" s="221"/>
      <c r="AE170" s="221"/>
      <c r="AF170" s="289">
        <v>0.06225113858165257</v>
      </c>
      <c r="AG170" s="221"/>
      <c r="AH170" s="221"/>
      <c r="AI170" s="221"/>
      <c r="AJ170" s="1"/>
    </row>
    <row r="171" spans="2:36" ht="11.25" customHeight="1">
      <c r="B171" s="220" t="s">
        <v>1121</v>
      </c>
      <c r="C171" s="221"/>
      <c r="D171" s="221"/>
      <c r="E171" s="221"/>
      <c r="F171" s="221"/>
      <c r="G171" s="310">
        <v>33385526.139999982</v>
      </c>
      <c r="H171" s="221"/>
      <c r="I171" s="221"/>
      <c r="J171" s="221"/>
      <c r="K171" s="221"/>
      <c r="L171" s="221"/>
      <c r="M171" s="221"/>
      <c r="N171" s="221"/>
      <c r="O171" s="221"/>
      <c r="P171" s="221"/>
      <c r="Q171" s="221"/>
      <c r="R171" s="221"/>
      <c r="S171" s="289">
        <v>0.011408093611743981</v>
      </c>
      <c r="T171" s="221"/>
      <c r="U171" s="221"/>
      <c r="V171" s="221"/>
      <c r="W171" s="221"/>
      <c r="X171" s="221"/>
      <c r="Y171" s="221"/>
      <c r="Z171" s="222">
        <v>583</v>
      </c>
      <c r="AA171" s="221"/>
      <c r="AB171" s="221"/>
      <c r="AC171" s="221"/>
      <c r="AD171" s="221"/>
      <c r="AE171" s="221"/>
      <c r="AF171" s="289">
        <v>0.015172413793103448</v>
      </c>
      <c r="AG171" s="221"/>
      <c r="AH171" s="221"/>
      <c r="AI171" s="221"/>
      <c r="AJ171" s="1"/>
    </row>
    <row r="172" spans="2:36" ht="11.25" customHeight="1">
      <c r="B172" s="220" t="s">
        <v>1122</v>
      </c>
      <c r="C172" s="221"/>
      <c r="D172" s="221"/>
      <c r="E172" s="221"/>
      <c r="F172" s="221"/>
      <c r="G172" s="310">
        <v>12600816.609999994</v>
      </c>
      <c r="H172" s="221"/>
      <c r="I172" s="221"/>
      <c r="J172" s="221"/>
      <c r="K172" s="221"/>
      <c r="L172" s="221"/>
      <c r="M172" s="221"/>
      <c r="N172" s="221"/>
      <c r="O172" s="221"/>
      <c r="P172" s="221"/>
      <c r="Q172" s="221"/>
      <c r="R172" s="221"/>
      <c r="S172" s="289">
        <v>0.004305796915360474</v>
      </c>
      <c r="T172" s="221"/>
      <c r="U172" s="221"/>
      <c r="V172" s="221"/>
      <c r="W172" s="221"/>
      <c r="X172" s="221"/>
      <c r="Y172" s="221"/>
      <c r="Z172" s="222">
        <v>330</v>
      </c>
      <c r="AA172" s="221"/>
      <c r="AB172" s="221"/>
      <c r="AC172" s="221"/>
      <c r="AD172" s="221"/>
      <c r="AE172" s="221"/>
      <c r="AF172" s="289">
        <v>0.008588158750813273</v>
      </c>
      <c r="AG172" s="221"/>
      <c r="AH172" s="221"/>
      <c r="AI172" s="221"/>
      <c r="AJ172" s="1"/>
    </row>
    <row r="173" spans="2:36" ht="11.25" customHeight="1">
      <c r="B173" s="220" t="s">
        <v>1123</v>
      </c>
      <c r="C173" s="221"/>
      <c r="D173" s="221"/>
      <c r="E173" s="221"/>
      <c r="F173" s="221"/>
      <c r="G173" s="310">
        <v>4214116.319999999</v>
      </c>
      <c r="H173" s="221"/>
      <c r="I173" s="221"/>
      <c r="J173" s="221"/>
      <c r="K173" s="221"/>
      <c r="L173" s="221"/>
      <c r="M173" s="221"/>
      <c r="N173" s="221"/>
      <c r="O173" s="221"/>
      <c r="P173" s="221"/>
      <c r="Q173" s="221"/>
      <c r="R173" s="221"/>
      <c r="S173" s="289">
        <v>0.0014399962806558326</v>
      </c>
      <c r="T173" s="221"/>
      <c r="U173" s="221"/>
      <c r="V173" s="221"/>
      <c r="W173" s="221"/>
      <c r="X173" s="221"/>
      <c r="Y173" s="221"/>
      <c r="Z173" s="222">
        <v>142</v>
      </c>
      <c r="AA173" s="221"/>
      <c r="AB173" s="221"/>
      <c r="AC173" s="221"/>
      <c r="AD173" s="221"/>
      <c r="AE173" s="221"/>
      <c r="AF173" s="289">
        <v>0.0036955107351984385</v>
      </c>
      <c r="AG173" s="221"/>
      <c r="AH173" s="221"/>
      <c r="AI173" s="221"/>
      <c r="AJ173" s="1"/>
    </row>
    <row r="174" spans="2:36" ht="11.25" customHeight="1">
      <c r="B174" s="220" t="s">
        <v>1124</v>
      </c>
      <c r="C174" s="221"/>
      <c r="D174" s="221"/>
      <c r="E174" s="221"/>
      <c r="F174" s="221"/>
      <c r="G174" s="310">
        <v>1223883.7400000002</v>
      </c>
      <c r="H174" s="221"/>
      <c r="I174" s="221"/>
      <c r="J174" s="221"/>
      <c r="K174" s="221"/>
      <c r="L174" s="221"/>
      <c r="M174" s="221"/>
      <c r="N174" s="221"/>
      <c r="O174" s="221"/>
      <c r="P174" s="221"/>
      <c r="Q174" s="221"/>
      <c r="R174" s="221"/>
      <c r="S174" s="289">
        <v>0.0004182105807547217</v>
      </c>
      <c r="T174" s="221"/>
      <c r="U174" s="221"/>
      <c r="V174" s="221"/>
      <c r="W174" s="221"/>
      <c r="X174" s="221"/>
      <c r="Y174" s="221"/>
      <c r="Z174" s="222">
        <v>68</v>
      </c>
      <c r="AA174" s="221"/>
      <c r="AB174" s="221"/>
      <c r="AC174" s="221"/>
      <c r="AD174" s="221"/>
      <c r="AE174" s="221"/>
      <c r="AF174" s="289">
        <v>0.0017696811971372804</v>
      </c>
      <c r="AG174" s="221"/>
      <c r="AH174" s="221"/>
      <c r="AI174" s="221"/>
      <c r="AJ174" s="1"/>
    </row>
    <row r="175" spans="2:36" ht="11.25" customHeight="1">
      <c r="B175" s="220" t="s">
        <v>1125</v>
      </c>
      <c r="C175" s="221"/>
      <c r="D175" s="221"/>
      <c r="E175" s="221"/>
      <c r="F175" s="221"/>
      <c r="G175" s="310">
        <v>323063.4000000001</v>
      </c>
      <c r="H175" s="221"/>
      <c r="I175" s="221"/>
      <c r="J175" s="221"/>
      <c r="K175" s="221"/>
      <c r="L175" s="221"/>
      <c r="M175" s="221"/>
      <c r="N175" s="221"/>
      <c r="O175" s="221"/>
      <c r="P175" s="221"/>
      <c r="Q175" s="221"/>
      <c r="R175" s="221"/>
      <c r="S175" s="289">
        <v>0.00011039327324880954</v>
      </c>
      <c r="T175" s="221"/>
      <c r="U175" s="221"/>
      <c r="V175" s="221"/>
      <c r="W175" s="221"/>
      <c r="X175" s="221"/>
      <c r="Y175" s="221"/>
      <c r="Z175" s="222">
        <v>22</v>
      </c>
      <c r="AA175" s="221"/>
      <c r="AB175" s="221"/>
      <c r="AC175" s="221"/>
      <c r="AD175" s="221"/>
      <c r="AE175" s="221"/>
      <c r="AF175" s="289">
        <v>0.0005725439167208849</v>
      </c>
      <c r="AG175" s="221"/>
      <c r="AH175" s="221"/>
      <c r="AI175" s="221"/>
      <c r="AJ175" s="1"/>
    </row>
    <row r="176" spans="2:36" ht="11.25" customHeight="1">
      <c r="B176" s="220" t="s">
        <v>1126</v>
      </c>
      <c r="C176" s="221"/>
      <c r="D176" s="221"/>
      <c r="E176" s="221"/>
      <c r="F176" s="221"/>
      <c r="G176" s="310">
        <v>37077.72</v>
      </c>
      <c r="H176" s="221"/>
      <c r="I176" s="221"/>
      <c r="J176" s="221"/>
      <c r="K176" s="221"/>
      <c r="L176" s="221"/>
      <c r="M176" s="221"/>
      <c r="N176" s="221"/>
      <c r="O176" s="221"/>
      <c r="P176" s="221"/>
      <c r="Q176" s="221"/>
      <c r="R176" s="221"/>
      <c r="S176" s="289">
        <v>1.2669744933665805E-05</v>
      </c>
      <c r="T176" s="221"/>
      <c r="U176" s="221"/>
      <c r="V176" s="221"/>
      <c r="W176" s="221"/>
      <c r="X176" s="221"/>
      <c r="Y176" s="221"/>
      <c r="Z176" s="222">
        <v>5</v>
      </c>
      <c r="AA176" s="221"/>
      <c r="AB176" s="221"/>
      <c r="AC176" s="221"/>
      <c r="AD176" s="221"/>
      <c r="AE176" s="221"/>
      <c r="AF176" s="289">
        <v>0.00013012361743656474</v>
      </c>
      <c r="AG176" s="221"/>
      <c r="AH176" s="221"/>
      <c r="AI176" s="221"/>
      <c r="AJ176" s="1"/>
    </row>
    <row r="177" spans="2:36" ht="11.25" customHeight="1">
      <c r="B177" s="220" t="s">
        <v>1127</v>
      </c>
      <c r="C177" s="221"/>
      <c r="D177" s="221"/>
      <c r="E177" s="221"/>
      <c r="F177" s="221"/>
      <c r="G177" s="310">
        <v>0</v>
      </c>
      <c r="H177" s="221"/>
      <c r="I177" s="221"/>
      <c r="J177" s="221"/>
      <c r="K177" s="221"/>
      <c r="L177" s="221"/>
      <c r="M177" s="221"/>
      <c r="N177" s="221"/>
      <c r="O177" s="221"/>
      <c r="P177" s="221"/>
      <c r="Q177" s="221"/>
      <c r="R177" s="221"/>
      <c r="S177" s="289">
        <v>0</v>
      </c>
      <c r="T177" s="221"/>
      <c r="U177" s="221"/>
      <c r="V177" s="221"/>
      <c r="W177" s="221"/>
      <c r="X177" s="221"/>
      <c r="Y177" s="221"/>
      <c r="Z177" s="222">
        <v>3</v>
      </c>
      <c r="AA177" s="221"/>
      <c r="AB177" s="221"/>
      <c r="AC177" s="221"/>
      <c r="AD177" s="221"/>
      <c r="AE177" s="221"/>
      <c r="AF177" s="289">
        <v>7.807417046193885E-05</v>
      </c>
      <c r="AG177" s="221"/>
      <c r="AH177" s="221"/>
      <c r="AI177" s="221"/>
      <c r="AJ177" s="1"/>
    </row>
    <row r="178" spans="2:36" ht="11.25" customHeight="1">
      <c r="B178" s="311"/>
      <c r="C178" s="312"/>
      <c r="D178" s="312"/>
      <c r="E178" s="312"/>
      <c r="F178" s="312"/>
      <c r="G178" s="313">
        <v>2926477225.399999</v>
      </c>
      <c r="H178" s="312"/>
      <c r="I178" s="312"/>
      <c r="J178" s="312"/>
      <c r="K178" s="312"/>
      <c r="L178" s="312"/>
      <c r="M178" s="312"/>
      <c r="N178" s="312"/>
      <c r="O178" s="312"/>
      <c r="P178" s="312"/>
      <c r="Q178" s="312"/>
      <c r="R178" s="312"/>
      <c r="S178" s="314">
        <v>1.0000000000000056</v>
      </c>
      <c r="T178" s="312"/>
      <c r="U178" s="312"/>
      <c r="V178" s="312"/>
      <c r="W178" s="312"/>
      <c r="X178" s="312"/>
      <c r="Y178" s="312"/>
      <c r="Z178" s="315">
        <v>38425</v>
      </c>
      <c r="AA178" s="312"/>
      <c r="AB178" s="312"/>
      <c r="AC178" s="312"/>
      <c r="AD178" s="312"/>
      <c r="AE178" s="312"/>
      <c r="AF178" s="314">
        <v>1</v>
      </c>
      <c r="AG178" s="312"/>
      <c r="AH178" s="312"/>
      <c r="AI178" s="312"/>
      <c r="AJ178" s="1"/>
    </row>
    <row r="179" spans="2:36" ht="9" customHeight="1">
      <c r="B179" s="1"/>
      <c r="C179" s="1"/>
      <c r="D179" s="1"/>
      <c r="E179" s="1"/>
      <c r="F179" s="1"/>
      <c r="G179" s="1"/>
      <c r="H179" s="1"/>
      <c r="I179" s="1"/>
      <c r="J179" s="1"/>
      <c r="K179" s="1"/>
      <c r="L179" s="1"/>
      <c r="M179" s="1"/>
      <c r="N179" s="1"/>
      <c r="O179" s="1"/>
      <c r="P179" s="1"/>
      <c r="Q179" s="1"/>
      <c r="R179" s="1"/>
      <c r="S179" s="1"/>
      <c r="T179" s="1"/>
      <c r="U179" s="1"/>
      <c r="V179" s="1"/>
      <c r="W179" s="1"/>
      <c r="X179" s="1"/>
      <c r="Y179" s="1"/>
      <c r="Z179" s="1"/>
      <c r="AA179" s="1"/>
      <c r="AB179" s="1"/>
      <c r="AC179" s="1"/>
      <c r="AD179" s="1"/>
      <c r="AE179" s="1"/>
      <c r="AF179" s="1"/>
      <c r="AG179" s="1"/>
      <c r="AH179" s="1"/>
      <c r="AI179" s="1"/>
      <c r="AJ179" s="1"/>
    </row>
    <row r="180" spans="2:36" ht="18.75" customHeight="1">
      <c r="B180" s="238" t="s">
        <v>1061</v>
      </c>
      <c r="C180" s="239"/>
      <c r="D180" s="239"/>
      <c r="E180" s="239"/>
      <c r="F180" s="239"/>
      <c r="G180" s="239"/>
      <c r="H180" s="239"/>
      <c r="I180" s="239"/>
      <c r="J180" s="239"/>
      <c r="K180" s="239"/>
      <c r="L180" s="239"/>
      <c r="M180" s="239"/>
      <c r="N180" s="239"/>
      <c r="O180" s="239"/>
      <c r="P180" s="239"/>
      <c r="Q180" s="239"/>
      <c r="R180" s="239"/>
      <c r="S180" s="239"/>
      <c r="T180" s="239"/>
      <c r="U180" s="239"/>
      <c r="V180" s="239"/>
      <c r="W180" s="239"/>
      <c r="X180" s="239"/>
      <c r="Y180" s="239"/>
      <c r="Z180" s="239"/>
      <c r="AA180" s="239"/>
      <c r="AB180" s="239"/>
      <c r="AC180" s="239"/>
      <c r="AD180" s="239"/>
      <c r="AE180" s="239"/>
      <c r="AF180" s="239"/>
      <c r="AG180" s="239"/>
      <c r="AH180" s="239"/>
      <c r="AI180" s="239"/>
      <c r="AJ180" s="240"/>
    </row>
    <row r="181" spans="2:36" ht="8.25" customHeight="1">
      <c r="B181" s="1"/>
      <c r="C181" s="1"/>
      <c r="D181" s="1"/>
      <c r="E181" s="1"/>
      <c r="F181" s="1"/>
      <c r="G181" s="1"/>
      <c r="H181" s="1"/>
      <c r="I181" s="1"/>
      <c r="J181" s="1"/>
      <c r="K181" s="1"/>
      <c r="L181" s="1"/>
      <c r="M181" s="1"/>
      <c r="N181" s="1"/>
      <c r="O181" s="1"/>
      <c r="P181" s="1"/>
      <c r="Q181" s="1"/>
      <c r="R181" s="1"/>
      <c r="S181" s="1"/>
      <c r="T181" s="1"/>
      <c r="U181" s="1"/>
      <c r="V181" s="1"/>
      <c r="W181" s="1"/>
      <c r="X181" s="1"/>
      <c r="Y181" s="1"/>
      <c r="Z181" s="1"/>
      <c r="AA181" s="1"/>
      <c r="AB181" s="1"/>
      <c r="AC181" s="1"/>
      <c r="AD181" s="1"/>
      <c r="AE181" s="1"/>
      <c r="AF181" s="1"/>
      <c r="AG181" s="1"/>
      <c r="AH181" s="1"/>
      <c r="AI181" s="1"/>
      <c r="AJ181" s="1"/>
    </row>
    <row r="182" spans="2:36" ht="12.75" customHeight="1">
      <c r="B182" s="234"/>
      <c r="C182" s="235"/>
      <c r="D182" s="235"/>
      <c r="E182" s="235"/>
      <c r="F182" s="234" t="s">
        <v>1069</v>
      </c>
      <c r="G182" s="235"/>
      <c r="H182" s="235"/>
      <c r="I182" s="235"/>
      <c r="J182" s="235"/>
      <c r="K182" s="235"/>
      <c r="L182" s="235"/>
      <c r="M182" s="235"/>
      <c r="N182" s="235"/>
      <c r="O182" s="235"/>
      <c r="P182" s="235"/>
      <c r="Q182" s="235"/>
      <c r="R182" s="234" t="s">
        <v>1070</v>
      </c>
      <c r="S182" s="235"/>
      <c r="T182" s="235"/>
      <c r="U182" s="235"/>
      <c r="V182" s="235"/>
      <c r="W182" s="235"/>
      <c r="X182" s="235"/>
      <c r="Y182" s="234" t="s">
        <v>1071</v>
      </c>
      <c r="Z182" s="235"/>
      <c r="AA182" s="235"/>
      <c r="AB182" s="235"/>
      <c r="AC182" s="235"/>
      <c r="AD182" s="235"/>
      <c r="AE182" s="235"/>
      <c r="AF182" s="234" t="s">
        <v>1070</v>
      </c>
      <c r="AG182" s="235"/>
      <c r="AH182" s="235"/>
      <c r="AI182" s="235"/>
      <c r="AJ182" s="1"/>
    </row>
    <row r="183" spans="2:36" ht="11.25" customHeight="1">
      <c r="B183" s="220" t="s">
        <v>917</v>
      </c>
      <c r="C183" s="221"/>
      <c r="D183" s="221"/>
      <c r="E183" s="221"/>
      <c r="F183" s="310">
        <v>2811999210.6100216</v>
      </c>
      <c r="G183" s="221"/>
      <c r="H183" s="221"/>
      <c r="I183" s="221"/>
      <c r="J183" s="221"/>
      <c r="K183" s="221"/>
      <c r="L183" s="221"/>
      <c r="M183" s="221"/>
      <c r="N183" s="221"/>
      <c r="O183" s="221"/>
      <c r="P183" s="221"/>
      <c r="Q183" s="221"/>
      <c r="R183" s="289">
        <v>0.9608819731121085</v>
      </c>
      <c r="S183" s="221"/>
      <c r="T183" s="221"/>
      <c r="U183" s="221"/>
      <c r="V183" s="221"/>
      <c r="W183" s="221"/>
      <c r="X183" s="221"/>
      <c r="Y183" s="222">
        <v>36861</v>
      </c>
      <c r="Z183" s="221"/>
      <c r="AA183" s="221"/>
      <c r="AB183" s="221"/>
      <c r="AC183" s="221"/>
      <c r="AD183" s="221"/>
      <c r="AE183" s="221"/>
      <c r="AF183" s="289">
        <v>0.9592973324658426</v>
      </c>
      <c r="AG183" s="221"/>
      <c r="AH183" s="221"/>
      <c r="AI183" s="221"/>
      <c r="AJ183" s="1"/>
    </row>
    <row r="184" spans="2:36" ht="11.25" customHeight="1">
      <c r="B184" s="220" t="s">
        <v>1128</v>
      </c>
      <c r="C184" s="221"/>
      <c r="D184" s="221"/>
      <c r="E184" s="221"/>
      <c r="F184" s="310">
        <v>319043.52999999997</v>
      </c>
      <c r="G184" s="221"/>
      <c r="H184" s="221"/>
      <c r="I184" s="221"/>
      <c r="J184" s="221"/>
      <c r="K184" s="221"/>
      <c r="L184" s="221"/>
      <c r="M184" s="221"/>
      <c r="N184" s="221"/>
      <c r="O184" s="221"/>
      <c r="P184" s="221"/>
      <c r="Q184" s="221"/>
      <c r="R184" s="289">
        <v>0.00010901965244454953</v>
      </c>
      <c r="S184" s="221"/>
      <c r="T184" s="221"/>
      <c r="U184" s="221"/>
      <c r="V184" s="221"/>
      <c r="W184" s="221"/>
      <c r="X184" s="221"/>
      <c r="Y184" s="222">
        <v>39</v>
      </c>
      <c r="Z184" s="221"/>
      <c r="AA184" s="221"/>
      <c r="AB184" s="221"/>
      <c r="AC184" s="221"/>
      <c r="AD184" s="221"/>
      <c r="AE184" s="221"/>
      <c r="AF184" s="289">
        <v>0.001014964216005205</v>
      </c>
      <c r="AG184" s="221"/>
      <c r="AH184" s="221"/>
      <c r="AI184" s="221"/>
      <c r="AJ184" s="1"/>
    </row>
    <row r="185" spans="2:36" ht="11.25" customHeight="1">
      <c r="B185" s="220" t="s">
        <v>1129</v>
      </c>
      <c r="C185" s="221"/>
      <c r="D185" s="221"/>
      <c r="E185" s="221"/>
      <c r="F185" s="310">
        <v>114158971.25999995</v>
      </c>
      <c r="G185" s="221"/>
      <c r="H185" s="221"/>
      <c r="I185" s="221"/>
      <c r="J185" s="221"/>
      <c r="K185" s="221"/>
      <c r="L185" s="221"/>
      <c r="M185" s="221"/>
      <c r="N185" s="221"/>
      <c r="O185" s="221"/>
      <c r="P185" s="221"/>
      <c r="Q185" s="221"/>
      <c r="R185" s="289">
        <v>0.039009007235446876</v>
      </c>
      <c r="S185" s="221"/>
      <c r="T185" s="221"/>
      <c r="U185" s="221"/>
      <c r="V185" s="221"/>
      <c r="W185" s="221"/>
      <c r="X185" s="221"/>
      <c r="Y185" s="222">
        <v>1525</v>
      </c>
      <c r="Z185" s="221"/>
      <c r="AA185" s="221"/>
      <c r="AB185" s="221"/>
      <c r="AC185" s="221"/>
      <c r="AD185" s="221"/>
      <c r="AE185" s="221"/>
      <c r="AF185" s="289">
        <v>0.039687703318152245</v>
      </c>
      <c r="AG185" s="221"/>
      <c r="AH185" s="221"/>
      <c r="AI185" s="221"/>
      <c r="AJ185" s="1"/>
    </row>
    <row r="186" spans="2:36" ht="12.75" customHeight="1">
      <c r="B186" s="311"/>
      <c r="C186" s="312"/>
      <c r="D186" s="312"/>
      <c r="E186" s="312"/>
      <c r="F186" s="313">
        <v>2926477225.4000216</v>
      </c>
      <c r="G186" s="312"/>
      <c r="H186" s="312"/>
      <c r="I186" s="312"/>
      <c r="J186" s="312"/>
      <c r="K186" s="312"/>
      <c r="L186" s="312"/>
      <c r="M186" s="312"/>
      <c r="N186" s="312"/>
      <c r="O186" s="312"/>
      <c r="P186" s="312"/>
      <c r="Q186" s="312"/>
      <c r="R186" s="314">
        <v>0.9999999999999979</v>
      </c>
      <c r="S186" s="312"/>
      <c r="T186" s="312"/>
      <c r="U186" s="312"/>
      <c r="V186" s="312"/>
      <c r="W186" s="312"/>
      <c r="X186" s="312"/>
      <c r="Y186" s="315">
        <v>38425</v>
      </c>
      <c r="Z186" s="312"/>
      <c r="AA186" s="312"/>
      <c r="AB186" s="312"/>
      <c r="AC186" s="312"/>
      <c r="AD186" s="312"/>
      <c r="AE186" s="312"/>
      <c r="AF186" s="314">
        <v>1</v>
      </c>
      <c r="AG186" s="312"/>
      <c r="AH186" s="312"/>
      <c r="AI186" s="312"/>
      <c r="AJ186" s="1"/>
    </row>
    <row r="187" spans="2:36" ht="9" customHeight="1">
      <c r="B187" s="1"/>
      <c r="C187" s="1"/>
      <c r="D187" s="1"/>
      <c r="E187" s="1"/>
      <c r="F187" s="1"/>
      <c r="G187" s="1"/>
      <c r="H187" s="1"/>
      <c r="I187" s="1"/>
      <c r="J187" s="1"/>
      <c r="K187" s="1"/>
      <c r="L187" s="1"/>
      <c r="M187" s="1"/>
      <c r="N187" s="1"/>
      <c r="O187" s="1"/>
      <c r="P187" s="1"/>
      <c r="Q187" s="1"/>
      <c r="R187" s="1"/>
      <c r="S187" s="1"/>
      <c r="T187" s="1"/>
      <c r="U187" s="1"/>
      <c r="V187" s="1"/>
      <c r="W187" s="1"/>
      <c r="X187" s="1"/>
      <c r="Y187" s="1"/>
      <c r="Z187" s="1"/>
      <c r="AA187" s="1"/>
      <c r="AB187" s="1"/>
      <c r="AC187" s="1"/>
      <c r="AD187" s="1"/>
      <c r="AE187" s="1"/>
      <c r="AF187" s="1"/>
      <c r="AG187" s="1"/>
      <c r="AH187" s="1"/>
      <c r="AI187" s="1"/>
      <c r="AJ187" s="1"/>
    </row>
    <row r="188" spans="2:36" ht="18.75" customHeight="1">
      <c r="B188" s="238" t="s">
        <v>1062</v>
      </c>
      <c r="C188" s="239"/>
      <c r="D188" s="239"/>
      <c r="E188" s="239"/>
      <c r="F188" s="239"/>
      <c r="G188" s="239"/>
      <c r="H188" s="239"/>
      <c r="I188" s="239"/>
      <c r="J188" s="239"/>
      <c r="K188" s="239"/>
      <c r="L188" s="239"/>
      <c r="M188" s="239"/>
      <c r="N188" s="239"/>
      <c r="O188" s="239"/>
      <c r="P188" s="239"/>
      <c r="Q188" s="239"/>
      <c r="R188" s="239"/>
      <c r="S188" s="239"/>
      <c r="T188" s="239"/>
      <c r="U188" s="239"/>
      <c r="V188" s="239"/>
      <c r="W188" s="239"/>
      <c r="X188" s="239"/>
      <c r="Y188" s="239"/>
      <c r="Z188" s="239"/>
      <c r="AA188" s="239"/>
      <c r="AB188" s="239"/>
      <c r="AC188" s="239"/>
      <c r="AD188" s="239"/>
      <c r="AE188" s="239"/>
      <c r="AF188" s="239"/>
      <c r="AG188" s="239"/>
      <c r="AH188" s="239"/>
      <c r="AI188" s="239"/>
      <c r="AJ188" s="240"/>
    </row>
    <row r="189" spans="2:36" ht="8.25" customHeight="1">
      <c r="B189" s="1"/>
      <c r="C189" s="1"/>
      <c r="D189" s="1"/>
      <c r="E189" s="1"/>
      <c r="F189" s="1"/>
      <c r="G189" s="1"/>
      <c r="H189" s="1"/>
      <c r="I189" s="1"/>
      <c r="J189" s="1"/>
      <c r="K189" s="1"/>
      <c r="L189" s="1"/>
      <c r="M189" s="1"/>
      <c r="N189" s="1"/>
      <c r="O189" s="1"/>
      <c r="P189" s="1"/>
      <c r="Q189" s="1"/>
      <c r="R189" s="1"/>
      <c r="S189" s="1"/>
      <c r="T189" s="1"/>
      <c r="U189" s="1"/>
      <c r="V189" s="1"/>
      <c r="W189" s="1"/>
      <c r="X189" s="1"/>
      <c r="Y189" s="1"/>
      <c r="Z189" s="1"/>
      <c r="AA189" s="1"/>
      <c r="AB189" s="1"/>
      <c r="AC189" s="1"/>
      <c r="AD189" s="1"/>
      <c r="AE189" s="1"/>
      <c r="AF189" s="1"/>
      <c r="AG189" s="1"/>
      <c r="AH189" s="1"/>
      <c r="AI189" s="1"/>
      <c r="AJ189" s="1"/>
    </row>
    <row r="190" spans="2:36" ht="12.75" customHeight="1">
      <c r="B190" s="234"/>
      <c r="C190" s="235"/>
      <c r="D190" s="235"/>
      <c r="E190" s="235"/>
      <c r="F190" s="234" t="s">
        <v>1069</v>
      </c>
      <c r="G190" s="235"/>
      <c r="H190" s="235"/>
      <c r="I190" s="235"/>
      <c r="J190" s="235"/>
      <c r="K190" s="235"/>
      <c r="L190" s="235"/>
      <c r="M190" s="235"/>
      <c r="N190" s="235"/>
      <c r="O190" s="235"/>
      <c r="P190" s="235"/>
      <c r="Q190" s="235"/>
      <c r="R190" s="234" t="s">
        <v>1070</v>
      </c>
      <c r="S190" s="235"/>
      <c r="T190" s="235"/>
      <c r="U190" s="235"/>
      <c r="V190" s="235"/>
      <c r="W190" s="235"/>
      <c r="X190" s="235"/>
      <c r="Y190" s="234" t="s">
        <v>1071</v>
      </c>
      <c r="Z190" s="235"/>
      <c r="AA190" s="235"/>
      <c r="AB190" s="235"/>
      <c r="AC190" s="235"/>
      <c r="AD190" s="235"/>
      <c r="AE190" s="235"/>
      <c r="AF190" s="234" t="s">
        <v>1070</v>
      </c>
      <c r="AG190" s="235"/>
      <c r="AH190" s="235"/>
      <c r="AI190" s="235"/>
      <c r="AJ190" s="235"/>
    </row>
    <row r="191" spans="2:36" ht="12" customHeight="1">
      <c r="B191" s="220" t="s">
        <v>1130</v>
      </c>
      <c r="C191" s="221"/>
      <c r="D191" s="221"/>
      <c r="E191" s="221"/>
      <c r="F191" s="310">
        <v>35618339.100000046</v>
      </c>
      <c r="G191" s="221"/>
      <c r="H191" s="221"/>
      <c r="I191" s="221"/>
      <c r="J191" s="221"/>
      <c r="K191" s="221"/>
      <c r="L191" s="221"/>
      <c r="M191" s="221"/>
      <c r="N191" s="221"/>
      <c r="O191" s="221"/>
      <c r="P191" s="221"/>
      <c r="Q191" s="221"/>
      <c r="R191" s="289">
        <v>0.012171063144060983</v>
      </c>
      <c r="S191" s="221"/>
      <c r="T191" s="221"/>
      <c r="U191" s="221"/>
      <c r="V191" s="221"/>
      <c r="W191" s="221"/>
      <c r="X191" s="221"/>
      <c r="Y191" s="222">
        <v>587</v>
      </c>
      <c r="Z191" s="221"/>
      <c r="AA191" s="221"/>
      <c r="AB191" s="221"/>
      <c r="AC191" s="221"/>
      <c r="AD191" s="221"/>
      <c r="AE191" s="221"/>
      <c r="AF191" s="289">
        <v>0.0152765126870527</v>
      </c>
      <c r="AG191" s="221"/>
      <c r="AH191" s="221"/>
      <c r="AI191" s="221"/>
      <c r="AJ191" s="221"/>
    </row>
    <row r="192" spans="2:36" ht="12" customHeight="1">
      <c r="B192" s="220" t="s">
        <v>1131</v>
      </c>
      <c r="C192" s="221"/>
      <c r="D192" s="221"/>
      <c r="E192" s="221"/>
      <c r="F192" s="310">
        <v>29075841.460000042</v>
      </c>
      <c r="G192" s="221"/>
      <c r="H192" s="221"/>
      <c r="I192" s="221"/>
      <c r="J192" s="221"/>
      <c r="K192" s="221"/>
      <c r="L192" s="221"/>
      <c r="M192" s="221"/>
      <c r="N192" s="221"/>
      <c r="O192" s="221"/>
      <c r="P192" s="221"/>
      <c r="Q192" s="221"/>
      <c r="R192" s="289">
        <v>0.00993544088012701</v>
      </c>
      <c r="S192" s="221"/>
      <c r="T192" s="221"/>
      <c r="U192" s="221"/>
      <c r="V192" s="221"/>
      <c r="W192" s="221"/>
      <c r="X192" s="221"/>
      <c r="Y192" s="222">
        <v>414</v>
      </c>
      <c r="Z192" s="221"/>
      <c r="AA192" s="221"/>
      <c r="AB192" s="221"/>
      <c r="AC192" s="221"/>
      <c r="AD192" s="221"/>
      <c r="AE192" s="221"/>
      <c r="AF192" s="289">
        <v>0.010774235523747561</v>
      </c>
      <c r="AG192" s="221"/>
      <c r="AH192" s="221"/>
      <c r="AI192" s="221"/>
      <c r="AJ192" s="221"/>
    </row>
    <row r="193" spans="2:36" ht="12" customHeight="1">
      <c r="B193" s="220" t="s">
        <v>1132</v>
      </c>
      <c r="C193" s="221"/>
      <c r="D193" s="221"/>
      <c r="E193" s="221"/>
      <c r="F193" s="310">
        <v>5274166.869999998</v>
      </c>
      <c r="G193" s="221"/>
      <c r="H193" s="221"/>
      <c r="I193" s="221"/>
      <c r="J193" s="221"/>
      <c r="K193" s="221"/>
      <c r="L193" s="221"/>
      <c r="M193" s="221"/>
      <c r="N193" s="221"/>
      <c r="O193" s="221"/>
      <c r="P193" s="221"/>
      <c r="Q193" s="221"/>
      <c r="R193" s="289">
        <v>0.0018022237877757855</v>
      </c>
      <c r="S193" s="221"/>
      <c r="T193" s="221"/>
      <c r="U193" s="221"/>
      <c r="V193" s="221"/>
      <c r="W193" s="221"/>
      <c r="X193" s="221"/>
      <c r="Y193" s="222">
        <v>63</v>
      </c>
      <c r="Z193" s="221"/>
      <c r="AA193" s="221"/>
      <c r="AB193" s="221"/>
      <c r="AC193" s="221"/>
      <c r="AD193" s="221"/>
      <c r="AE193" s="221"/>
      <c r="AF193" s="289">
        <v>0.0016395575797007156</v>
      </c>
      <c r="AG193" s="221"/>
      <c r="AH193" s="221"/>
      <c r="AI193" s="221"/>
      <c r="AJ193" s="221"/>
    </row>
    <row r="194" spans="2:36" ht="12" customHeight="1">
      <c r="B194" s="220" t="s">
        <v>1133</v>
      </c>
      <c r="C194" s="221"/>
      <c r="D194" s="221"/>
      <c r="E194" s="221"/>
      <c r="F194" s="310">
        <v>6548130.19</v>
      </c>
      <c r="G194" s="221"/>
      <c r="H194" s="221"/>
      <c r="I194" s="221"/>
      <c r="J194" s="221"/>
      <c r="K194" s="221"/>
      <c r="L194" s="221"/>
      <c r="M194" s="221"/>
      <c r="N194" s="221"/>
      <c r="O194" s="221"/>
      <c r="P194" s="221"/>
      <c r="Q194" s="221"/>
      <c r="R194" s="289">
        <v>0.00223754695002109</v>
      </c>
      <c r="S194" s="221"/>
      <c r="T194" s="221"/>
      <c r="U194" s="221"/>
      <c r="V194" s="221"/>
      <c r="W194" s="221"/>
      <c r="X194" s="221"/>
      <c r="Y194" s="222">
        <v>68</v>
      </c>
      <c r="Z194" s="221"/>
      <c r="AA194" s="221"/>
      <c r="AB194" s="221"/>
      <c r="AC194" s="221"/>
      <c r="AD194" s="221"/>
      <c r="AE194" s="221"/>
      <c r="AF194" s="289">
        <v>0.0017696811971372804</v>
      </c>
      <c r="AG194" s="221"/>
      <c r="AH194" s="221"/>
      <c r="AI194" s="221"/>
      <c r="AJ194" s="221"/>
    </row>
    <row r="195" spans="2:36" ht="12" customHeight="1">
      <c r="B195" s="220" t="s">
        <v>1134</v>
      </c>
      <c r="C195" s="221"/>
      <c r="D195" s="221"/>
      <c r="E195" s="221"/>
      <c r="F195" s="310">
        <v>9368594.079999994</v>
      </c>
      <c r="G195" s="221"/>
      <c r="H195" s="221"/>
      <c r="I195" s="221"/>
      <c r="J195" s="221"/>
      <c r="K195" s="221"/>
      <c r="L195" s="221"/>
      <c r="M195" s="221"/>
      <c r="N195" s="221"/>
      <c r="O195" s="221"/>
      <c r="P195" s="221"/>
      <c r="Q195" s="221"/>
      <c r="R195" s="289">
        <v>0.0032013213698320843</v>
      </c>
      <c r="S195" s="221"/>
      <c r="T195" s="221"/>
      <c r="U195" s="221"/>
      <c r="V195" s="221"/>
      <c r="W195" s="221"/>
      <c r="X195" s="221"/>
      <c r="Y195" s="222">
        <v>103</v>
      </c>
      <c r="Z195" s="221"/>
      <c r="AA195" s="221"/>
      <c r="AB195" s="221"/>
      <c r="AC195" s="221"/>
      <c r="AD195" s="221"/>
      <c r="AE195" s="221"/>
      <c r="AF195" s="289">
        <v>0.0026805465191932338</v>
      </c>
      <c r="AG195" s="221"/>
      <c r="AH195" s="221"/>
      <c r="AI195" s="221"/>
      <c r="AJ195" s="221"/>
    </row>
    <row r="196" spans="2:36" ht="12" customHeight="1">
      <c r="B196" s="220" t="s">
        <v>1135</v>
      </c>
      <c r="C196" s="221"/>
      <c r="D196" s="221"/>
      <c r="E196" s="221"/>
      <c r="F196" s="310">
        <v>4358687.14</v>
      </c>
      <c r="G196" s="221"/>
      <c r="H196" s="221"/>
      <c r="I196" s="221"/>
      <c r="J196" s="221"/>
      <c r="K196" s="221"/>
      <c r="L196" s="221"/>
      <c r="M196" s="221"/>
      <c r="N196" s="221"/>
      <c r="O196" s="221"/>
      <c r="P196" s="221"/>
      <c r="Q196" s="221"/>
      <c r="R196" s="289">
        <v>0.0014893972528367135</v>
      </c>
      <c r="S196" s="221"/>
      <c r="T196" s="221"/>
      <c r="U196" s="221"/>
      <c r="V196" s="221"/>
      <c r="W196" s="221"/>
      <c r="X196" s="221"/>
      <c r="Y196" s="222">
        <v>48</v>
      </c>
      <c r="Z196" s="221"/>
      <c r="AA196" s="221"/>
      <c r="AB196" s="221"/>
      <c r="AC196" s="221"/>
      <c r="AD196" s="221"/>
      <c r="AE196" s="221"/>
      <c r="AF196" s="289">
        <v>0.0012491867273910216</v>
      </c>
      <c r="AG196" s="221"/>
      <c r="AH196" s="221"/>
      <c r="AI196" s="221"/>
      <c r="AJ196" s="221"/>
    </row>
    <row r="197" spans="2:36" ht="12" customHeight="1">
      <c r="B197" s="220" t="s">
        <v>1136</v>
      </c>
      <c r="C197" s="221"/>
      <c r="D197" s="221"/>
      <c r="E197" s="221"/>
      <c r="F197" s="310">
        <v>4321364.929999999</v>
      </c>
      <c r="G197" s="221"/>
      <c r="H197" s="221"/>
      <c r="I197" s="221"/>
      <c r="J197" s="221"/>
      <c r="K197" s="221"/>
      <c r="L197" s="221"/>
      <c r="M197" s="221"/>
      <c r="N197" s="221"/>
      <c r="O197" s="221"/>
      <c r="P197" s="221"/>
      <c r="Q197" s="221"/>
      <c r="R197" s="289">
        <v>0.0014766439637709154</v>
      </c>
      <c r="S197" s="221"/>
      <c r="T197" s="221"/>
      <c r="U197" s="221"/>
      <c r="V197" s="221"/>
      <c r="W197" s="221"/>
      <c r="X197" s="221"/>
      <c r="Y197" s="222">
        <v>45</v>
      </c>
      <c r="Z197" s="221"/>
      <c r="AA197" s="221"/>
      <c r="AB197" s="221"/>
      <c r="AC197" s="221"/>
      <c r="AD197" s="221"/>
      <c r="AE197" s="221"/>
      <c r="AF197" s="289">
        <v>0.0011711125569290827</v>
      </c>
      <c r="AG197" s="221"/>
      <c r="AH197" s="221"/>
      <c r="AI197" s="221"/>
      <c r="AJ197" s="221"/>
    </row>
    <row r="198" spans="2:36" ht="12" customHeight="1">
      <c r="B198" s="220" t="s">
        <v>1137</v>
      </c>
      <c r="C198" s="221"/>
      <c r="D198" s="221"/>
      <c r="E198" s="221"/>
      <c r="F198" s="310">
        <v>7537124.680000001</v>
      </c>
      <c r="G198" s="221"/>
      <c r="H198" s="221"/>
      <c r="I198" s="221"/>
      <c r="J198" s="221"/>
      <c r="K198" s="221"/>
      <c r="L198" s="221"/>
      <c r="M198" s="221"/>
      <c r="N198" s="221"/>
      <c r="O198" s="221"/>
      <c r="P198" s="221"/>
      <c r="Q198" s="221"/>
      <c r="R198" s="289">
        <v>0.002575494049494866</v>
      </c>
      <c r="S198" s="221"/>
      <c r="T198" s="221"/>
      <c r="U198" s="221"/>
      <c r="V198" s="221"/>
      <c r="W198" s="221"/>
      <c r="X198" s="221"/>
      <c r="Y198" s="222">
        <v>65</v>
      </c>
      <c r="Z198" s="221"/>
      <c r="AA198" s="221"/>
      <c r="AB198" s="221"/>
      <c r="AC198" s="221"/>
      <c r="AD198" s="221"/>
      <c r="AE198" s="221"/>
      <c r="AF198" s="289">
        <v>0.0016916070266753415</v>
      </c>
      <c r="AG198" s="221"/>
      <c r="AH198" s="221"/>
      <c r="AI198" s="221"/>
      <c r="AJ198" s="221"/>
    </row>
    <row r="199" spans="2:36" ht="12" customHeight="1">
      <c r="B199" s="220" t="s">
        <v>1138</v>
      </c>
      <c r="C199" s="221"/>
      <c r="D199" s="221"/>
      <c r="E199" s="221"/>
      <c r="F199" s="310">
        <v>4273009.54</v>
      </c>
      <c r="G199" s="221"/>
      <c r="H199" s="221"/>
      <c r="I199" s="221"/>
      <c r="J199" s="221"/>
      <c r="K199" s="221"/>
      <c r="L199" s="221"/>
      <c r="M199" s="221"/>
      <c r="N199" s="221"/>
      <c r="O199" s="221"/>
      <c r="P199" s="221"/>
      <c r="Q199" s="221"/>
      <c r="R199" s="289">
        <v>0.0014601205513963705</v>
      </c>
      <c r="S199" s="221"/>
      <c r="T199" s="221"/>
      <c r="U199" s="221"/>
      <c r="V199" s="221"/>
      <c r="W199" s="221"/>
      <c r="X199" s="221"/>
      <c r="Y199" s="222">
        <v>43</v>
      </c>
      <c r="Z199" s="221"/>
      <c r="AA199" s="221"/>
      <c r="AB199" s="221"/>
      <c r="AC199" s="221"/>
      <c r="AD199" s="221"/>
      <c r="AE199" s="221"/>
      <c r="AF199" s="289">
        <v>0.0011190631099544568</v>
      </c>
      <c r="AG199" s="221"/>
      <c r="AH199" s="221"/>
      <c r="AI199" s="221"/>
      <c r="AJ199" s="221"/>
    </row>
    <row r="200" spans="2:36" ht="12" customHeight="1">
      <c r="B200" s="220" t="s">
        <v>1139</v>
      </c>
      <c r="C200" s="221"/>
      <c r="D200" s="221"/>
      <c r="E200" s="221"/>
      <c r="F200" s="310">
        <v>1797106.9899999995</v>
      </c>
      <c r="G200" s="221"/>
      <c r="H200" s="221"/>
      <c r="I200" s="221"/>
      <c r="J200" s="221"/>
      <c r="K200" s="221"/>
      <c r="L200" s="221"/>
      <c r="M200" s="221"/>
      <c r="N200" s="221"/>
      <c r="O200" s="221"/>
      <c r="P200" s="221"/>
      <c r="Q200" s="221"/>
      <c r="R200" s="289">
        <v>0.0006140854179223459</v>
      </c>
      <c r="S200" s="221"/>
      <c r="T200" s="221"/>
      <c r="U200" s="221"/>
      <c r="V200" s="221"/>
      <c r="W200" s="221"/>
      <c r="X200" s="221"/>
      <c r="Y200" s="222">
        <v>19</v>
      </c>
      <c r="Z200" s="221"/>
      <c r="AA200" s="221"/>
      <c r="AB200" s="221"/>
      <c r="AC200" s="221"/>
      <c r="AD200" s="221"/>
      <c r="AE200" s="221"/>
      <c r="AF200" s="289">
        <v>0.000494469746258946</v>
      </c>
      <c r="AG200" s="221"/>
      <c r="AH200" s="221"/>
      <c r="AI200" s="221"/>
      <c r="AJ200" s="221"/>
    </row>
    <row r="201" spans="2:36" ht="12" customHeight="1">
      <c r="B201" s="220" t="s">
        <v>1140</v>
      </c>
      <c r="C201" s="221"/>
      <c r="D201" s="221"/>
      <c r="E201" s="221"/>
      <c r="F201" s="310">
        <v>1505085.4600000002</v>
      </c>
      <c r="G201" s="221"/>
      <c r="H201" s="221"/>
      <c r="I201" s="221"/>
      <c r="J201" s="221"/>
      <c r="K201" s="221"/>
      <c r="L201" s="221"/>
      <c r="M201" s="221"/>
      <c r="N201" s="221"/>
      <c r="O201" s="221"/>
      <c r="P201" s="221"/>
      <c r="Q201" s="221"/>
      <c r="R201" s="289">
        <v>0.0005142993927773586</v>
      </c>
      <c r="S201" s="221"/>
      <c r="T201" s="221"/>
      <c r="U201" s="221"/>
      <c r="V201" s="221"/>
      <c r="W201" s="221"/>
      <c r="X201" s="221"/>
      <c r="Y201" s="222">
        <v>24</v>
      </c>
      <c r="Z201" s="221"/>
      <c r="AA201" s="221"/>
      <c r="AB201" s="221"/>
      <c r="AC201" s="221"/>
      <c r="AD201" s="221"/>
      <c r="AE201" s="221"/>
      <c r="AF201" s="289">
        <v>0.0006245933636955108</v>
      </c>
      <c r="AG201" s="221"/>
      <c r="AH201" s="221"/>
      <c r="AI201" s="221"/>
      <c r="AJ201" s="221"/>
    </row>
    <row r="202" spans="2:36" ht="12" customHeight="1">
      <c r="B202" s="220" t="s">
        <v>1141</v>
      </c>
      <c r="C202" s="221"/>
      <c r="D202" s="221"/>
      <c r="E202" s="221"/>
      <c r="F202" s="310">
        <v>289394.27</v>
      </c>
      <c r="G202" s="221"/>
      <c r="H202" s="221"/>
      <c r="I202" s="221"/>
      <c r="J202" s="221"/>
      <c r="K202" s="221"/>
      <c r="L202" s="221"/>
      <c r="M202" s="221"/>
      <c r="N202" s="221"/>
      <c r="O202" s="221"/>
      <c r="P202" s="221"/>
      <c r="Q202" s="221"/>
      <c r="R202" s="289">
        <v>9.888826999514495E-05</v>
      </c>
      <c r="S202" s="221"/>
      <c r="T202" s="221"/>
      <c r="U202" s="221"/>
      <c r="V202" s="221"/>
      <c r="W202" s="221"/>
      <c r="X202" s="221"/>
      <c r="Y202" s="222">
        <v>3</v>
      </c>
      <c r="Z202" s="221"/>
      <c r="AA202" s="221"/>
      <c r="AB202" s="221"/>
      <c r="AC202" s="221"/>
      <c r="AD202" s="221"/>
      <c r="AE202" s="221"/>
      <c r="AF202" s="289">
        <v>7.807417046193885E-05</v>
      </c>
      <c r="AG202" s="221"/>
      <c r="AH202" s="221"/>
      <c r="AI202" s="221"/>
      <c r="AJ202" s="221"/>
    </row>
    <row r="203" spans="2:36" ht="12" customHeight="1">
      <c r="B203" s="220" t="s">
        <v>1142</v>
      </c>
      <c r="C203" s="221"/>
      <c r="D203" s="221"/>
      <c r="E203" s="221"/>
      <c r="F203" s="310">
        <v>2816510380.6900215</v>
      </c>
      <c r="G203" s="221"/>
      <c r="H203" s="221"/>
      <c r="I203" s="221"/>
      <c r="J203" s="221"/>
      <c r="K203" s="221"/>
      <c r="L203" s="221"/>
      <c r="M203" s="221"/>
      <c r="N203" s="221"/>
      <c r="O203" s="221"/>
      <c r="P203" s="221"/>
      <c r="Q203" s="221"/>
      <c r="R203" s="289">
        <v>0.9624234749699894</v>
      </c>
      <c r="S203" s="221"/>
      <c r="T203" s="221"/>
      <c r="U203" s="221"/>
      <c r="V203" s="221"/>
      <c r="W203" s="221"/>
      <c r="X203" s="221"/>
      <c r="Y203" s="222">
        <v>36943</v>
      </c>
      <c r="Z203" s="221"/>
      <c r="AA203" s="221"/>
      <c r="AB203" s="221"/>
      <c r="AC203" s="221"/>
      <c r="AD203" s="221"/>
      <c r="AE203" s="221"/>
      <c r="AF203" s="289">
        <v>0.9614313597918022</v>
      </c>
      <c r="AG203" s="221"/>
      <c r="AH203" s="221"/>
      <c r="AI203" s="221"/>
      <c r="AJ203" s="221"/>
    </row>
    <row r="204" spans="2:36" ht="12.75" customHeight="1">
      <c r="B204" s="311"/>
      <c r="C204" s="312"/>
      <c r="D204" s="312"/>
      <c r="E204" s="312"/>
      <c r="F204" s="313">
        <v>2926477225.4000216</v>
      </c>
      <c r="G204" s="312"/>
      <c r="H204" s="312"/>
      <c r="I204" s="312"/>
      <c r="J204" s="312"/>
      <c r="K204" s="312"/>
      <c r="L204" s="312"/>
      <c r="M204" s="312"/>
      <c r="N204" s="312"/>
      <c r="O204" s="312"/>
      <c r="P204" s="312"/>
      <c r="Q204" s="312"/>
      <c r="R204" s="314">
        <v>0.9999999999999979</v>
      </c>
      <c r="S204" s="312"/>
      <c r="T204" s="312"/>
      <c r="U204" s="312"/>
      <c r="V204" s="312"/>
      <c r="W204" s="312"/>
      <c r="X204" s="312"/>
      <c r="Y204" s="315">
        <v>38425</v>
      </c>
      <c r="Z204" s="312"/>
      <c r="AA204" s="312"/>
      <c r="AB204" s="312"/>
      <c r="AC204" s="312"/>
      <c r="AD204" s="312"/>
      <c r="AE204" s="312"/>
      <c r="AF204" s="314">
        <v>1</v>
      </c>
      <c r="AG204" s="312"/>
      <c r="AH204" s="312"/>
      <c r="AI204" s="312"/>
      <c r="AJ204" s="312"/>
    </row>
    <row r="205" spans="2:36" ht="9" customHeight="1">
      <c r="B205" s="1"/>
      <c r="C205" s="1"/>
      <c r="D205" s="1"/>
      <c r="E205" s="1"/>
      <c r="F205" s="1"/>
      <c r="G205" s="1"/>
      <c r="H205" s="1"/>
      <c r="I205" s="1"/>
      <c r="J205" s="1"/>
      <c r="K205" s="1"/>
      <c r="L205" s="1"/>
      <c r="M205" s="1"/>
      <c r="N205" s="1"/>
      <c r="O205" s="1"/>
      <c r="P205" s="1"/>
      <c r="Q205" s="1"/>
      <c r="R205" s="1"/>
      <c r="S205" s="1"/>
      <c r="T205" s="1"/>
      <c r="U205" s="1"/>
      <c r="V205" s="1"/>
      <c r="W205" s="1"/>
      <c r="X205" s="1"/>
      <c r="Y205" s="1"/>
      <c r="Z205" s="1"/>
      <c r="AA205" s="1"/>
      <c r="AB205" s="1"/>
      <c r="AC205" s="1"/>
      <c r="AD205" s="1"/>
      <c r="AE205" s="1"/>
      <c r="AF205" s="1"/>
      <c r="AG205" s="1"/>
      <c r="AH205" s="1"/>
      <c r="AI205" s="1"/>
      <c r="AJ205" s="1"/>
    </row>
    <row r="206" spans="2:36" ht="18.75" customHeight="1">
      <c r="B206" s="238" t="s">
        <v>1063</v>
      </c>
      <c r="C206" s="239"/>
      <c r="D206" s="239"/>
      <c r="E206" s="239"/>
      <c r="F206" s="239"/>
      <c r="G206" s="239"/>
      <c r="H206" s="239"/>
      <c r="I206" s="239"/>
      <c r="J206" s="239"/>
      <c r="K206" s="239"/>
      <c r="L206" s="239"/>
      <c r="M206" s="239"/>
      <c r="N206" s="239"/>
      <c r="O206" s="239"/>
      <c r="P206" s="239"/>
      <c r="Q206" s="239"/>
      <c r="R206" s="239"/>
      <c r="S206" s="239"/>
      <c r="T206" s="239"/>
      <c r="U206" s="239"/>
      <c r="V206" s="239"/>
      <c r="W206" s="239"/>
      <c r="X206" s="239"/>
      <c r="Y206" s="239"/>
      <c r="Z206" s="239"/>
      <c r="AA206" s="239"/>
      <c r="AB206" s="239"/>
      <c r="AC206" s="239"/>
      <c r="AD206" s="239"/>
      <c r="AE206" s="239"/>
      <c r="AF206" s="239"/>
      <c r="AG206" s="239"/>
      <c r="AH206" s="239"/>
      <c r="AI206" s="239"/>
      <c r="AJ206" s="240"/>
    </row>
    <row r="207" spans="2:36" ht="8.25" customHeight="1">
      <c r="B207" s="1"/>
      <c r="C207" s="1"/>
      <c r="D207" s="1"/>
      <c r="E207" s="1"/>
      <c r="F207" s="1"/>
      <c r="G207" s="1"/>
      <c r="H207" s="1"/>
      <c r="I207" s="1"/>
      <c r="J207" s="1"/>
      <c r="K207" s="1"/>
      <c r="L207" s="1"/>
      <c r="M207" s="1"/>
      <c r="N207" s="1"/>
      <c r="O207" s="1"/>
      <c r="P207" s="1"/>
      <c r="Q207" s="1"/>
      <c r="R207" s="1"/>
      <c r="S207" s="1"/>
      <c r="T207" s="1"/>
      <c r="U207" s="1"/>
      <c r="V207" s="1"/>
      <c r="W207" s="1"/>
      <c r="X207" s="1"/>
      <c r="Y207" s="1"/>
      <c r="Z207" s="1"/>
      <c r="AA207" s="1"/>
      <c r="AB207" s="1"/>
      <c r="AC207" s="1"/>
      <c r="AD207" s="1"/>
      <c r="AE207" s="1"/>
      <c r="AF207" s="1"/>
      <c r="AG207" s="1"/>
      <c r="AH207" s="1"/>
      <c r="AI207" s="1"/>
      <c r="AJ207" s="1"/>
    </row>
    <row r="208" spans="2:36" ht="12" customHeight="1">
      <c r="B208" s="234"/>
      <c r="C208" s="235"/>
      <c r="D208" s="235"/>
      <c r="E208" s="234" t="s">
        <v>1069</v>
      </c>
      <c r="F208" s="235"/>
      <c r="G208" s="235"/>
      <c r="H208" s="235"/>
      <c r="I208" s="235"/>
      <c r="J208" s="235"/>
      <c r="K208" s="235"/>
      <c r="L208" s="235"/>
      <c r="M208" s="235"/>
      <c r="N208" s="235"/>
      <c r="O208" s="235"/>
      <c r="P208" s="235"/>
      <c r="Q208" s="234" t="s">
        <v>1070</v>
      </c>
      <c r="R208" s="235"/>
      <c r="S208" s="235"/>
      <c r="T208" s="235"/>
      <c r="U208" s="235"/>
      <c r="V208" s="235"/>
      <c r="W208" s="235"/>
      <c r="X208" s="234" t="s">
        <v>1071</v>
      </c>
      <c r="Y208" s="235"/>
      <c r="Z208" s="235"/>
      <c r="AA208" s="235"/>
      <c r="AB208" s="235"/>
      <c r="AC208" s="235"/>
      <c r="AD208" s="235"/>
      <c r="AE208" s="234" t="s">
        <v>1070</v>
      </c>
      <c r="AF208" s="235"/>
      <c r="AG208" s="235"/>
      <c r="AH208" s="235"/>
      <c r="AI208" s="235"/>
      <c r="AJ208" s="1"/>
    </row>
    <row r="209" spans="2:36" ht="12" customHeight="1">
      <c r="B209" s="220" t="s">
        <v>1143</v>
      </c>
      <c r="C209" s="221"/>
      <c r="D209" s="221"/>
      <c r="E209" s="310">
        <v>2926477225.400027</v>
      </c>
      <c r="F209" s="221"/>
      <c r="G209" s="221"/>
      <c r="H209" s="221"/>
      <c r="I209" s="221"/>
      <c r="J209" s="221"/>
      <c r="K209" s="221"/>
      <c r="L209" s="221"/>
      <c r="M209" s="221"/>
      <c r="N209" s="221"/>
      <c r="O209" s="221"/>
      <c r="P209" s="221"/>
      <c r="Q209" s="289">
        <v>1</v>
      </c>
      <c r="R209" s="221"/>
      <c r="S209" s="221"/>
      <c r="T209" s="221"/>
      <c r="U209" s="221"/>
      <c r="V209" s="221"/>
      <c r="W209" s="221"/>
      <c r="X209" s="222">
        <v>38422</v>
      </c>
      <c r="Y209" s="221"/>
      <c r="Z209" s="221"/>
      <c r="AA209" s="221"/>
      <c r="AB209" s="221"/>
      <c r="AC209" s="221"/>
      <c r="AD209" s="221"/>
      <c r="AE209" s="289">
        <v>0.9999219258295381</v>
      </c>
      <c r="AF209" s="221"/>
      <c r="AG209" s="221"/>
      <c r="AH209" s="221"/>
      <c r="AI209" s="221"/>
      <c r="AJ209" s="1"/>
    </row>
    <row r="210" spans="2:36" ht="12" customHeight="1">
      <c r="B210" s="220" t="s">
        <v>1144</v>
      </c>
      <c r="C210" s="221"/>
      <c r="D210" s="221"/>
      <c r="E210" s="310">
        <v>0</v>
      </c>
      <c r="F210" s="221"/>
      <c r="G210" s="221"/>
      <c r="H210" s="221"/>
      <c r="I210" s="221"/>
      <c r="J210" s="221"/>
      <c r="K210" s="221"/>
      <c r="L210" s="221"/>
      <c r="M210" s="221"/>
      <c r="N210" s="221"/>
      <c r="O210" s="221"/>
      <c r="P210" s="221"/>
      <c r="Q210" s="289">
        <v>0</v>
      </c>
      <c r="R210" s="221"/>
      <c r="S210" s="221"/>
      <c r="T210" s="221"/>
      <c r="U210" s="221"/>
      <c r="V210" s="221"/>
      <c r="W210" s="221"/>
      <c r="X210" s="222">
        <v>3</v>
      </c>
      <c r="Y210" s="221"/>
      <c r="Z210" s="221"/>
      <c r="AA210" s="221"/>
      <c r="AB210" s="221"/>
      <c r="AC210" s="221"/>
      <c r="AD210" s="221"/>
      <c r="AE210" s="289">
        <v>7.807417046193885E-05</v>
      </c>
      <c r="AF210" s="221"/>
      <c r="AG210" s="221"/>
      <c r="AH210" s="221"/>
      <c r="AI210" s="221"/>
      <c r="AJ210" s="1"/>
    </row>
    <row r="211" spans="2:36" ht="12" customHeight="1">
      <c r="B211" s="311"/>
      <c r="C211" s="312"/>
      <c r="D211" s="312"/>
      <c r="E211" s="313">
        <v>2926477225.400027</v>
      </c>
      <c r="F211" s="312"/>
      <c r="G211" s="312"/>
      <c r="H211" s="312"/>
      <c r="I211" s="312"/>
      <c r="J211" s="312"/>
      <c r="K211" s="312"/>
      <c r="L211" s="312"/>
      <c r="M211" s="312"/>
      <c r="N211" s="312"/>
      <c r="O211" s="312"/>
      <c r="P211" s="312"/>
      <c r="Q211" s="314">
        <v>0.9999999999999961</v>
      </c>
      <c r="R211" s="312"/>
      <c r="S211" s="312"/>
      <c r="T211" s="312"/>
      <c r="U211" s="312"/>
      <c r="V211" s="312"/>
      <c r="W211" s="312"/>
      <c r="X211" s="315">
        <v>38425</v>
      </c>
      <c r="Y211" s="312"/>
      <c r="Z211" s="312"/>
      <c r="AA211" s="312"/>
      <c r="AB211" s="312"/>
      <c r="AC211" s="312"/>
      <c r="AD211" s="312"/>
      <c r="AE211" s="314">
        <v>1</v>
      </c>
      <c r="AF211" s="312"/>
      <c r="AG211" s="312"/>
      <c r="AH211" s="312"/>
      <c r="AI211" s="312"/>
      <c r="AJ211" s="1"/>
    </row>
    <row r="212" spans="2:36" ht="16.5" customHeight="1">
      <c r="B212" s="1"/>
      <c r="C212" s="1"/>
      <c r="D212" s="1"/>
      <c r="E212" s="1"/>
      <c r="F212" s="1"/>
      <c r="G212" s="1"/>
      <c r="H212" s="1"/>
      <c r="I212" s="1"/>
      <c r="J212" s="1"/>
      <c r="K212" s="1"/>
      <c r="L212" s="1"/>
      <c r="M212" s="1"/>
      <c r="N212" s="1"/>
      <c r="O212" s="1"/>
      <c r="P212" s="1"/>
      <c r="Q212" s="1"/>
      <c r="R212" s="1"/>
      <c r="S212" s="1"/>
      <c r="T212" s="1"/>
      <c r="U212" s="1"/>
      <c r="V212" s="1"/>
      <c r="W212" s="1"/>
      <c r="X212" s="1"/>
      <c r="Y212" s="1"/>
      <c r="Z212" s="1"/>
      <c r="AA212" s="1"/>
      <c r="AB212" s="1"/>
      <c r="AC212" s="1"/>
      <c r="AD212" s="1"/>
      <c r="AE212" s="1"/>
      <c r="AF212" s="1"/>
      <c r="AG212" s="1"/>
      <c r="AH212" s="1"/>
      <c r="AI212" s="1"/>
      <c r="AJ212" s="1"/>
    </row>
    <row r="213" spans="2:36" ht="18.75" customHeight="1">
      <c r="B213" s="238" t="s">
        <v>1064</v>
      </c>
      <c r="C213" s="239"/>
      <c r="D213" s="239"/>
      <c r="E213" s="239"/>
      <c r="F213" s="239"/>
      <c r="G213" s="239"/>
      <c r="H213" s="239"/>
      <c r="I213" s="239"/>
      <c r="J213" s="239"/>
      <c r="K213" s="239"/>
      <c r="L213" s="239"/>
      <c r="M213" s="239"/>
      <c r="N213" s="239"/>
      <c r="O213" s="239"/>
      <c r="P213" s="239"/>
      <c r="Q213" s="239"/>
      <c r="R213" s="239"/>
      <c r="S213" s="239"/>
      <c r="T213" s="239"/>
      <c r="U213" s="239"/>
      <c r="V213" s="239"/>
      <c r="W213" s="239"/>
      <c r="X213" s="239"/>
      <c r="Y213" s="239"/>
      <c r="Z213" s="239"/>
      <c r="AA213" s="239"/>
      <c r="AB213" s="239"/>
      <c r="AC213" s="239"/>
      <c r="AD213" s="239"/>
      <c r="AE213" s="239"/>
      <c r="AF213" s="239"/>
      <c r="AG213" s="239"/>
      <c r="AH213" s="239"/>
      <c r="AI213" s="239"/>
      <c r="AJ213" s="240"/>
    </row>
    <row r="214" spans="2:36" ht="6.75" customHeight="1">
      <c r="B214" s="1"/>
      <c r="C214" s="1"/>
      <c r="D214" s="1"/>
      <c r="E214" s="1"/>
      <c r="F214" s="1"/>
      <c r="G214" s="1"/>
      <c r="H214" s="1"/>
      <c r="I214" s="1"/>
      <c r="J214" s="1"/>
      <c r="K214" s="1"/>
      <c r="L214" s="1"/>
      <c r="M214" s="1"/>
      <c r="N214" s="1"/>
      <c r="O214" s="1"/>
      <c r="P214" s="1"/>
      <c r="Q214" s="1"/>
      <c r="R214" s="1"/>
      <c r="S214" s="1"/>
      <c r="T214" s="1"/>
      <c r="U214" s="1"/>
      <c r="V214" s="1"/>
      <c r="W214" s="1"/>
      <c r="X214" s="1"/>
      <c r="Y214" s="1"/>
      <c r="Z214" s="1"/>
      <c r="AA214" s="1"/>
      <c r="AB214" s="1"/>
      <c r="AC214" s="1"/>
      <c r="AD214" s="1"/>
      <c r="AE214" s="1"/>
      <c r="AF214" s="1"/>
      <c r="AG214" s="1"/>
      <c r="AH214" s="1"/>
      <c r="AI214" s="1"/>
      <c r="AJ214" s="1"/>
    </row>
    <row r="215" spans="2:36" ht="13.5" customHeight="1">
      <c r="B215" s="234"/>
      <c r="C215" s="235"/>
      <c r="D215" s="234" t="s">
        <v>1069</v>
      </c>
      <c r="E215" s="235"/>
      <c r="F215" s="235"/>
      <c r="G215" s="235"/>
      <c r="H215" s="235"/>
      <c r="I215" s="235"/>
      <c r="J215" s="235"/>
      <c r="K215" s="235"/>
      <c r="L215" s="235"/>
      <c r="M215" s="235"/>
      <c r="N215" s="235"/>
      <c r="O215" s="235"/>
      <c r="P215" s="234" t="s">
        <v>1070</v>
      </c>
      <c r="Q215" s="235"/>
      <c r="R215" s="235"/>
      <c r="S215" s="235"/>
      <c r="T215" s="235"/>
      <c r="U215" s="235"/>
      <c r="V215" s="235"/>
      <c r="W215" s="234" t="s">
        <v>1071</v>
      </c>
      <c r="X215" s="235"/>
      <c r="Y215" s="235"/>
      <c r="Z215" s="235"/>
      <c r="AA215" s="235"/>
      <c r="AB215" s="235"/>
      <c r="AC215" s="235"/>
      <c r="AD215" s="234" t="s">
        <v>1070</v>
      </c>
      <c r="AE215" s="235"/>
      <c r="AF215" s="235"/>
      <c r="AG215" s="235"/>
      <c r="AH215" s="235"/>
      <c r="AI215" s="235"/>
      <c r="AJ215" s="1"/>
    </row>
    <row r="216" spans="2:36" ht="12" customHeight="1">
      <c r="B216" s="220" t="s">
        <v>1145</v>
      </c>
      <c r="C216" s="221"/>
      <c r="D216" s="310">
        <v>2801403848.610019</v>
      </c>
      <c r="E216" s="221"/>
      <c r="F216" s="221"/>
      <c r="G216" s="221"/>
      <c r="H216" s="221"/>
      <c r="I216" s="221"/>
      <c r="J216" s="221"/>
      <c r="K216" s="221"/>
      <c r="L216" s="221"/>
      <c r="M216" s="221"/>
      <c r="N216" s="221"/>
      <c r="O216" s="221"/>
      <c r="P216" s="289">
        <v>0.9572614556148122</v>
      </c>
      <c r="Q216" s="221"/>
      <c r="R216" s="221"/>
      <c r="S216" s="221"/>
      <c r="T216" s="221"/>
      <c r="U216" s="221"/>
      <c r="V216" s="221"/>
      <c r="W216" s="222">
        <v>36967</v>
      </c>
      <c r="X216" s="221"/>
      <c r="Y216" s="221"/>
      <c r="Z216" s="221"/>
      <c r="AA216" s="221"/>
      <c r="AB216" s="221"/>
      <c r="AC216" s="221"/>
      <c r="AD216" s="289">
        <v>0.9620559531554977</v>
      </c>
      <c r="AE216" s="221"/>
      <c r="AF216" s="221"/>
      <c r="AG216" s="221"/>
      <c r="AH216" s="221"/>
      <c r="AI216" s="221"/>
      <c r="AJ216" s="1"/>
    </row>
    <row r="217" spans="2:36" ht="12" customHeight="1">
      <c r="B217" s="220" t="s">
        <v>1146</v>
      </c>
      <c r="C217" s="221"/>
      <c r="D217" s="310">
        <v>64813040.57</v>
      </c>
      <c r="E217" s="221"/>
      <c r="F217" s="221"/>
      <c r="G217" s="221"/>
      <c r="H217" s="221"/>
      <c r="I217" s="221"/>
      <c r="J217" s="221"/>
      <c r="K217" s="221"/>
      <c r="L217" s="221"/>
      <c r="M217" s="221"/>
      <c r="N217" s="221"/>
      <c r="O217" s="221"/>
      <c r="P217" s="289">
        <v>0.022147119412877277</v>
      </c>
      <c r="Q217" s="221"/>
      <c r="R217" s="221"/>
      <c r="S217" s="221"/>
      <c r="T217" s="221"/>
      <c r="U217" s="221"/>
      <c r="V217" s="221"/>
      <c r="W217" s="222">
        <v>396</v>
      </c>
      <c r="X217" s="221"/>
      <c r="Y217" s="221"/>
      <c r="Z217" s="221"/>
      <c r="AA217" s="221"/>
      <c r="AB217" s="221"/>
      <c r="AC217" s="221"/>
      <c r="AD217" s="289">
        <v>0.010305790500975928</v>
      </c>
      <c r="AE217" s="221"/>
      <c r="AF217" s="221"/>
      <c r="AG217" s="221"/>
      <c r="AH217" s="221"/>
      <c r="AI217" s="221"/>
      <c r="AJ217" s="1"/>
    </row>
    <row r="218" spans="2:36" ht="12" customHeight="1">
      <c r="B218" s="220" t="s">
        <v>1147</v>
      </c>
      <c r="C218" s="221"/>
      <c r="D218" s="310">
        <v>60260336.21999995</v>
      </c>
      <c r="E218" s="221"/>
      <c r="F218" s="221"/>
      <c r="G218" s="221"/>
      <c r="H218" s="221"/>
      <c r="I218" s="221"/>
      <c r="J218" s="221"/>
      <c r="K218" s="221"/>
      <c r="L218" s="221"/>
      <c r="M218" s="221"/>
      <c r="N218" s="221"/>
      <c r="O218" s="221"/>
      <c r="P218" s="289">
        <v>0.020591424972310517</v>
      </c>
      <c r="Q218" s="221"/>
      <c r="R218" s="221"/>
      <c r="S218" s="221"/>
      <c r="T218" s="221"/>
      <c r="U218" s="221"/>
      <c r="V218" s="221"/>
      <c r="W218" s="222">
        <v>1062</v>
      </c>
      <c r="X218" s="221"/>
      <c r="Y218" s="221"/>
      <c r="Z218" s="221"/>
      <c r="AA218" s="221"/>
      <c r="AB218" s="221"/>
      <c r="AC218" s="221"/>
      <c r="AD218" s="289">
        <v>0.02763825634352635</v>
      </c>
      <c r="AE218" s="221"/>
      <c r="AF218" s="221"/>
      <c r="AG218" s="221"/>
      <c r="AH218" s="221"/>
      <c r="AI218" s="221"/>
      <c r="AJ218" s="1"/>
    </row>
    <row r="219" spans="2:36" ht="12" customHeight="1">
      <c r="B219" s="311"/>
      <c r="C219" s="312"/>
      <c r="D219" s="313">
        <v>2926477225.400019</v>
      </c>
      <c r="E219" s="312"/>
      <c r="F219" s="312"/>
      <c r="G219" s="312"/>
      <c r="H219" s="312"/>
      <c r="I219" s="312"/>
      <c r="J219" s="312"/>
      <c r="K219" s="312"/>
      <c r="L219" s="312"/>
      <c r="M219" s="312"/>
      <c r="N219" s="312"/>
      <c r="O219" s="312"/>
      <c r="P219" s="314">
        <v>0.9999999999999987</v>
      </c>
      <c r="Q219" s="312"/>
      <c r="R219" s="312"/>
      <c r="S219" s="312"/>
      <c r="T219" s="312"/>
      <c r="U219" s="312"/>
      <c r="V219" s="312"/>
      <c r="W219" s="315">
        <v>38425</v>
      </c>
      <c r="X219" s="312"/>
      <c r="Y219" s="312"/>
      <c r="Z219" s="312"/>
      <c r="AA219" s="312"/>
      <c r="AB219" s="312"/>
      <c r="AC219" s="312"/>
      <c r="AD219" s="314">
        <v>1</v>
      </c>
      <c r="AE219" s="312"/>
      <c r="AF219" s="312"/>
      <c r="AG219" s="312"/>
      <c r="AH219" s="312"/>
      <c r="AI219" s="312"/>
      <c r="AJ219" s="1"/>
    </row>
    <row r="220" spans="2:36" ht="9" customHeight="1">
      <c r="B220" s="1"/>
      <c r="C220" s="1"/>
      <c r="D220" s="1"/>
      <c r="E220" s="1"/>
      <c r="F220" s="1"/>
      <c r="G220" s="1"/>
      <c r="H220" s="1"/>
      <c r="I220" s="1"/>
      <c r="J220" s="1"/>
      <c r="K220" s="1"/>
      <c r="L220" s="1"/>
      <c r="M220" s="1"/>
      <c r="N220" s="1"/>
      <c r="O220" s="1"/>
      <c r="P220" s="1"/>
      <c r="Q220" s="1"/>
      <c r="R220" s="1"/>
      <c r="S220" s="1"/>
      <c r="T220" s="1"/>
      <c r="U220" s="1"/>
      <c r="V220" s="1"/>
      <c r="W220" s="1"/>
      <c r="X220" s="1"/>
      <c r="Y220" s="1"/>
      <c r="Z220" s="1"/>
      <c r="AA220" s="1"/>
      <c r="AB220" s="1"/>
      <c r="AC220" s="1"/>
      <c r="AD220" s="1"/>
      <c r="AE220" s="1"/>
      <c r="AF220" s="1"/>
      <c r="AG220" s="1"/>
      <c r="AH220" s="1"/>
      <c r="AI220" s="1"/>
      <c r="AJ220" s="1"/>
    </row>
    <row r="221" spans="2:36" ht="18.75" customHeight="1">
      <c r="B221" s="238" t="s">
        <v>1065</v>
      </c>
      <c r="C221" s="239"/>
      <c r="D221" s="239"/>
      <c r="E221" s="239"/>
      <c r="F221" s="239"/>
      <c r="G221" s="239"/>
      <c r="H221" s="239"/>
      <c r="I221" s="239"/>
      <c r="J221" s="239"/>
      <c r="K221" s="239"/>
      <c r="L221" s="239"/>
      <c r="M221" s="239"/>
      <c r="N221" s="239"/>
      <c r="O221" s="239"/>
      <c r="P221" s="239"/>
      <c r="Q221" s="239"/>
      <c r="R221" s="239"/>
      <c r="S221" s="239"/>
      <c r="T221" s="239"/>
      <c r="U221" s="239"/>
      <c r="V221" s="239"/>
      <c r="W221" s="239"/>
      <c r="X221" s="239"/>
      <c r="Y221" s="239"/>
      <c r="Z221" s="239"/>
      <c r="AA221" s="239"/>
      <c r="AB221" s="239"/>
      <c r="AC221" s="239"/>
      <c r="AD221" s="239"/>
      <c r="AE221" s="239"/>
      <c r="AF221" s="239"/>
      <c r="AG221" s="239"/>
      <c r="AH221" s="239"/>
      <c r="AI221" s="239"/>
      <c r="AJ221" s="240"/>
    </row>
    <row r="222" spans="2:36" ht="8.25" customHeight="1">
      <c r="B222" s="1"/>
      <c r="C222" s="1"/>
      <c r="D222" s="1"/>
      <c r="E222" s="1"/>
      <c r="F222" s="1"/>
      <c r="G222" s="1"/>
      <c r="H222" s="1"/>
      <c r="I222" s="1"/>
      <c r="J222" s="1"/>
      <c r="K222" s="1"/>
      <c r="L222" s="1"/>
      <c r="M222" s="1"/>
      <c r="N222" s="1"/>
      <c r="O222" s="1"/>
      <c r="P222" s="1"/>
      <c r="Q222" s="1"/>
      <c r="R222" s="1"/>
      <c r="S222" s="1"/>
      <c r="T222" s="1"/>
      <c r="U222" s="1"/>
      <c r="V222" s="1"/>
      <c r="W222" s="1"/>
      <c r="X222" s="1"/>
      <c r="Y222" s="1"/>
      <c r="Z222" s="1"/>
      <c r="AA222" s="1"/>
      <c r="AB222" s="1"/>
      <c r="AC222" s="1"/>
      <c r="AD222" s="1"/>
      <c r="AE222" s="1"/>
      <c r="AF222" s="1"/>
      <c r="AG222" s="1"/>
      <c r="AH222" s="1"/>
      <c r="AI222" s="1"/>
      <c r="AJ222" s="1"/>
    </row>
    <row r="223" spans="2:36" ht="12.75" customHeight="1">
      <c r="B223" s="6"/>
      <c r="C223" s="234" t="s">
        <v>1069</v>
      </c>
      <c r="D223" s="235"/>
      <c r="E223" s="235"/>
      <c r="F223" s="235"/>
      <c r="G223" s="235"/>
      <c r="H223" s="235"/>
      <c r="I223" s="235"/>
      <c r="J223" s="235"/>
      <c r="K223" s="235"/>
      <c r="L223" s="235"/>
      <c r="M223" s="235"/>
      <c r="N223" s="235"/>
      <c r="O223" s="234" t="s">
        <v>1070</v>
      </c>
      <c r="P223" s="235"/>
      <c r="Q223" s="235"/>
      <c r="R223" s="235"/>
      <c r="S223" s="235"/>
      <c r="T223" s="235"/>
      <c r="U223" s="235"/>
      <c r="V223" s="234" t="s">
        <v>1071</v>
      </c>
      <c r="W223" s="235"/>
      <c r="X223" s="235"/>
      <c r="Y223" s="235"/>
      <c r="Z223" s="235"/>
      <c r="AA223" s="235"/>
      <c r="AB223" s="235"/>
      <c r="AC223" s="234" t="s">
        <v>1070</v>
      </c>
      <c r="AD223" s="235"/>
      <c r="AE223" s="235"/>
      <c r="AF223" s="235"/>
      <c r="AG223" s="235"/>
      <c r="AH223" s="235"/>
      <c r="AI223" s="1"/>
      <c r="AJ223" s="1"/>
    </row>
    <row r="224" spans="2:36" ht="12" customHeight="1">
      <c r="B224" s="9" t="s">
        <v>86</v>
      </c>
      <c r="C224" s="310">
        <v>69019.42</v>
      </c>
      <c r="D224" s="221"/>
      <c r="E224" s="221"/>
      <c r="F224" s="221"/>
      <c r="G224" s="221"/>
      <c r="H224" s="221"/>
      <c r="I224" s="221"/>
      <c r="J224" s="221"/>
      <c r="K224" s="221"/>
      <c r="L224" s="221"/>
      <c r="M224" s="221"/>
      <c r="N224" s="221"/>
      <c r="O224" s="289">
        <v>2.3584471938122205E-05</v>
      </c>
      <c r="P224" s="221"/>
      <c r="Q224" s="221"/>
      <c r="R224" s="221"/>
      <c r="S224" s="221"/>
      <c r="T224" s="221"/>
      <c r="U224" s="221"/>
      <c r="V224" s="222">
        <v>69</v>
      </c>
      <c r="W224" s="221"/>
      <c r="X224" s="221"/>
      <c r="Y224" s="221"/>
      <c r="Z224" s="221"/>
      <c r="AA224" s="221"/>
      <c r="AB224" s="221"/>
      <c r="AC224" s="289">
        <v>0.0017957059206245934</v>
      </c>
      <c r="AD224" s="221"/>
      <c r="AE224" s="221"/>
      <c r="AF224" s="221"/>
      <c r="AG224" s="221"/>
      <c r="AH224" s="221"/>
      <c r="AI224" s="1"/>
      <c r="AJ224" s="1"/>
    </row>
    <row r="225" spans="2:36" ht="12" customHeight="1">
      <c r="B225" s="9" t="s">
        <v>1148</v>
      </c>
      <c r="C225" s="310">
        <v>33347291.289999973</v>
      </c>
      <c r="D225" s="221"/>
      <c r="E225" s="221"/>
      <c r="F225" s="221"/>
      <c r="G225" s="221"/>
      <c r="H225" s="221"/>
      <c r="I225" s="221"/>
      <c r="J225" s="221"/>
      <c r="K225" s="221"/>
      <c r="L225" s="221"/>
      <c r="M225" s="221"/>
      <c r="N225" s="221"/>
      <c r="O225" s="289">
        <v>0.011395028466501042</v>
      </c>
      <c r="P225" s="221"/>
      <c r="Q225" s="221"/>
      <c r="R225" s="221"/>
      <c r="S225" s="221"/>
      <c r="T225" s="221"/>
      <c r="U225" s="221"/>
      <c r="V225" s="222">
        <v>1394</v>
      </c>
      <c r="W225" s="221"/>
      <c r="X225" s="221"/>
      <c r="Y225" s="221"/>
      <c r="Z225" s="221"/>
      <c r="AA225" s="221"/>
      <c r="AB225" s="221"/>
      <c r="AC225" s="289">
        <v>0.03627846454131425</v>
      </c>
      <c r="AD225" s="221"/>
      <c r="AE225" s="221"/>
      <c r="AF225" s="221"/>
      <c r="AG225" s="221"/>
      <c r="AH225" s="221"/>
      <c r="AI225" s="1"/>
      <c r="AJ225" s="1"/>
    </row>
    <row r="226" spans="2:36" ht="12" customHeight="1">
      <c r="B226" s="9" t="s">
        <v>1149</v>
      </c>
      <c r="C226" s="310">
        <v>140025186.5800001</v>
      </c>
      <c r="D226" s="221"/>
      <c r="E226" s="221"/>
      <c r="F226" s="221"/>
      <c r="G226" s="221"/>
      <c r="H226" s="221"/>
      <c r="I226" s="221"/>
      <c r="J226" s="221"/>
      <c r="K226" s="221"/>
      <c r="L226" s="221"/>
      <c r="M226" s="221"/>
      <c r="N226" s="221"/>
      <c r="O226" s="289">
        <v>0.047847693932031574</v>
      </c>
      <c r="P226" s="221"/>
      <c r="Q226" s="221"/>
      <c r="R226" s="221"/>
      <c r="S226" s="221"/>
      <c r="T226" s="221"/>
      <c r="U226" s="221"/>
      <c r="V226" s="222">
        <v>3620</v>
      </c>
      <c r="W226" s="221"/>
      <c r="X226" s="221"/>
      <c r="Y226" s="221"/>
      <c r="Z226" s="221"/>
      <c r="AA226" s="221"/>
      <c r="AB226" s="221"/>
      <c r="AC226" s="289">
        <v>0.09420949902407287</v>
      </c>
      <c r="AD226" s="221"/>
      <c r="AE226" s="221"/>
      <c r="AF226" s="221"/>
      <c r="AG226" s="221"/>
      <c r="AH226" s="221"/>
      <c r="AI226" s="1"/>
      <c r="AJ226" s="1"/>
    </row>
    <row r="227" spans="2:36" ht="12" customHeight="1">
      <c r="B227" s="9" t="s">
        <v>1150</v>
      </c>
      <c r="C227" s="310">
        <v>249007294.23000085</v>
      </c>
      <c r="D227" s="221"/>
      <c r="E227" s="221"/>
      <c r="F227" s="221"/>
      <c r="G227" s="221"/>
      <c r="H227" s="221"/>
      <c r="I227" s="221"/>
      <c r="J227" s="221"/>
      <c r="K227" s="221"/>
      <c r="L227" s="221"/>
      <c r="M227" s="221"/>
      <c r="N227" s="221"/>
      <c r="O227" s="289">
        <v>0.08508772665947055</v>
      </c>
      <c r="P227" s="221"/>
      <c r="Q227" s="221"/>
      <c r="R227" s="221"/>
      <c r="S227" s="221"/>
      <c r="T227" s="221"/>
      <c r="U227" s="221"/>
      <c r="V227" s="222">
        <v>4616</v>
      </c>
      <c r="W227" s="221"/>
      <c r="X227" s="221"/>
      <c r="Y227" s="221"/>
      <c r="Z227" s="221"/>
      <c r="AA227" s="221"/>
      <c r="AB227" s="221"/>
      <c r="AC227" s="289">
        <v>0.12013012361743657</v>
      </c>
      <c r="AD227" s="221"/>
      <c r="AE227" s="221"/>
      <c r="AF227" s="221"/>
      <c r="AG227" s="221"/>
      <c r="AH227" s="221"/>
      <c r="AI227" s="1"/>
      <c r="AJ227" s="1"/>
    </row>
    <row r="228" spans="2:36" ht="12" customHeight="1">
      <c r="B228" s="9" t="s">
        <v>1151</v>
      </c>
      <c r="C228" s="310">
        <v>302210649.15</v>
      </c>
      <c r="D228" s="221"/>
      <c r="E228" s="221"/>
      <c r="F228" s="221"/>
      <c r="G228" s="221"/>
      <c r="H228" s="221"/>
      <c r="I228" s="221"/>
      <c r="J228" s="221"/>
      <c r="K228" s="221"/>
      <c r="L228" s="221"/>
      <c r="M228" s="221"/>
      <c r="N228" s="221"/>
      <c r="O228" s="289">
        <v>0.10326772630485549</v>
      </c>
      <c r="P228" s="221"/>
      <c r="Q228" s="221"/>
      <c r="R228" s="221"/>
      <c r="S228" s="221"/>
      <c r="T228" s="221"/>
      <c r="U228" s="221"/>
      <c r="V228" s="222">
        <v>4797</v>
      </c>
      <c r="W228" s="221"/>
      <c r="X228" s="221"/>
      <c r="Y228" s="221"/>
      <c r="Z228" s="221"/>
      <c r="AA228" s="221"/>
      <c r="AB228" s="221"/>
      <c r="AC228" s="289">
        <v>0.1248405985686402</v>
      </c>
      <c r="AD228" s="221"/>
      <c r="AE228" s="221"/>
      <c r="AF228" s="221"/>
      <c r="AG228" s="221"/>
      <c r="AH228" s="221"/>
      <c r="AI228" s="1"/>
      <c r="AJ228" s="1"/>
    </row>
    <row r="229" spans="2:36" ht="12" customHeight="1">
      <c r="B229" s="9" t="s">
        <v>1152</v>
      </c>
      <c r="C229" s="310">
        <v>344731062.01999885</v>
      </c>
      <c r="D229" s="221"/>
      <c r="E229" s="221"/>
      <c r="F229" s="221"/>
      <c r="G229" s="221"/>
      <c r="H229" s="221"/>
      <c r="I229" s="221"/>
      <c r="J229" s="221"/>
      <c r="K229" s="221"/>
      <c r="L229" s="221"/>
      <c r="M229" s="221"/>
      <c r="N229" s="221"/>
      <c r="O229" s="289">
        <v>0.11779728166956095</v>
      </c>
      <c r="P229" s="221"/>
      <c r="Q229" s="221"/>
      <c r="R229" s="221"/>
      <c r="S229" s="221"/>
      <c r="T229" s="221"/>
      <c r="U229" s="221"/>
      <c r="V229" s="222">
        <v>4748</v>
      </c>
      <c r="W229" s="221"/>
      <c r="X229" s="221"/>
      <c r="Y229" s="221"/>
      <c r="Z229" s="221"/>
      <c r="AA229" s="221"/>
      <c r="AB229" s="221"/>
      <c r="AC229" s="289">
        <v>0.12356538711776187</v>
      </c>
      <c r="AD229" s="221"/>
      <c r="AE229" s="221"/>
      <c r="AF229" s="221"/>
      <c r="AG229" s="221"/>
      <c r="AH229" s="221"/>
      <c r="AI229" s="1"/>
      <c r="AJ229" s="1"/>
    </row>
    <row r="230" spans="2:36" ht="12" customHeight="1">
      <c r="B230" s="9" t="s">
        <v>1153</v>
      </c>
      <c r="C230" s="310">
        <v>368283931.4599995</v>
      </c>
      <c r="D230" s="221"/>
      <c r="E230" s="221"/>
      <c r="F230" s="221"/>
      <c r="G230" s="221"/>
      <c r="H230" s="221"/>
      <c r="I230" s="221"/>
      <c r="J230" s="221"/>
      <c r="K230" s="221"/>
      <c r="L230" s="221"/>
      <c r="M230" s="221"/>
      <c r="N230" s="221"/>
      <c r="O230" s="289">
        <v>0.12584548010950658</v>
      </c>
      <c r="P230" s="221"/>
      <c r="Q230" s="221"/>
      <c r="R230" s="221"/>
      <c r="S230" s="221"/>
      <c r="T230" s="221"/>
      <c r="U230" s="221"/>
      <c r="V230" s="222">
        <v>4546</v>
      </c>
      <c r="W230" s="221"/>
      <c r="X230" s="221"/>
      <c r="Y230" s="221"/>
      <c r="Z230" s="221"/>
      <c r="AA230" s="221"/>
      <c r="AB230" s="221"/>
      <c r="AC230" s="289">
        <v>0.11830839297332466</v>
      </c>
      <c r="AD230" s="221"/>
      <c r="AE230" s="221"/>
      <c r="AF230" s="221"/>
      <c r="AG230" s="221"/>
      <c r="AH230" s="221"/>
      <c r="AI230" s="1"/>
      <c r="AJ230" s="1"/>
    </row>
    <row r="231" spans="2:36" ht="12" customHeight="1">
      <c r="B231" s="9" t="s">
        <v>1154</v>
      </c>
      <c r="C231" s="310">
        <v>389343939.54999954</v>
      </c>
      <c r="D231" s="221"/>
      <c r="E231" s="221"/>
      <c r="F231" s="221"/>
      <c r="G231" s="221"/>
      <c r="H231" s="221"/>
      <c r="I231" s="221"/>
      <c r="J231" s="221"/>
      <c r="K231" s="221"/>
      <c r="L231" s="221"/>
      <c r="M231" s="221"/>
      <c r="N231" s="221"/>
      <c r="O231" s="289">
        <v>0.1330418484622866</v>
      </c>
      <c r="P231" s="221"/>
      <c r="Q231" s="221"/>
      <c r="R231" s="221"/>
      <c r="S231" s="221"/>
      <c r="T231" s="221"/>
      <c r="U231" s="221"/>
      <c r="V231" s="222">
        <v>4282</v>
      </c>
      <c r="W231" s="221"/>
      <c r="X231" s="221"/>
      <c r="Y231" s="221"/>
      <c r="Z231" s="221"/>
      <c r="AA231" s="221"/>
      <c r="AB231" s="221"/>
      <c r="AC231" s="289">
        <v>0.11143786597267404</v>
      </c>
      <c r="AD231" s="221"/>
      <c r="AE231" s="221"/>
      <c r="AF231" s="221"/>
      <c r="AG231" s="221"/>
      <c r="AH231" s="221"/>
      <c r="AI231" s="1"/>
      <c r="AJ231" s="1"/>
    </row>
    <row r="232" spans="2:36" ht="12" customHeight="1">
      <c r="B232" s="9" t="s">
        <v>1155</v>
      </c>
      <c r="C232" s="310">
        <v>372600504.4300002</v>
      </c>
      <c r="D232" s="221"/>
      <c r="E232" s="221"/>
      <c r="F232" s="221"/>
      <c r="G232" s="221"/>
      <c r="H232" s="221"/>
      <c r="I232" s="221"/>
      <c r="J232" s="221"/>
      <c r="K232" s="221"/>
      <c r="L232" s="221"/>
      <c r="M232" s="221"/>
      <c r="N232" s="221"/>
      <c r="O232" s="289">
        <v>0.1273204866233231</v>
      </c>
      <c r="P232" s="221"/>
      <c r="Q232" s="221"/>
      <c r="R232" s="221"/>
      <c r="S232" s="221"/>
      <c r="T232" s="221"/>
      <c r="U232" s="221"/>
      <c r="V232" s="222">
        <v>3743</v>
      </c>
      <c r="W232" s="221"/>
      <c r="X232" s="221"/>
      <c r="Y232" s="221"/>
      <c r="Z232" s="221"/>
      <c r="AA232" s="221"/>
      <c r="AB232" s="221"/>
      <c r="AC232" s="289">
        <v>0.09741054001301236</v>
      </c>
      <c r="AD232" s="221"/>
      <c r="AE232" s="221"/>
      <c r="AF232" s="221"/>
      <c r="AG232" s="221"/>
      <c r="AH232" s="221"/>
      <c r="AI232" s="1"/>
      <c r="AJ232" s="1"/>
    </row>
    <row r="233" spans="2:36" ht="12" customHeight="1">
      <c r="B233" s="9" t="s">
        <v>1156</v>
      </c>
      <c r="C233" s="310">
        <v>418327244.0899997</v>
      </c>
      <c r="D233" s="221"/>
      <c r="E233" s="221"/>
      <c r="F233" s="221"/>
      <c r="G233" s="221"/>
      <c r="H233" s="221"/>
      <c r="I233" s="221"/>
      <c r="J233" s="221"/>
      <c r="K233" s="221"/>
      <c r="L233" s="221"/>
      <c r="M233" s="221"/>
      <c r="N233" s="221"/>
      <c r="O233" s="289">
        <v>0.14294566875804804</v>
      </c>
      <c r="P233" s="221"/>
      <c r="Q233" s="221"/>
      <c r="R233" s="221"/>
      <c r="S233" s="221"/>
      <c r="T233" s="221"/>
      <c r="U233" s="221"/>
      <c r="V233" s="222">
        <v>3882</v>
      </c>
      <c r="W233" s="221"/>
      <c r="X233" s="221"/>
      <c r="Y233" s="221"/>
      <c r="Z233" s="221"/>
      <c r="AA233" s="221"/>
      <c r="AB233" s="221"/>
      <c r="AC233" s="289">
        <v>0.10102797657774887</v>
      </c>
      <c r="AD233" s="221"/>
      <c r="AE233" s="221"/>
      <c r="AF233" s="221"/>
      <c r="AG233" s="221"/>
      <c r="AH233" s="221"/>
      <c r="AI233" s="1"/>
      <c r="AJ233" s="1"/>
    </row>
    <row r="234" spans="2:36" ht="12" customHeight="1">
      <c r="B234" s="9" t="s">
        <v>1157</v>
      </c>
      <c r="C234" s="310">
        <v>266117211.8000001</v>
      </c>
      <c r="D234" s="221"/>
      <c r="E234" s="221"/>
      <c r="F234" s="221"/>
      <c r="G234" s="221"/>
      <c r="H234" s="221"/>
      <c r="I234" s="221"/>
      <c r="J234" s="221"/>
      <c r="K234" s="221"/>
      <c r="L234" s="221"/>
      <c r="M234" s="221"/>
      <c r="N234" s="221"/>
      <c r="O234" s="289">
        <v>0.09093431839833521</v>
      </c>
      <c r="P234" s="221"/>
      <c r="Q234" s="221"/>
      <c r="R234" s="221"/>
      <c r="S234" s="221"/>
      <c r="T234" s="221"/>
      <c r="U234" s="221"/>
      <c r="V234" s="222">
        <v>2185</v>
      </c>
      <c r="W234" s="221"/>
      <c r="X234" s="221"/>
      <c r="Y234" s="221"/>
      <c r="Z234" s="221"/>
      <c r="AA234" s="221"/>
      <c r="AB234" s="221"/>
      <c r="AC234" s="289">
        <v>0.05686402081977879</v>
      </c>
      <c r="AD234" s="221"/>
      <c r="AE234" s="221"/>
      <c r="AF234" s="221"/>
      <c r="AG234" s="221"/>
      <c r="AH234" s="221"/>
      <c r="AI234" s="1"/>
      <c r="AJ234" s="1"/>
    </row>
    <row r="235" spans="2:36" ht="12" customHeight="1">
      <c r="B235" s="9" t="s">
        <v>1158</v>
      </c>
      <c r="C235" s="310">
        <v>22592139.579999994</v>
      </c>
      <c r="D235" s="221"/>
      <c r="E235" s="221"/>
      <c r="F235" s="221"/>
      <c r="G235" s="221"/>
      <c r="H235" s="221"/>
      <c r="I235" s="221"/>
      <c r="J235" s="221"/>
      <c r="K235" s="221"/>
      <c r="L235" s="221"/>
      <c r="M235" s="221"/>
      <c r="N235" s="221"/>
      <c r="O235" s="289">
        <v>0.00771990958409459</v>
      </c>
      <c r="P235" s="221"/>
      <c r="Q235" s="221"/>
      <c r="R235" s="221"/>
      <c r="S235" s="221"/>
      <c r="T235" s="221"/>
      <c r="U235" s="221"/>
      <c r="V235" s="222">
        <v>277</v>
      </c>
      <c r="W235" s="221"/>
      <c r="X235" s="221"/>
      <c r="Y235" s="221"/>
      <c r="Z235" s="221"/>
      <c r="AA235" s="221"/>
      <c r="AB235" s="221"/>
      <c r="AC235" s="289">
        <v>0.007208848405985686</v>
      </c>
      <c r="AD235" s="221"/>
      <c r="AE235" s="221"/>
      <c r="AF235" s="221"/>
      <c r="AG235" s="221"/>
      <c r="AH235" s="221"/>
      <c r="AI235" s="1"/>
      <c r="AJ235" s="1"/>
    </row>
    <row r="236" spans="2:36" ht="12" customHeight="1">
      <c r="B236" s="9" t="s">
        <v>1159</v>
      </c>
      <c r="C236" s="310">
        <v>5736804.2200000025</v>
      </c>
      <c r="D236" s="221"/>
      <c r="E236" s="221"/>
      <c r="F236" s="221"/>
      <c r="G236" s="221"/>
      <c r="H236" s="221"/>
      <c r="I236" s="221"/>
      <c r="J236" s="221"/>
      <c r="K236" s="221"/>
      <c r="L236" s="221"/>
      <c r="M236" s="221"/>
      <c r="N236" s="221"/>
      <c r="O236" s="289">
        <v>0.001960310563912173</v>
      </c>
      <c r="P236" s="221"/>
      <c r="Q236" s="221"/>
      <c r="R236" s="221"/>
      <c r="S236" s="221"/>
      <c r="T236" s="221"/>
      <c r="U236" s="221"/>
      <c r="V236" s="222">
        <v>74</v>
      </c>
      <c r="W236" s="221"/>
      <c r="X236" s="221"/>
      <c r="Y236" s="221"/>
      <c r="Z236" s="221"/>
      <c r="AA236" s="221"/>
      <c r="AB236" s="221"/>
      <c r="AC236" s="289">
        <v>0.0019258295380611581</v>
      </c>
      <c r="AD236" s="221"/>
      <c r="AE236" s="221"/>
      <c r="AF236" s="221"/>
      <c r="AG236" s="221"/>
      <c r="AH236" s="221"/>
      <c r="AI236" s="1"/>
      <c r="AJ236" s="1"/>
    </row>
    <row r="237" spans="2:36" ht="12" customHeight="1">
      <c r="B237" s="9" t="s">
        <v>1160</v>
      </c>
      <c r="C237" s="310">
        <v>14084947.580000006</v>
      </c>
      <c r="D237" s="221"/>
      <c r="E237" s="221"/>
      <c r="F237" s="221"/>
      <c r="G237" s="221"/>
      <c r="H237" s="221"/>
      <c r="I237" s="221"/>
      <c r="J237" s="221"/>
      <c r="K237" s="221"/>
      <c r="L237" s="221"/>
      <c r="M237" s="221"/>
      <c r="N237" s="221"/>
      <c r="O237" s="289">
        <v>0.0048129359961360495</v>
      </c>
      <c r="P237" s="221"/>
      <c r="Q237" s="221"/>
      <c r="R237" s="221"/>
      <c r="S237" s="221"/>
      <c r="T237" s="221"/>
      <c r="U237" s="221"/>
      <c r="V237" s="222">
        <v>192</v>
      </c>
      <c r="W237" s="221"/>
      <c r="X237" s="221"/>
      <c r="Y237" s="221"/>
      <c r="Z237" s="221"/>
      <c r="AA237" s="221"/>
      <c r="AB237" s="221"/>
      <c r="AC237" s="289">
        <v>0.004996746909564086</v>
      </c>
      <c r="AD237" s="221"/>
      <c r="AE237" s="221"/>
      <c r="AF237" s="221"/>
      <c r="AG237" s="221"/>
      <c r="AH237" s="221"/>
      <c r="AI237" s="1"/>
      <c r="AJ237" s="1"/>
    </row>
    <row r="238" spans="2:36" ht="12.75" customHeight="1">
      <c r="B238" s="20"/>
      <c r="C238" s="313">
        <v>2926477225.3999987</v>
      </c>
      <c r="D238" s="312"/>
      <c r="E238" s="312"/>
      <c r="F238" s="312"/>
      <c r="G238" s="312"/>
      <c r="H238" s="312"/>
      <c r="I238" s="312"/>
      <c r="J238" s="312"/>
      <c r="K238" s="312"/>
      <c r="L238" s="312"/>
      <c r="M238" s="312"/>
      <c r="N238" s="312"/>
      <c r="O238" s="314">
        <v>1.0000000000000058</v>
      </c>
      <c r="P238" s="312"/>
      <c r="Q238" s="312"/>
      <c r="R238" s="312"/>
      <c r="S238" s="312"/>
      <c r="T238" s="312"/>
      <c r="U238" s="312"/>
      <c r="V238" s="315">
        <v>38425</v>
      </c>
      <c r="W238" s="312"/>
      <c r="X238" s="312"/>
      <c r="Y238" s="312"/>
      <c r="Z238" s="312"/>
      <c r="AA238" s="312"/>
      <c r="AB238" s="312"/>
      <c r="AC238" s="314">
        <v>1</v>
      </c>
      <c r="AD238" s="312"/>
      <c r="AE238" s="312"/>
      <c r="AF238" s="312"/>
      <c r="AG238" s="312"/>
      <c r="AH238" s="312"/>
      <c r="AI238" s="1"/>
      <c r="AJ238" s="1"/>
    </row>
    <row r="239" spans="2:36" ht="9"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c r="AJ239" s="1"/>
    </row>
    <row r="240" spans="2:36" ht="18.75" customHeight="1">
      <c r="B240" s="238" t="s">
        <v>1066</v>
      </c>
      <c r="C240" s="239"/>
      <c r="D240" s="239"/>
      <c r="E240" s="239"/>
      <c r="F240" s="239"/>
      <c r="G240" s="239"/>
      <c r="H240" s="239"/>
      <c r="I240" s="239"/>
      <c r="J240" s="239"/>
      <c r="K240" s="239"/>
      <c r="L240" s="239"/>
      <c r="M240" s="239"/>
      <c r="N240" s="239"/>
      <c r="O240" s="239"/>
      <c r="P240" s="239"/>
      <c r="Q240" s="239"/>
      <c r="R240" s="239"/>
      <c r="S240" s="239"/>
      <c r="T240" s="239"/>
      <c r="U240" s="239"/>
      <c r="V240" s="239"/>
      <c r="W240" s="239"/>
      <c r="X240" s="239"/>
      <c r="Y240" s="239"/>
      <c r="Z240" s="239"/>
      <c r="AA240" s="239"/>
      <c r="AB240" s="239"/>
      <c r="AC240" s="239"/>
      <c r="AD240" s="239"/>
      <c r="AE240" s="239"/>
      <c r="AF240" s="239"/>
      <c r="AG240" s="239"/>
      <c r="AH240" s="239"/>
      <c r="AI240" s="239"/>
      <c r="AJ240" s="240"/>
    </row>
    <row r="241" spans="2:36" ht="8.25" customHeight="1">
      <c r="B241" s="1"/>
      <c r="C241" s="1"/>
      <c r="D241" s="1"/>
      <c r="E241" s="1"/>
      <c r="F241" s="1"/>
      <c r="G241" s="1"/>
      <c r="H241" s="1"/>
      <c r="I241" s="1"/>
      <c r="J241" s="1"/>
      <c r="K241" s="1"/>
      <c r="L241" s="1"/>
      <c r="M241" s="1"/>
      <c r="N241" s="1"/>
      <c r="O241" s="1"/>
      <c r="P241" s="1"/>
      <c r="Q241" s="1"/>
      <c r="R241" s="1"/>
      <c r="S241" s="1"/>
      <c r="T241" s="1"/>
      <c r="U241" s="1"/>
      <c r="V241" s="1"/>
      <c r="W241" s="1"/>
      <c r="X241" s="1"/>
      <c r="Y241" s="1"/>
      <c r="Z241" s="1"/>
      <c r="AA241" s="1"/>
      <c r="AB241" s="1"/>
      <c r="AC241" s="1"/>
      <c r="AD241" s="1"/>
      <c r="AE241" s="1"/>
      <c r="AF241" s="1"/>
      <c r="AG241" s="1"/>
      <c r="AH241" s="1"/>
      <c r="AI241" s="1"/>
      <c r="AJ241" s="1"/>
    </row>
    <row r="242" spans="2:36" ht="13.5" customHeight="1">
      <c r="B242" s="234"/>
      <c r="C242" s="235"/>
      <c r="D242" s="234" t="s">
        <v>1069</v>
      </c>
      <c r="E242" s="235"/>
      <c r="F242" s="235"/>
      <c r="G242" s="235"/>
      <c r="H242" s="235"/>
      <c r="I242" s="235"/>
      <c r="J242" s="235"/>
      <c r="K242" s="235"/>
      <c r="L242" s="235"/>
      <c r="M242" s="235"/>
      <c r="N242" s="235"/>
      <c r="O242" s="235"/>
      <c r="P242" s="234" t="s">
        <v>1070</v>
      </c>
      <c r="Q242" s="235"/>
      <c r="R242" s="235"/>
      <c r="S242" s="235"/>
      <c r="T242" s="235"/>
      <c r="U242" s="235"/>
      <c r="V242" s="235"/>
      <c r="W242" s="234" t="s">
        <v>1071</v>
      </c>
      <c r="X242" s="235"/>
      <c r="Y242" s="235"/>
      <c r="Z242" s="235"/>
      <c r="AA242" s="235"/>
      <c r="AB242" s="235"/>
      <c r="AC242" s="235"/>
      <c r="AD242" s="234" t="s">
        <v>1070</v>
      </c>
      <c r="AE242" s="235"/>
      <c r="AF242" s="235"/>
      <c r="AG242" s="235"/>
      <c r="AH242" s="235"/>
      <c r="AI242" s="235"/>
      <c r="AJ242" s="1"/>
    </row>
    <row r="243" spans="2:36" ht="11.25" customHeight="1">
      <c r="B243" s="220" t="s">
        <v>1161</v>
      </c>
      <c r="C243" s="221"/>
      <c r="D243" s="310">
        <v>7144902.050000003</v>
      </c>
      <c r="E243" s="221"/>
      <c r="F243" s="221"/>
      <c r="G243" s="221"/>
      <c r="H243" s="221"/>
      <c r="I243" s="221"/>
      <c r="J243" s="221"/>
      <c r="K243" s="221"/>
      <c r="L243" s="221"/>
      <c r="M243" s="221"/>
      <c r="N243" s="221"/>
      <c r="O243" s="221"/>
      <c r="P243" s="289">
        <v>0.0024414685301449466</v>
      </c>
      <c r="Q243" s="221"/>
      <c r="R243" s="221"/>
      <c r="S243" s="221"/>
      <c r="T243" s="221"/>
      <c r="U243" s="221"/>
      <c r="V243" s="221"/>
      <c r="W243" s="222">
        <v>580</v>
      </c>
      <c r="X243" s="221"/>
      <c r="Y243" s="221"/>
      <c r="Z243" s="221"/>
      <c r="AA243" s="221"/>
      <c r="AB243" s="221"/>
      <c r="AC243" s="221"/>
      <c r="AD243" s="289">
        <v>0.01509433962264151</v>
      </c>
      <c r="AE243" s="221"/>
      <c r="AF243" s="221"/>
      <c r="AG243" s="221"/>
      <c r="AH243" s="221"/>
      <c r="AI243" s="221"/>
      <c r="AJ243" s="1"/>
    </row>
    <row r="244" spans="2:36" ht="11.25" customHeight="1">
      <c r="B244" s="220" t="s">
        <v>1162</v>
      </c>
      <c r="C244" s="221"/>
      <c r="D244" s="310">
        <v>47252552.26000004</v>
      </c>
      <c r="E244" s="221"/>
      <c r="F244" s="221"/>
      <c r="G244" s="221"/>
      <c r="H244" s="221"/>
      <c r="I244" s="221"/>
      <c r="J244" s="221"/>
      <c r="K244" s="221"/>
      <c r="L244" s="221"/>
      <c r="M244" s="221"/>
      <c r="N244" s="221"/>
      <c r="O244" s="221"/>
      <c r="P244" s="289">
        <v>0.016146564152243283</v>
      </c>
      <c r="Q244" s="221"/>
      <c r="R244" s="221"/>
      <c r="S244" s="221"/>
      <c r="T244" s="221"/>
      <c r="U244" s="221"/>
      <c r="V244" s="221"/>
      <c r="W244" s="222">
        <v>1643</v>
      </c>
      <c r="X244" s="221"/>
      <c r="Y244" s="221"/>
      <c r="Z244" s="221"/>
      <c r="AA244" s="221"/>
      <c r="AB244" s="221"/>
      <c r="AC244" s="221"/>
      <c r="AD244" s="289">
        <v>0.04275862068965517</v>
      </c>
      <c r="AE244" s="221"/>
      <c r="AF244" s="221"/>
      <c r="AG244" s="221"/>
      <c r="AH244" s="221"/>
      <c r="AI244" s="221"/>
      <c r="AJ244" s="1"/>
    </row>
    <row r="245" spans="2:36" ht="11.25" customHeight="1">
      <c r="B245" s="220" t="s">
        <v>1163</v>
      </c>
      <c r="C245" s="221"/>
      <c r="D245" s="310">
        <v>119757373.29000004</v>
      </c>
      <c r="E245" s="221"/>
      <c r="F245" s="221"/>
      <c r="G245" s="221"/>
      <c r="H245" s="221"/>
      <c r="I245" s="221"/>
      <c r="J245" s="221"/>
      <c r="K245" s="221"/>
      <c r="L245" s="221"/>
      <c r="M245" s="221"/>
      <c r="N245" s="221"/>
      <c r="O245" s="221"/>
      <c r="P245" s="289">
        <v>0.0409220246959657</v>
      </c>
      <c r="Q245" s="221"/>
      <c r="R245" s="221"/>
      <c r="S245" s="221"/>
      <c r="T245" s="221"/>
      <c r="U245" s="221"/>
      <c r="V245" s="221"/>
      <c r="W245" s="222">
        <v>2689</v>
      </c>
      <c r="X245" s="221"/>
      <c r="Y245" s="221"/>
      <c r="Z245" s="221"/>
      <c r="AA245" s="221"/>
      <c r="AB245" s="221"/>
      <c r="AC245" s="221"/>
      <c r="AD245" s="289">
        <v>0.06998048145738452</v>
      </c>
      <c r="AE245" s="221"/>
      <c r="AF245" s="221"/>
      <c r="AG245" s="221"/>
      <c r="AH245" s="221"/>
      <c r="AI245" s="221"/>
      <c r="AJ245" s="1"/>
    </row>
    <row r="246" spans="2:36" ht="11.25" customHeight="1">
      <c r="B246" s="220" t="s">
        <v>1164</v>
      </c>
      <c r="C246" s="221"/>
      <c r="D246" s="310">
        <v>362664168.92000055</v>
      </c>
      <c r="E246" s="221"/>
      <c r="F246" s="221"/>
      <c r="G246" s="221"/>
      <c r="H246" s="221"/>
      <c r="I246" s="221"/>
      <c r="J246" s="221"/>
      <c r="K246" s="221"/>
      <c r="L246" s="221"/>
      <c r="M246" s="221"/>
      <c r="N246" s="221"/>
      <c r="O246" s="221"/>
      <c r="P246" s="289">
        <v>0.12392516359679866</v>
      </c>
      <c r="Q246" s="221"/>
      <c r="R246" s="221"/>
      <c r="S246" s="221"/>
      <c r="T246" s="221"/>
      <c r="U246" s="221"/>
      <c r="V246" s="221"/>
      <c r="W246" s="222">
        <v>6619</v>
      </c>
      <c r="X246" s="221"/>
      <c r="Y246" s="221"/>
      <c r="Z246" s="221"/>
      <c r="AA246" s="221"/>
      <c r="AB246" s="221"/>
      <c r="AC246" s="221"/>
      <c r="AD246" s="289">
        <v>0.1722576447625244</v>
      </c>
      <c r="AE246" s="221"/>
      <c r="AF246" s="221"/>
      <c r="AG246" s="221"/>
      <c r="AH246" s="221"/>
      <c r="AI246" s="221"/>
      <c r="AJ246" s="1"/>
    </row>
    <row r="247" spans="2:36" ht="11.25" customHeight="1">
      <c r="B247" s="220" t="s">
        <v>1165</v>
      </c>
      <c r="C247" s="221"/>
      <c r="D247" s="310">
        <v>779148361.98</v>
      </c>
      <c r="E247" s="221"/>
      <c r="F247" s="221"/>
      <c r="G247" s="221"/>
      <c r="H247" s="221"/>
      <c r="I247" s="221"/>
      <c r="J247" s="221"/>
      <c r="K247" s="221"/>
      <c r="L247" s="221"/>
      <c r="M247" s="221"/>
      <c r="N247" s="221"/>
      <c r="O247" s="221"/>
      <c r="P247" s="289">
        <v>0.26624104750157535</v>
      </c>
      <c r="Q247" s="221"/>
      <c r="R247" s="221"/>
      <c r="S247" s="221"/>
      <c r="T247" s="221"/>
      <c r="U247" s="221"/>
      <c r="V247" s="221"/>
      <c r="W247" s="222">
        <v>8921</v>
      </c>
      <c r="X247" s="221"/>
      <c r="Y247" s="221"/>
      <c r="Z247" s="221"/>
      <c r="AA247" s="221"/>
      <c r="AB247" s="221"/>
      <c r="AC247" s="221"/>
      <c r="AD247" s="289">
        <v>0.23216655823031881</v>
      </c>
      <c r="AE247" s="221"/>
      <c r="AF247" s="221"/>
      <c r="AG247" s="221"/>
      <c r="AH247" s="221"/>
      <c r="AI247" s="221"/>
      <c r="AJ247" s="1"/>
    </row>
    <row r="248" spans="2:36" ht="11.25" customHeight="1">
      <c r="B248" s="220" t="s">
        <v>1166</v>
      </c>
      <c r="C248" s="221"/>
      <c r="D248" s="310">
        <v>64512738.30999997</v>
      </c>
      <c r="E248" s="221"/>
      <c r="F248" s="221"/>
      <c r="G248" s="221"/>
      <c r="H248" s="221"/>
      <c r="I248" s="221"/>
      <c r="J248" s="221"/>
      <c r="K248" s="221"/>
      <c r="L248" s="221"/>
      <c r="M248" s="221"/>
      <c r="N248" s="221"/>
      <c r="O248" s="221"/>
      <c r="P248" s="289">
        <v>0.022044503797968955</v>
      </c>
      <c r="Q248" s="221"/>
      <c r="R248" s="221"/>
      <c r="S248" s="221"/>
      <c r="T248" s="221"/>
      <c r="U248" s="221"/>
      <c r="V248" s="221"/>
      <c r="W248" s="222">
        <v>1148</v>
      </c>
      <c r="X248" s="221"/>
      <c r="Y248" s="221"/>
      <c r="Z248" s="221"/>
      <c r="AA248" s="221"/>
      <c r="AB248" s="221"/>
      <c r="AC248" s="221"/>
      <c r="AD248" s="289">
        <v>0.029876382563435264</v>
      </c>
      <c r="AE248" s="221"/>
      <c r="AF248" s="221"/>
      <c r="AG248" s="221"/>
      <c r="AH248" s="221"/>
      <c r="AI248" s="221"/>
      <c r="AJ248" s="1"/>
    </row>
    <row r="249" spans="2:36" ht="11.25" customHeight="1">
      <c r="B249" s="220" t="s">
        <v>1167</v>
      </c>
      <c r="C249" s="221"/>
      <c r="D249" s="310">
        <v>87292232.89999995</v>
      </c>
      <c r="E249" s="221"/>
      <c r="F249" s="221"/>
      <c r="G249" s="221"/>
      <c r="H249" s="221"/>
      <c r="I249" s="221"/>
      <c r="J249" s="221"/>
      <c r="K249" s="221"/>
      <c r="L249" s="221"/>
      <c r="M249" s="221"/>
      <c r="N249" s="221"/>
      <c r="O249" s="221"/>
      <c r="P249" s="289">
        <v>0.0298284340443034</v>
      </c>
      <c r="Q249" s="221"/>
      <c r="R249" s="221"/>
      <c r="S249" s="221"/>
      <c r="T249" s="221"/>
      <c r="U249" s="221"/>
      <c r="V249" s="221"/>
      <c r="W249" s="222">
        <v>1470</v>
      </c>
      <c r="X249" s="221"/>
      <c r="Y249" s="221"/>
      <c r="Z249" s="221"/>
      <c r="AA249" s="221"/>
      <c r="AB249" s="221"/>
      <c r="AC249" s="221"/>
      <c r="AD249" s="289">
        <v>0.03825634352635003</v>
      </c>
      <c r="AE249" s="221"/>
      <c r="AF249" s="221"/>
      <c r="AG249" s="221"/>
      <c r="AH249" s="221"/>
      <c r="AI249" s="221"/>
      <c r="AJ249" s="1"/>
    </row>
    <row r="250" spans="2:36" ht="11.25" customHeight="1">
      <c r="B250" s="220" t="s">
        <v>1168</v>
      </c>
      <c r="C250" s="221"/>
      <c r="D250" s="310">
        <v>137928769.5899999</v>
      </c>
      <c r="E250" s="221"/>
      <c r="F250" s="221"/>
      <c r="G250" s="221"/>
      <c r="H250" s="221"/>
      <c r="I250" s="221"/>
      <c r="J250" s="221"/>
      <c r="K250" s="221"/>
      <c r="L250" s="221"/>
      <c r="M250" s="221"/>
      <c r="N250" s="221"/>
      <c r="O250" s="221"/>
      <c r="P250" s="289">
        <v>0.047131331962150275</v>
      </c>
      <c r="Q250" s="221"/>
      <c r="R250" s="221"/>
      <c r="S250" s="221"/>
      <c r="T250" s="221"/>
      <c r="U250" s="221"/>
      <c r="V250" s="221"/>
      <c r="W250" s="222">
        <v>1991</v>
      </c>
      <c r="X250" s="221"/>
      <c r="Y250" s="221"/>
      <c r="Z250" s="221"/>
      <c r="AA250" s="221"/>
      <c r="AB250" s="221"/>
      <c r="AC250" s="221"/>
      <c r="AD250" s="289">
        <v>0.05181522446324008</v>
      </c>
      <c r="AE250" s="221"/>
      <c r="AF250" s="221"/>
      <c r="AG250" s="221"/>
      <c r="AH250" s="221"/>
      <c r="AI250" s="221"/>
      <c r="AJ250" s="1"/>
    </row>
    <row r="251" spans="2:36" ht="11.25" customHeight="1">
      <c r="B251" s="220" t="s">
        <v>1169</v>
      </c>
      <c r="C251" s="221"/>
      <c r="D251" s="310">
        <v>190380347.15000013</v>
      </c>
      <c r="E251" s="221"/>
      <c r="F251" s="221"/>
      <c r="G251" s="221"/>
      <c r="H251" s="221"/>
      <c r="I251" s="221"/>
      <c r="J251" s="221"/>
      <c r="K251" s="221"/>
      <c r="L251" s="221"/>
      <c r="M251" s="221"/>
      <c r="N251" s="221"/>
      <c r="O251" s="221"/>
      <c r="P251" s="289">
        <v>0.06505444344402109</v>
      </c>
      <c r="Q251" s="221"/>
      <c r="R251" s="221"/>
      <c r="S251" s="221"/>
      <c r="T251" s="221"/>
      <c r="U251" s="221"/>
      <c r="V251" s="221"/>
      <c r="W251" s="222">
        <v>2439</v>
      </c>
      <c r="X251" s="221"/>
      <c r="Y251" s="221"/>
      <c r="Z251" s="221"/>
      <c r="AA251" s="221"/>
      <c r="AB251" s="221"/>
      <c r="AC251" s="221"/>
      <c r="AD251" s="289">
        <v>0.06347430058555628</v>
      </c>
      <c r="AE251" s="221"/>
      <c r="AF251" s="221"/>
      <c r="AG251" s="221"/>
      <c r="AH251" s="221"/>
      <c r="AI251" s="221"/>
      <c r="AJ251" s="1"/>
    </row>
    <row r="252" spans="2:36" ht="11.25" customHeight="1">
      <c r="B252" s="220" t="s">
        <v>1170</v>
      </c>
      <c r="C252" s="221"/>
      <c r="D252" s="310">
        <v>170208803.77000013</v>
      </c>
      <c r="E252" s="221"/>
      <c r="F252" s="221"/>
      <c r="G252" s="221"/>
      <c r="H252" s="221"/>
      <c r="I252" s="221"/>
      <c r="J252" s="221"/>
      <c r="K252" s="221"/>
      <c r="L252" s="221"/>
      <c r="M252" s="221"/>
      <c r="N252" s="221"/>
      <c r="O252" s="221"/>
      <c r="P252" s="289">
        <v>0.058161670384000816</v>
      </c>
      <c r="Q252" s="221"/>
      <c r="R252" s="221"/>
      <c r="S252" s="221"/>
      <c r="T252" s="221"/>
      <c r="U252" s="221"/>
      <c r="V252" s="221"/>
      <c r="W252" s="222">
        <v>1961</v>
      </c>
      <c r="X252" s="221"/>
      <c r="Y252" s="221"/>
      <c r="Z252" s="221"/>
      <c r="AA252" s="221"/>
      <c r="AB252" s="221"/>
      <c r="AC252" s="221"/>
      <c r="AD252" s="289">
        <v>0.05103448275862069</v>
      </c>
      <c r="AE252" s="221"/>
      <c r="AF252" s="221"/>
      <c r="AG252" s="221"/>
      <c r="AH252" s="221"/>
      <c r="AI252" s="221"/>
      <c r="AJ252" s="1"/>
    </row>
    <row r="253" spans="2:36" ht="11.25" customHeight="1">
      <c r="B253" s="220" t="s">
        <v>1171</v>
      </c>
      <c r="C253" s="221"/>
      <c r="D253" s="310">
        <v>460405878.71000046</v>
      </c>
      <c r="E253" s="221"/>
      <c r="F253" s="221"/>
      <c r="G253" s="221"/>
      <c r="H253" s="221"/>
      <c r="I253" s="221"/>
      <c r="J253" s="221"/>
      <c r="K253" s="221"/>
      <c r="L253" s="221"/>
      <c r="M253" s="221"/>
      <c r="N253" s="221"/>
      <c r="O253" s="221"/>
      <c r="P253" s="289">
        <v>0.15732426506311545</v>
      </c>
      <c r="Q253" s="221"/>
      <c r="R253" s="221"/>
      <c r="S253" s="221"/>
      <c r="T253" s="221"/>
      <c r="U253" s="221"/>
      <c r="V253" s="221"/>
      <c r="W253" s="222">
        <v>4929</v>
      </c>
      <c r="X253" s="221"/>
      <c r="Y253" s="221"/>
      <c r="Z253" s="221"/>
      <c r="AA253" s="221"/>
      <c r="AB253" s="221"/>
      <c r="AC253" s="221"/>
      <c r="AD253" s="289">
        <v>0.12827586206896552</v>
      </c>
      <c r="AE253" s="221"/>
      <c r="AF253" s="221"/>
      <c r="AG253" s="221"/>
      <c r="AH253" s="221"/>
      <c r="AI253" s="221"/>
      <c r="AJ253" s="1"/>
    </row>
    <row r="254" spans="2:36" ht="11.25" customHeight="1">
      <c r="B254" s="220" t="s">
        <v>1172</v>
      </c>
      <c r="C254" s="221"/>
      <c r="D254" s="310">
        <v>181217956.35000002</v>
      </c>
      <c r="E254" s="221"/>
      <c r="F254" s="221"/>
      <c r="G254" s="221"/>
      <c r="H254" s="221"/>
      <c r="I254" s="221"/>
      <c r="J254" s="221"/>
      <c r="K254" s="221"/>
      <c r="L254" s="221"/>
      <c r="M254" s="221"/>
      <c r="N254" s="221"/>
      <c r="O254" s="221"/>
      <c r="P254" s="289">
        <v>0.06192358333669606</v>
      </c>
      <c r="Q254" s="221"/>
      <c r="R254" s="221"/>
      <c r="S254" s="221"/>
      <c r="T254" s="221"/>
      <c r="U254" s="221"/>
      <c r="V254" s="221"/>
      <c r="W254" s="222">
        <v>1701</v>
      </c>
      <c r="X254" s="221"/>
      <c r="Y254" s="221"/>
      <c r="Z254" s="221"/>
      <c r="AA254" s="221"/>
      <c r="AB254" s="221"/>
      <c r="AC254" s="221"/>
      <c r="AD254" s="289">
        <v>0.044268054651919325</v>
      </c>
      <c r="AE254" s="221"/>
      <c r="AF254" s="221"/>
      <c r="AG254" s="221"/>
      <c r="AH254" s="221"/>
      <c r="AI254" s="221"/>
      <c r="AJ254" s="1"/>
    </row>
    <row r="255" spans="2:36" ht="11.25" customHeight="1">
      <c r="B255" s="220" t="s">
        <v>1173</v>
      </c>
      <c r="C255" s="221"/>
      <c r="D255" s="310">
        <v>95439249.30999996</v>
      </c>
      <c r="E255" s="221"/>
      <c r="F255" s="221"/>
      <c r="G255" s="221"/>
      <c r="H255" s="221"/>
      <c r="I255" s="221"/>
      <c r="J255" s="221"/>
      <c r="K255" s="221"/>
      <c r="L255" s="221"/>
      <c r="M255" s="221"/>
      <c r="N255" s="221"/>
      <c r="O255" s="221"/>
      <c r="P255" s="289">
        <v>0.03261233283541272</v>
      </c>
      <c r="Q255" s="221"/>
      <c r="R255" s="221"/>
      <c r="S255" s="221"/>
      <c r="T255" s="221"/>
      <c r="U255" s="221"/>
      <c r="V255" s="221"/>
      <c r="W255" s="222">
        <v>819</v>
      </c>
      <c r="X255" s="221"/>
      <c r="Y255" s="221"/>
      <c r="Z255" s="221"/>
      <c r="AA255" s="221"/>
      <c r="AB255" s="221"/>
      <c r="AC255" s="221"/>
      <c r="AD255" s="289">
        <v>0.021314248536109304</v>
      </c>
      <c r="AE255" s="221"/>
      <c r="AF255" s="221"/>
      <c r="AG255" s="221"/>
      <c r="AH255" s="221"/>
      <c r="AI255" s="221"/>
      <c r="AJ255" s="1"/>
    </row>
    <row r="256" spans="2:36" ht="11.25" customHeight="1">
      <c r="B256" s="220" t="s">
        <v>1174</v>
      </c>
      <c r="C256" s="221"/>
      <c r="D256" s="310">
        <v>223123890.80999994</v>
      </c>
      <c r="E256" s="221"/>
      <c r="F256" s="221"/>
      <c r="G256" s="221"/>
      <c r="H256" s="221"/>
      <c r="I256" s="221"/>
      <c r="J256" s="221"/>
      <c r="K256" s="221"/>
      <c r="L256" s="221"/>
      <c r="M256" s="221"/>
      <c r="N256" s="221"/>
      <c r="O256" s="221"/>
      <c r="P256" s="289">
        <v>0.07624316665560334</v>
      </c>
      <c r="Q256" s="221"/>
      <c r="R256" s="221"/>
      <c r="S256" s="221"/>
      <c r="T256" s="221"/>
      <c r="U256" s="221"/>
      <c r="V256" s="221"/>
      <c r="W256" s="222">
        <v>1515</v>
      </c>
      <c r="X256" s="221"/>
      <c r="Y256" s="221"/>
      <c r="Z256" s="221"/>
      <c r="AA256" s="221"/>
      <c r="AB256" s="221"/>
      <c r="AC256" s="221"/>
      <c r="AD256" s="289">
        <v>0.03942745608327911</v>
      </c>
      <c r="AE256" s="221"/>
      <c r="AF256" s="221"/>
      <c r="AG256" s="221"/>
      <c r="AH256" s="221"/>
      <c r="AI256" s="221"/>
      <c r="AJ256" s="1"/>
    </row>
    <row r="257" spans="2:36" ht="11.25" customHeight="1">
      <c r="B257" s="311"/>
      <c r="C257" s="312"/>
      <c r="D257" s="313">
        <v>2926477225.400001</v>
      </c>
      <c r="E257" s="312"/>
      <c r="F257" s="312"/>
      <c r="G257" s="312"/>
      <c r="H257" s="312"/>
      <c r="I257" s="312"/>
      <c r="J257" s="312"/>
      <c r="K257" s="312"/>
      <c r="L257" s="312"/>
      <c r="M257" s="312"/>
      <c r="N257" s="312"/>
      <c r="O257" s="312"/>
      <c r="P257" s="314">
        <v>1.000000000000003</v>
      </c>
      <c r="Q257" s="312"/>
      <c r="R257" s="312"/>
      <c r="S257" s="312"/>
      <c r="T257" s="312"/>
      <c r="U257" s="312"/>
      <c r="V257" s="312"/>
      <c r="W257" s="315">
        <v>38425</v>
      </c>
      <c r="X257" s="312"/>
      <c r="Y257" s="312"/>
      <c r="Z257" s="312"/>
      <c r="AA257" s="312"/>
      <c r="AB257" s="312"/>
      <c r="AC257" s="312"/>
      <c r="AD257" s="314">
        <v>1</v>
      </c>
      <c r="AE257" s="312"/>
      <c r="AF257" s="312"/>
      <c r="AG257" s="312"/>
      <c r="AH257" s="312"/>
      <c r="AI257" s="312"/>
      <c r="AJ257" s="1"/>
    </row>
    <row r="258" spans="2:36" ht="9" customHeight="1">
      <c r="B258" s="1"/>
      <c r="C258" s="1"/>
      <c r="D258" s="1"/>
      <c r="E258" s="1"/>
      <c r="F258" s="1"/>
      <c r="G258" s="1"/>
      <c r="H258" s="1"/>
      <c r="I258" s="1"/>
      <c r="J258" s="1"/>
      <c r="K258" s="1"/>
      <c r="L258" s="1"/>
      <c r="M258" s="1"/>
      <c r="N258" s="1"/>
      <c r="O258" s="1"/>
      <c r="P258" s="1"/>
      <c r="Q258" s="1"/>
      <c r="R258" s="1"/>
      <c r="S258" s="1"/>
      <c r="T258" s="1"/>
      <c r="U258" s="1"/>
      <c r="V258" s="1"/>
      <c r="W258" s="1"/>
      <c r="X258" s="1"/>
      <c r="Y258" s="1"/>
      <c r="Z258" s="1"/>
      <c r="AA258" s="1"/>
      <c r="AB258" s="1"/>
      <c r="AC258" s="1"/>
      <c r="AD258" s="1"/>
      <c r="AE258" s="1"/>
      <c r="AF258" s="1"/>
      <c r="AG258" s="1"/>
      <c r="AH258" s="1"/>
      <c r="AI258" s="1"/>
      <c r="AJ258" s="1"/>
    </row>
    <row r="259" spans="2:36" ht="18.75" customHeight="1">
      <c r="B259" s="238" t="s">
        <v>1067</v>
      </c>
      <c r="C259" s="239"/>
      <c r="D259" s="239"/>
      <c r="E259" s="239"/>
      <c r="F259" s="239"/>
      <c r="G259" s="239"/>
      <c r="H259" s="239"/>
      <c r="I259" s="239"/>
      <c r="J259" s="239"/>
      <c r="K259" s="239"/>
      <c r="L259" s="239"/>
      <c r="M259" s="239"/>
      <c r="N259" s="239"/>
      <c r="O259" s="239"/>
      <c r="P259" s="239"/>
      <c r="Q259" s="239"/>
      <c r="R259" s="239"/>
      <c r="S259" s="239"/>
      <c r="T259" s="239"/>
      <c r="U259" s="239"/>
      <c r="V259" s="239"/>
      <c r="W259" s="239"/>
      <c r="X259" s="239"/>
      <c r="Y259" s="239"/>
      <c r="Z259" s="239"/>
      <c r="AA259" s="239"/>
      <c r="AB259" s="239"/>
      <c r="AC259" s="239"/>
      <c r="AD259" s="239"/>
      <c r="AE259" s="239"/>
      <c r="AF259" s="239"/>
      <c r="AG259" s="239"/>
      <c r="AH259" s="239"/>
      <c r="AI259" s="239"/>
      <c r="AJ259" s="240"/>
    </row>
    <row r="260" spans="2:36" ht="8.25" customHeight="1">
      <c r="B260" s="1"/>
      <c r="C260" s="1"/>
      <c r="D260" s="1"/>
      <c r="E260" s="1"/>
      <c r="F260" s="1"/>
      <c r="G260" s="1"/>
      <c r="H260" s="1"/>
      <c r="I260" s="1"/>
      <c r="J260" s="1"/>
      <c r="K260" s="1"/>
      <c r="L260" s="1"/>
      <c r="M260" s="1"/>
      <c r="N260" s="1"/>
      <c r="O260" s="1"/>
      <c r="P260" s="1"/>
      <c r="Q260" s="1"/>
      <c r="R260" s="1"/>
      <c r="S260" s="1"/>
      <c r="T260" s="1"/>
      <c r="U260" s="1"/>
      <c r="V260" s="1"/>
      <c r="W260" s="1"/>
      <c r="X260" s="1"/>
      <c r="Y260" s="1"/>
      <c r="Z260" s="1"/>
      <c r="AA260" s="1"/>
      <c r="AB260" s="1"/>
      <c r="AC260" s="1"/>
      <c r="AD260" s="1"/>
      <c r="AE260" s="1"/>
      <c r="AF260" s="1"/>
      <c r="AG260" s="1"/>
      <c r="AH260" s="1"/>
      <c r="AI260" s="1"/>
      <c r="AJ260" s="1"/>
    </row>
    <row r="261" spans="2:36" ht="10.5" customHeight="1">
      <c r="B261" s="234" t="s">
        <v>1072</v>
      </c>
      <c r="C261" s="235"/>
      <c r="D261" s="234" t="s">
        <v>1069</v>
      </c>
      <c r="E261" s="235"/>
      <c r="F261" s="235"/>
      <c r="G261" s="235"/>
      <c r="H261" s="235"/>
      <c r="I261" s="235"/>
      <c r="J261" s="235"/>
      <c r="K261" s="235"/>
      <c r="L261" s="235"/>
      <c r="M261" s="235"/>
      <c r="N261" s="235"/>
      <c r="O261" s="235"/>
      <c r="P261" s="234" t="s">
        <v>1070</v>
      </c>
      <c r="Q261" s="235"/>
      <c r="R261" s="235"/>
      <c r="S261" s="235"/>
      <c r="T261" s="235"/>
      <c r="U261" s="235"/>
      <c r="V261" s="235"/>
      <c r="W261" s="234" t="s">
        <v>1071</v>
      </c>
      <c r="X261" s="235"/>
      <c r="Y261" s="235"/>
      <c r="Z261" s="235"/>
      <c r="AA261" s="235"/>
      <c r="AB261" s="235"/>
      <c r="AC261" s="235"/>
      <c r="AD261" s="234" t="s">
        <v>1070</v>
      </c>
      <c r="AE261" s="235"/>
      <c r="AF261" s="235"/>
      <c r="AG261" s="235"/>
      <c r="AH261" s="235"/>
      <c r="AI261" s="235"/>
      <c r="AJ261" s="1"/>
    </row>
    <row r="262" spans="2:36" ht="10.5" customHeight="1">
      <c r="B262" s="220" t="s">
        <v>1175</v>
      </c>
      <c r="C262" s="221"/>
      <c r="D262" s="310">
        <v>20598409.580000006</v>
      </c>
      <c r="E262" s="221"/>
      <c r="F262" s="221"/>
      <c r="G262" s="221"/>
      <c r="H262" s="221"/>
      <c r="I262" s="221"/>
      <c r="J262" s="221"/>
      <c r="K262" s="221"/>
      <c r="L262" s="221"/>
      <c r="M262" s="221"/>
      <c r="N262" s="221"/>
      <c r="O262" s="221"/>
      <c r="P262" s="289">
        <v>0.007038636556341069</v>
      </c>
      <c r="Q262" s="221"/>
      <c r="R262" s="221"/>
      <c r="S262" s="221"/>
      <c r="T262" s="221"/>
      <c r="U262" s="221"/>
      <c r="V262" s="221"/>
      <c r="W262" s="222">
        <v>800</v>
      </c>
      <c r="X262" s="221"/>
      <c r="Y262" s="221"/>
      <c r="Z262" s="221"/>
      <c r="AA262" s="221"/>
      <c r="AB262" s="221"/>
      <c r="AC262" s="221"/>
      <c r="AD262" s="289">
        <v>0.02081977878985036</v>
      </c>
      <c r="AE262" s="221"/>
      <c r="AF262" s="221"/>
      <c r="AG262" s="221"/>
      <c r="AH262" s="221"/>
      <c r="AI262" s="221"/>
      <c r="AJ262" s="1"/>
    </row>
    <row r="263" spans="2:36" ht="10.5" customHeight="1">
      <c r="B263" s="220" t="s">
        <v>1074</v>
      </c>
      <c r="C263" s="221"/>
      <c r="D263" s="310">
        <v>35686441.28999999</v>
      </c>
      <c r="E263" s="221"/>
      <c r="F263" s="221"/>
      <c r="G263" s="221"/>
      <c r="H263" s="221"/>
      <c r="I263" s="221"/>
      <c r="J263" s="221"/>
      <c r="K263" s="221"/>
      <c r="L263" s="221"/>
      <c r="M263" s="221"/>
      <c r="N263" s="221"/>
      <c r="O263" s="221"/>
      <c r="P263" s="289">
        <v>0.012194334191383391</v>
      </c>
      <c r="Q263" s="221"/>
      <c r="R263" s="221"/>
      <c r="S263" s="221"/>
      <c r="T263" s="221"/>
      <c r="U263" s="221"/>
      <c r="V263" s="221"/>
      <c r="W263" s="222">
        <v>1098</v>
      </c>
      <c r="X263" s="221"/>
      <c r="Y263" s="221"/>
      <c r="Z263" s="221"/>
      <c r="AA263" s="221"/>
      <c r="AB263" s="221"/>
      <c r="AC263" s="221"/>
      <c r="AD263" s="289">
        <v>0.028575146389069616</v>
      </c>
      <c r="AE263" s="221"/>
      <c r="AF263" s="221"/>
      <c r="AG263" s="221"/>
      <c r="AH263" s="221"/>
      <c r="AI263" s="221"/>
      <c r="AJ263" s="1"/>
    </row>
    <row r="264" spans="2:36" ht="10.5" customHeight="1">
      <c r="B264" s="220" t="s">
        <v>1075</v>
      </c>
      <c r="C264" s="221"/>
      <c r="D264" s="310">
        <v>119996778.11999969</v>
      </c>
      <c r="E264" s="221"/>
      <c r="F264" s="221"/>
      <c r="G264" s="221"/>
      <c r="H264" s="221"/>
      <c r="I264" s="221"/>
      <c r="J264" s="221"/>
      <c r="K264" s="221"/>
      <c r="L264" s="221"/>
      <c r="M264" s="221"/>
      <c r="N264" s="221"/>
      <c r="O264" s="221"/>
      <c r="P264" s="289">
        <v>0.04100383118600838</v>
      </c>
      <c r="Q264" s="221"/>
      <c r="R264" s="221"/>
      <c r="S264" s="221"/>
      <c r="T264" s="221"/>
      <c r="U264" s="221"/>
      <c r="V264" s="221"/>
      <c r="W264" s="222">
        <v>2977</v>
      </c>
      <c r="X264" s="221"/>
      <c r="Y264" s="221"/>
      <c r="Z264" s="221"/>
      <c r="AA264" s="221"/>
      <c r="AB264" s="221"/>
      <c r="AC264" s="221"/>
      <c r="AD264" s="289">
        <v>0.07747560182173065</v>
      </c>
      <c r="AE264" s="221"/>
      <c r="AF264" s="221"/>
      <c r="AG264" s="221"/>
      <c r="AH264" s="221"/>
      <c r="AI264" s="221"/>
      <c r="AJ264" s="1"/>
    </row>
    <row r="265" spans="2:36" ht="10.5" customHeight="1">
      <c r="B265" s="220" t="s">
        <v>1076</v>
      </c>
      <c r="C265" s="221"/>
      <c r="D265" s="310">
        <v>333849836.6899997</v>
      </c>
      <c r="E265" s="221"/>
      <c r="F265" s="221"/>
      <c r="G265" s="221"/>
      <c r="H265" s="221"/>
      <c r="I265" s="221"/>
      <c r="J265" s="221"/>
      <c r="K265" s="221"/>
      <c r="L265" s="221"/>
      <c r="M265" s="221"/>
      <c r="N265" s="221"/>
      <c r="O265" s="221"/>
      <c r="P265" s="289">
        <v>0.11407908245189516</v>
      </c>
      <c r="Q265" s="221"/>
      <c r="R265" s="221"/>
      <c r="S265" s="221"/>
      <c r="T265" s="221"/>
      <c r="U265" s="221"/>
      <c r="V265" s="221"/>
      <c r="W265" s="222">
        <v>7065</v>
      </c>
      <c r="X265" s="221"/>
      <c r="Y265" s="221"/>
      <c r="Z265" s="221"/>
      <c r="AA265" s="221"/>
      <c r="AB265" s="221"/>
      <c r="AC265" s="221"/>
      <c r="AD265" s="289">
        <v>0.18386467143786597</v>
      </c>
      <c r="AE265" s="221"/>
      <c r="AF265" s="221"/>
      <c r="AG265" s="221"/>
      <c r="AH265" s="221"/>
      <c r="AI265" s="221"/>
      <c r="AJ265" s="1"/>
    </row>
    <row r="266" spans="2:36" ht="10.5" customHeight="1">
      <c r="B266" s="220" t="s">
        <v>1077</v>
      </c>
      <c r="C266" s="221"/>
      <c r="D266" s="310">
        <v>271106137.02</v>
      </c>
      <c r="E266" s="221"/>
      <c r="F266" s="221"/>
      <c r="G266" s="221"/>
      <c r="H266" s="221"/>
      <c r="I266" s="221"/>
      <c r="J266" s="221"/>
      <c r="K266" s="221"/>
      <c r="L266" s="221"/>
      <c r="M266" s="221"/>
      <c r="N266" s="221"/>
      <c r="O266" s="221"/>
      <c r="P266" s="289">
        <v>0.09263907289862629</v>
      </c>
      <c r="Q266" s="221"/>
      <c r="R266" s="221"/>
      <c r="S266" s="221"/>
      <c r="T266" s="221"/>
      <c r="U266" s="221"/>
      <c r="V266" s="221"/>
      <c r="W266" s="222">
        <v>4349</v>
      </c>
      <c r="X266" s="221"/>
      <c r="Y266" s="221"/>
      <c r="Z266" s="221"/>
      <c r="AA266" s="221"/>
      <c r="AB266" s="221"/>
      <c r="AC266" s="221"/>
      <c r="AD266" s="289">
        <v>0.11318152244632401</v>
      </c>
      <c r="AE266" s="221"/>
      <c r="AF266" s="221"/>
      <c r="AG266" s="221"/>
      <c r="AH266" s="221"/>
      <c r="AI266" s="221"/>
      <c r="AJ266" s="1"/>
    </row>
    <row r="267" spans="2:36" ht="10.5" customHeight="1">
      <c r="B267" s="220" t="s">
        <v>1078</v>
      </c>
      <c r="C267" s="221"/>
      <c r="D267" s="310">
        <v>278127895.33999914</v>
      </c>
      <c r="E267" s="221"/>
      <c r="F267" s="221"/>
      <c r="G267" s="221"/>
      <c r="H267" s="221"/>
      <c r="I267" s="221"/>
      <c r="J267" s="221"/>
      <c r="K267" s="221"/>
      <c r="L267" s="221"/>
      <c r="M267" s="221"/>
      <c r="N267" s="221"/>
      <c r="O267" s="221"/>
      <c r="P267" s="289">
        <v>0.09503846225968288</v>
      </c>
      <c r="Q267" s="221"/>
      <c r="R267" s="221"/>
      <c r="S267" s="221"/>
      <c r="T267" s="221"/>
      <c r="U267" s="221"/>
      <c r="V267" s="221"/>
      <c r="W267" s="222">
        <v>3770</v>
      </c>
      <c r="X267" s="221"/>
      <c r="Y267" s="221"/>
      <c r="Z267" s="221"/>
      <c r="AA267" s="221"/>
      <c r="AB267" s="221"/>
      <c r="AC267" s="221"/>
      <c r="AD267" s="289">
        <v>0.09811320754716982</v>
      </c>
      <c r="AE267" s="221"/>
      <c r="AF267" s="221"/>
      <c r="AG267" s="221"/>
      <c r="AH267" s="221"/>
      <c r="AI267" s="221"/>
      <c r="AJ267" s="1"/>
    </row>
    <row r="268" spans="2:36" ht="10.5" customHeight="1">
      <c r="B268" s="220" t="s">
        <v>1079</v>
      </c>
      <c r="C268" s="221"/>
      <c r="D268" s="310">
        <v>272013482.8099995</v>
      </c>
      <c r="E268" s="221"/>
      <c r="F268" s="221"/>
      <c r="G268" s="221"/>
      <c r="H268" s="221"/>
      <c r="I268" s="221"/>
      <c r="J268" s="221"/>
      <c r="K268" s="221"/>
      <c r="L268" s="221"/>
      <c r="M268" s="221"/>
      <c r="N268" s="221"/>
      <c r="O268" s="221"/>
      <c r="P268" s="289">
        <v>0.09294912000308497</v>
      </c>
      <c r="Q268" s="221"/>
      <c r="R268" s="221"/>
      <c r="S268" s="221"/>
      <c r="T268" s="221"/>
      <c r="U268" s="221"/>
      <c r="V268" s="221"/>
      <c r="W268" s="222">
        <v>3293</v>
      </c>
      <c r="X268" s="221"/>
      <c r="Y268" s="221"/>
      <c r="Z268" s="221"/>
      <c r="AA268" s="221"/>
      <c r="AB268" s="221"/>
      <c r="AC268" s="221"/>
      <c r="AD268" s="289">
        <v>0.08569941444372153</v>
      </c>
      <c r="AE268" s="221"/>
      <c r="AF268" s="221"/>
      <c r="AG268" s="221"/>
      <c r="AH268" s="221"/>
      <c r="AI268" s="221"/>
      <c r="AJ268" s="1"/>
    </row>
    <row r="269" spans="2:36" ht="10.5" customHeight="1">
      <c r="B269" s="220" t="s">
        <v>1080</v>
      </c>
      <c r="C269" s="221"/>
      <c r="D269" s="310">
        <v>230983983.2700004</v>
      </c>
      <c r="E269" s="221"/>
      <c r="F269" s="221"/>
      <c r="G269" s="221"/>
      <c r="H269" s="221"/>
      <c r="I269" s="221"/>
      <c r="J269" s="221"/>
      <c r="K269" s="221"/>
      <c r="L269" s="221"/>
      <c r="M269" s="221"/>
      <c r="N269" s="221"/>
      <c r="O269" s="221"/>
      <c r="P269" s="289">
        <v>0.07892902130425053</v>
      </c>
      <c r="Q269" s="221"/>
      <c r="R269" s="221"/>
      <c r="S269" s="221"/>
      <c r="T269" s="221"/>
      <c r="U269" s="221"/>
      <c r="V269" s="221"/>
      <c r="W269" s="222">
        <v>2576</v>
      </c>
      <c r="X269" s="221"/>
      <c r="Y269" s="221"/>
      <c r="Z269" s="221"/>
      <c r="AA269" s="221"/>
      <c r="AB269" s="221"/>
      <c r="AC269" s="221"/>
      <c r="AD269" s="289">
        <v>0.06703968770331815</v>
      </c>
      <c r="AE269" s="221"/>
      <c r="AF269" s="221"/>
      <c r="AG269" s="221"/>
      <c r="AH269" s="221"/>
      <c r="AI269" s="221"/>
      <c r="AJ269" s="1"/>
    </row>
    <row r="270" spans="2:36" ht="10.5" customHeight="1">
      <c r="B270" s="220" t="s">
        <v>1081</v>
      </c>
      <c r="C270" s="221"/>
      <c r="D270" s="310">
        <v>380905635.4899997</v>
      </c>
      <c r="E270" s="221"/>
      <c r="F270" s="221"/>
      <c r="G270" s="221"/>
      <c r="H270" s="221"/>
      <c r="I270" s="221"/>
      <c r="J270" s="221"/>
      <c r="K270" s="221"/>
      <c r="L270" s="221"/>
      <c r="M270" s="221"/>
      <c r="N270" s="221"/>
      <c r="O270" s="221"/>
      <c r="P270" s="289">
        <v>0.13015841441852896</v>
      </c>
      <c r="Q270" s="221"/>
      <c r="R270" s="221"/>
      <c r="S270" s="221"/>
      <c r="T270" s="221"/>
      <c r="U270" s="221"/>
      <c r="V270" s="221"/>
      <c r="W270" s="222">
        <v>3811</v>
      </c>
      <c r="X270" s="221"/>
      <c r="Y270" s="221"/>
      <c r="Z270" s="221"/>
      <c r="AA270" s="221"/>
      <c r="AB270" s="221"/>
      <c r="AC270" s="221"/>
      <c r="AD270" s="289">
        <v>0.09918022121014965</v>
      </c>
      <c r="AE270" s="221"/>
      <c r="AF270" s="221"/>
      <c r="AG270" s="221"/>
      <c r="AH270" s="221"/>
      <c r="AI270" s="221"/>
      <c r="AJ270" s="1"/>
    </row>
    <row r="271" spans="2:36" ht="10.5" customHeight="1">
      <c r="B271" s="220" t="s">
        <v>1082</v>
      </c>
      <c r="C271" s="221"/>
      <c r="D271" s="310">
        <v>332930074.21999985</v>
      </c>
      <c r="E271" s="221"/>
      <c r="F271" s="221"/>
      <c r="G271" s="221"/>
      <c r="H271" s="221"/>
      <c r="I271" s="221"/>
      <c r="J271" s="221"/>
      <c r="K271" s="221"/>
      <c r="L271" s="221"/>
      <c r="M271" s="221"/>
      <c r="N271" s="221"/>
      <c r="O271" s="221"/>
      <c r="P271" s="289">
        <v>0.11376479247143097</v>
      </c>
      <c r="Q271" s="221"/>
      <c r="R271" s="221"/>
      <c r="S271" s="221"/>
      <c r="T271" s="221"/>
      <c r="U271" s="221"/>
      <c r="V271" s="221"/>
      <c r="W271" s="222">
        <v>2983</v>
      </c>
      <c r="X271" s="221"/>
      <c r="Y271" s="221"/>
      <c r="Z271" s="221"/>
      <c r="AA271" s="221"/>
      <c r="AB271" s="221"/>
      <c r="AC271" s="221"/>
      <c r="AD271" s="289">
        <v>0.07763175016265453</v>
      </c>
      <c r="AE271" s="221"/>
      <c r="AF271" s="221"/>
      <c r="AG271" s="221"/>
      <c r="AH271" s="221"/>
      <c r="AI271" s="221"/>
      <c r="AJ271" s="1"/>
    </row>
    <row r="272" spans="2:36" ht="10.5" customHeight="1">
      <c r="B272" s="220" t="s">
        <v>1083</v>
      </c>
      <c r="C272" s="221"/>
      <c r="D272" s="310">
        <v>92640842.15999989</v>
      </c>
      <c r="E272" s="221"/>
      <c r="F272" s="221"/>
      <c r="G272" s="221"/>
      <c r="H272" s="221"/>
      <c r="I272" s="221"/>
      <c r="J272" s="221"/>
      <c r="K272" s="221"/>
      <c r="L272" s="221"/>
      <c r="M272" s="221"/>
      <c r="N272" s="221"/>
      <c r="O272" s="221"/>
      <c r="P272" s="289">
        <v>0.0316560953749905</v>
      </c>
      <c r="Q272" s="221"/>
      <c r="R272" s="221"/>
      <c r="S272" s="221"/>
      <c r="T272" s="221"/>
      <c r="U272" s="221"/>
      <c r="V272" s="221"/>
      <c r="W272" s="222">
        <v>918</v>
      </c>
      <c r="X272" s="221"/>
      <c r="Y272" s="221"/>
      <c r="Z272" s="221"/>
      <c r="AA272" s="221"/>
      <c r="AB272" s="221"/>
      <c r="AC272" s="221"/>
      <c r="AD272" s="289">
        <v>0.023890696161353284</v>
      </c>
      <c r="AE272" s="221"/>
      <c r="AF272" s="221"/>
      <c r="AG272" s="221"/>
      <c r="AH272" s="221"/>
      <c r="AI272" s="221"/>
      <c r="AJ272" s="1"/>
    </row>
    <row r="273" spans="2:36" ht="10.5" customHeight="1">
      <c r="B273" s="220" t="s">
        <v>1084</v>
      </c>
      <c r="C273" s="221"/>
      <c r="D273" s="310">
        <v>379482913.55000037</v>
      </c>
      <c r="E273" s="221"/>
      <c r="F273" s="221"/>
      <c r="G273" s="221"/>
      <c r="H273" s="221"/>
      <c r="I273" s="221"/>
      <c r="J273" s="221"/>
      <c r="K273" s="221"/>
      <c r="L273" s="221"/>
      <c r="M273" s="221"/>
      <c r="N273" s="221"/>
      <c r="O273" s="221"/>
      <c r="P273" s="289">
        <v>0.1296722592803133</v>
      </c>
      <c r="Q273" s="221"/>
      <c r="R273" s="221"/>
      <c r="S273" s="221"/>
      <c r="T273" s="221"/>
      <c r="U273" s="221"/>
      <c r="V273" s="221"/>
      <c r="W273" s="222">
        <v>3308</v>
      </c>
      <c r="X273" s="221"/>
      <c r="Y273" s="221"/>
      <c r="Z273" s="221"/>
      <c r="AA273" s="221"/>
      <c r="AB273" s="221"/>
      <c r="AC273" s="221"/>
      <c r="AD273" s="289">
        <v>0.08608978529603123</v>
      </c>
      <c r="AE273" s="221"/>
      <c r="AF273" s="221"/>
      <c r="AG273" s="221"/>
      <c r="AH273" s="221"/>
      <c r="AI273" s="221"/>
      <c r="AJ273" s="1"/>
    </row>
    <row r="274" spans="2:36" ht="10.5" customHeight="1">
      <c r="B274" s="220" t="s">
        <v>1085</v>
      </c>
      <c r="C274" s="221"/>
      <c r="D274" s="310">
        <v>164160032.2199999</v>
      </c>
      <c r="E274" s="221"/>
      <c r="F274" s="221"/>
      <c r="G274" s="221"/>
      <c r="H274" s="221"/>
      <c r="I274" s="221"/>
      <c r="J274" s="221"/>
      <c r="K274" s="221"/>
      <c r="L274" s="221"/>
      <c r="M274" s="221"/>
      <c r="N274" s="221"/>
      <c r="O274" s="221"/>
      <c r="P274" s="289">
        <v>0.05609475816015009</v>
      </c>
      <c r="Q274" s="221"/>
      <c r="R274" s="221"/>
      <c r="S274" s="221"/>
      <c r="T274" s="221"/>
      <c r="U274" s="221"/>
      <c r="V274" s="221"/>
      <c r="W274" s="222">
        <v>1332</v>
      </c>
      <c r="X274" s="221"/>
      <c r="Y274" s="221"/>
      <c r="Z274" s="221"/>
      <c r="AA274" s="221"/>
      <c r="AB274" s="221"/>
      <c r="AC274" s="221"/>
      <c r="AD274" s="289">
        <v>0.03466493168510085</v>
      </c>
      <c r="AE274" s="221"/>
      <c r="AF274" s="221"/>
      <c r="AG274" s="221"/>
      <c r="AH274" s="221"/>
      <c r="AI274" s="221"/>
      <c r="AJ274" s="1"/>
    </row>
    <row r="275" spans="2:36" ht="10.5" customHeight="1">
      <c r="B275" s="220" t="s">
        <v>1086</v>
      </c>
      <c r="C275" s="221"/>
      <c r="D275" s="310">
        <v>7274827.330000002</v>
      </c>
      <c r="E275" s="221"/>
      <c r="F275" s="221"/>
      <c r="G275" s="221"/>
      <c r="H275" s="221"/>
      <c r="I275" s="221"/>
      <c r="J275" s="221"/>
      <c r="K275" s="221"/>
      <c r="L275" s="221"/>
      <c r="M275" s="221"/>
      <c r="N275" s="221"/>
      <c r="O275" s="221"/>
      <c r="P275" s="289">
        <v>0.0024858650075452616</v>
      </c>
      <c r="Q275" s="221"/>
      <c r="R275" s="221"/>
      <c r="S275" s="221"/>
      <c r="T275" s="221"/>
      <c r="U275" s="221"/>
      <c r="V275" s="221"/>
      <c r="W275" s="222">
        <v>79</v>
      </c>
      <c r="X275" s="221"/>
      <c r="Y275" s="221"/>
      <c r="Z275" s="221"/>
      <c r="AA275" s="221"/>
      <c r="AB275" s="221"/>
      <c r="AC275" s="221"/>
      <c r="AD275" s="289">
        <v>0.002055953155497723</v>
      </c>
      <c r="AE275" s="221"/>
      <c r="AF275" s="221"/>
      <c r="AG275" s="221"/>
      <c r="AH275" s="221"/>
      <c r="AI275" s="221"/>
      <c r="AJ275" s="1"/>
    </row>
    <row r="276" spans="2:36" ht="10.5" customHeight="1">
      <c r="B276" s="220" t="s">
        <v>1087</v>
      </c>
      <c r="C276" s="221"/>
      <c r="D276" s="310">
        <v>4572852.1</v>
      </c>
      <c r="E276" s="221"/>
      <c r="F276" s="221"/>
      <c r="G276" s="221"/>
      <c r="H276" s="221"/>
      <c r="I276" s="221"/>
      <c r="J276" s="221"/>
      <c r="K276" s="221"/>
      <c r="L276" s="221"/>
      <c r="M276" s="221"/>
      <c r="N276" s="221"/>
      <c r="O276" s="221"/>
      <c r="P276" s="289">
        <v>0.001562579083244009</v>
      </c>
      <c r="Q276" s="221"/>
      <c r="R276" s="221"/>
      <c r="S276" s="221"/>
      <c r="T276" s="221"/>
      <c r="U276" s="221"/>
      <c r="V276" s="221"/>
      <c r="W276" s="222">
        <v>44</v>
      </c>
      <c r="X276" s="221"/>
      <c r="Y276" s="221"/>
      <c r="Z276" s="221"/>
      <c r="AA276" s="221"/>
      <c r="AB276" s="221"/>
      <c r="AC276" s="221"/>
      <c r="AD276" s="289">
        <v>0.0011450878334417697</v>
      </c>
      <c r="AE276" s="221"/>
      <c r="AF276" s="221"/>
      <c r="AG276" s="221"/>
      <c r="AH276" s="221"/>
      <c r="AI276" s="221"/>
      <c r="AJ276" s="1"/>
    </row>
    <row r="277" spans="2:36" ht="10.5" customHeight="1">
      <c r="B277" s="220" t="s">
        <v>1088</v>
      </c>
      <c r="C277" s="221"/>
      <c r="D277" s="310">
        <v>1866333.64</v>
      </c>
      <c r="E277" s="221"/>
      <c r="F277" s="221"/>
      <c r="G277" s="221"/>
      <c r="H277" s="221"/>
      <c r="I277" s="221"/>
      <c r="J277" s="221"/>
      <c r="K277" s="221"/>
      <c r="L277" s="221"/>
      <c r="M277" s="221"/>
      <c r="N277" s="221"/>
      <c r="O277" s="221"/>
      <c r="P277" s="289">
        <v>0.0006377407019611796</v>
      </c>
      <c r="Q277" s="221"/>
      <c r="R277" s="221"/>
      <c r="S277" s="221"/>
      <c r="T277" s="221"/>
      <c r="U277" s="221"/>
      <c r="V277" s="221"/>
      <c r="W277" s="222">
        <v>17</v>
      </c>
      <c r="X277" s="221"/>
      <c r="Y277" s="221"/>
      <c r="Z277" s="221"/>
      <c r="AA277" s="221"/>
      <c r="AB277" s="221"/>
      <c r="AC277" s="221"/>
      <c r="AD277" s="289">
        <v>0.0004424202992843201</v>
      </c>
      <c r="AE277" s="221"/>
      <c r="AF277" s="221"/>
      <c r="AG277" s="221"/>
      <c r="AH277" s="221"/>
      <c r="AI277" s="221"/>
      <c r="AJ277" s="1"/>
    </row>
    <row r="278" spans="2:36" ht="10.5" customHeight="1">
      <c r="B278" s="220" t="s">
        <v>1090</v>
      </c>
      <c r="C278" s="221"/>
      <c r="D278" s="310">
        <v>48768.07</v>
      </c>
      <c r="E278" s="221"/>
      <c r="F278" s="221"/>
      <c r="G278" s="221"/>
      <c r="H278" s="221"/>
      <c r="I278" s="221"/>
      <c r="J278" s="221"/>
      <c r="K278" s="221"/>
      <c r="L278" s="221"/>
      <c r="M278" s="221"/>
      <c r="N278" s="221"/>
      <c r="O278" s="221"/>
      <c r="P278" s="289">
        <v>1.666442833613177E-05</v>
      </c>
      <c r="Q278" s="221"/>
      <c r="R278" s="221"/>
      <c r="S278" s="221"/>
      <c r="T278" s="221"/>
      <c r="U278" s="221"/>
      <c r="V278" s="221"/>
      <c r="W278" s="222">
        <v>1</v>
      </c>
      <c r="X278" s="221"/>
      <c r="Y278" s="221"/>
      <c r="Z278" s="221"/>
      <c r="AA278" s="221"/>
      <c r="AB278" s="221"/>
      <c r="AC278" s="221"/>
      <c r="AD278" s="289">
        <v>2.6024723487312947E-05</v>
      </c>
      <c r="AE278" s="221"/>
      <c r="AF278" s="221"/>
      <c r="AG278" s="221"/>
      <c r="AH278" s="221"/>
      <c r="AI278" s="221"/>
      <c r="AJ278" s="1"/>
    </row>
    <row r="279" spans="2:36" ht="10.5" customHeight="1">
      <c r="B279" s="220" t="s">
        <v>1091</v>
      </c>
      <c r="C279" s="221"/>
      <c r="D279" s="310">
        <v>231982.5</v>
      </c>
      <c r="E279" s="221"/>
      <c r="F279" s="221"/>
      <c r="G279" s="221"/>
      <c r="H279" s="221"/>
      <c r="I279" s="221"/>
      <c r="J279" s="221"/>
      <c r="K279" s="221"/>
      <c r="L279" s="221"/>
      <c r="M279" s="221"/>
      <c r="N279" s="221"/>
      <c r="O279" s="221"/>
      <c r="P279" s="289">
        <v>7.927022222709834E-05</v>
      </c>
      <c r="Q279" s="221"/>
      <c r="R279" s="221"/>
      <c r="S279" s="221"/>
      <c r="T279" s="221"/>
      <c r="U279" s="221"/>
      <c r="V279" s="221"/>
      <c r="W279" s="222">
        <v>4</v>
      </c>
      <c r="X279" s="221"/>
      <c r="Y279" s="221"/>
      <c r="Z279" s="221"/>
      <c r="AA279" s="221"/>
      <c r="AB279" s="221"/>
      <c r="AC279" s="221"/>
      <c r="AD279" s="289">
        <v>0.00010409889394925179</v>
      </c>
      <c r="AE279" s="221"/>
      <c r="AF279" s="221"/>
      <c r="AG279" s="221"/>
      <c r="AH279" s="221"/>
      <c r="AI279" s="221"/>
      <c r="AJ279" s="1"/>
    </row>
    <row r="280" spans="2:36" ht="9.75" customHeight="1">
      <c r="B280" s="311"/>
      <c r="C280" s="312"/>
      <c r="D280" s="313">
        <v>2926477225.3999977</v>
      </c>
      <c r="E280" s="312"/>
      <c r="F280" s="312"/>
      <c r="G280" s="312"/>
      <c r="H280" s="312"/>
      <c r="I280" s="312"/>
      <c r="J280" s="312"/>
      <c r="K280" s="312"/>
      <c r="L280" s="312"/>
      <c r="M280" s="312"/>
      <c r="N280" s="312"/>
      <c r="O280" s="312"/>
      <c r="P280" s="314">
        <v>1.000000000000006</v>
      </c>
      <c r="Q280" s="312"/>
      <c r="R280" s="312"/>
      <c r="S280" s="312"/>
      <c r="T280" s="312"/>
      <c r="U280" s="312"/>
      <c r="V280" s="312"/>
      <c r="W280" s="315">
        <v>38425</v>
      </c>
      <c r="X280" s="312"/>
      <c r="Y280" s="312"/>
      <c r="Z280" s="312"/>
      <c r="AA280" s="312"/>
      <c r="AB280" s="312"/>
      <c r="AC280" s="312"/>
      <c r="AD280" s="314">
        <v>1</v>
      </c>
      <c r="AE280" s="312"/>
      <c r="AF280" s="312"/>
      <c r="AG280" s="312"/>
      <c r="AH280" s="312"/>
      <c r="AI280" s="312"/>
      <c r="AJ280" s="1"/>
    </row>
    <row r="281" spans="2:36" ht="9" customHeight="1">
      <c r="B281" s="1"/>
      <c r="C281" s="1"/>
      <c r="D281" s="1"/>
      <c r="E281" s="1"/>
      <c r="F281" s="1"/>
      <c r="G281" s="1"/>
      <c r="H281" s="1"/>
      <c r="I281" s="1"/>
      <c r="J281" s="1"/>
      <c r="K281" s="1"/>
      <c r="L281" s="1"/>
      <c r="M281" s="1"/>
      <c r="N281" s="1"/>
      <c r="O281" s="1"/>
      <c r="P281" s="1"/>
      <c r="Q281" s="1"/>
      <c r="R281" s="1"/>
      <c r="S281" s="1"/>
      <c r="T281" s="1"/>
      <c r="U281" s="1"/>
      <c r="V281" s="1"/>
      <c r="W281" s="1"/>
      <c r="X281" s="1"/>
      <c r="Y281" s="1"/>
      <c r="Z281" s="1"/>
      <c r="AA281" s="1"/>
      <c r="AB281" s="1"/>
      <c r="AC281" s="1"/>
      <c r="AD281" s="1"/>
      <c r="AE281" s="1"/>
      <c r="AF281" s="1"/>
      <c r="AG281" s="1"/>
      <c r="AH281" s="1"/>
      <c r="AI281" s="1"/>
      <c r="AJ281" s="1"/>
    </row>
    <row r="282" spans="2:36" ht="18.75" customHeight="1">
      <c r="B282" s="238" t="s">
        <v>1068</v>
      </c>
      <c r="C282" s="239"/>
      <c r="D282" s="239"/>
      <c r="E282" s="239"/>
      <c r="F282" s="239"/>
      <c r="G282" s="239"/>
      <c r="H282" s="239"/>
      <c r="I282" s="239"/>
      <c r="J282" s="239"/>
      <c r="K282" s="239"/>
      <c r="L282" s="239"/>
      <c r="M282" s="239"/>
      <c r="N282" s="239"/>
      <c r="O282" s="239"/>
      <c r="P282" s="239"/>
      <c r="Q282" s="239"/>
      <c r="R282" s="239"/>
      <c r="S282" s="239"/>
      <c r="T282" s="239"/>
      <c r="U282" s="239"/>
      <c r="V282" s="239"/>
      <c r="W282" s="239"/>
      <c r="X282" s="239"/>
      <c r="Y282" s="239"/>
      <c r="Z282" s="239"/>
      <c r="AA282" s="239"/>
      <c r="AB282" s="239"/>
      <c r="AC282" s="239"/>
      <c r="AD282" s="239"/>
      <c r="AE282" s="239"/>
      <c r="AF282" s="239"/>
      <c r="AG282" s="239"/>
      <c r="AH282" s="239"/>
      <c r="AI282" s="239"/>
      <c r="AJ282" s="240"/>
    </row>
    <row r="283" spans="2:36" ht="8.25" customHeight="1">
      <c r="B283" s="1"/>
      <c r="C283" s="1"/>
      <c r="D283" s="1"/>
      <c r="E283" s="1"/>
      <c r="F283" s="1"/>
      <c r="G283" s="1"/>
      <c r="H283" s="1"/>
      <c r="I283" s="1"/>
      <c r="J283" s="1"/>
      <c r="K283" s="1"/>
      <c r="L283" s="1"/>
      <c r="M283" s="1"/>
      <c r="N283" s="1"/>
      <c r="O283" s="1"/>
      <c r="P283" s="1"/>
      <c r="Q283" s="1"/>
      <c r="R283" s="1"/>
      <c r="S283" s="1"/>
      <c r="T283" s="1"/>
      <c r="U283" s="1"/>
      <c r="V283" s="1"/>
      <c r="W283" s="1"/>
      <c r="X283" s="1"/>
      <c r="Y283" s="1"/>
      <c r="Z283" s="1"/>
      <c r="AA283" s="1"/>
      <c r="AB283" s="1"/>
      <c r="AC283" s="1"/>
      <c r="AD283" s="1"/>
      <c r="AE283" s="1"/>
      <c r="AF283" s="1"/>
      <c r="AG283" s="1"/>
      <c r="AH283" s="1"/>
      <c r="AI283" s="1"/>
      <c r="AJ283" s="1"/>
    </row>
    <row r="284" spans="2:36" ht="12" customHeight="1">
      <c r="B284" s="234" t="s">
        <v>1072</v>
      </c>
      <c r="C284" s="235"/>
      <c r="D284" s="234" t="s">
        <v>1069</v>
      </c>
      <c r="E284" s="235"/>
      <c r="F284" s="235"/>
      <c r="G284" s="235"/>
      <c r="H284" s="235"/>
      <c r="I284" s="235"/>
      <c r="J284" s="235"/>
      <c r="K284" s="235"/>
      <c r="L284" s="235"/>
      <c r="M284" s="235"/>
      <c r="N284" s="235"/>
      <c r="O284" s="235"/>
      <c r="P284" s="234" t="s">
        <v>1070</v>
      </c>
      <c r="Q284" s="235"/>
      <c r="R284" s="235"/>
      <c r="S284" s="235"/>
      <c r="T284" s="235"/>
      <c r="U284" s="235"/>
      <c r="V284" s="235"/>
      <c r="W284" s="234" t="s">
        <v>1071</v>
      </c>
      <c r="X284" s="235"/>
      <c r="Y284" s="235"/>
      <c r="Z284" s="235"/>
      <c r="AA284" s="235"/>
      <c r="AB284" s="235"/>
      <c r="AC284" s="235"/>
      <c r="AD284" s="235"/>
      <c r="AE284" s="234" t="s">
        <v>1070</v>
      </c>
      <c r="AF284" s="235"/>
      <c r="AG284" s="235"/>
      <c r="AH284" s="235"/>
      <c r="AI284" s="235"/>
      <c r="AJ284" s="1"/>
    </row>
    <row r="285" spans="2:36" ht="12" customHeight="1">
      <c r="B285" s="220" t="s">
        <v>1142</v>
      </c>
      <c r="C285" s="221"/>
      <c r="D285" s="310">
        <v>2816510380.6900215</v>
      </c>
      <c r="E285" s="221"/>
      <c r="F285" s="221"/>
      <c r="G285" s="221"/>
      <c r="H285" s="221"/>
      <c r="I285" s="221"/>
      <c r="J285" s="221"/>
      <c r="K285" s="221"/>
      <c r="L285" s="221"/>
      <c r="M285" s="221"/>
      <c r="N285" s="221"/>
      <c r="O285" s="221"/>
      <c r="P285" s="289">
        <v>0.9624234749699891</v>
      </c>
      <c r="Q285" s="221"/>
      <c r="R285" s="221"/>
      <c r="S285" s="221"/>
      <c r="T285" s="221"/>
      <c r="U285" s="221"/>
      <c r="V285" s="221"/>
      <c r="W285" s="222">
        <v>36943</v>
      </c>
      <c r="X285" s="221"/>
      <c r="Y285" s="221"/>
      <c r="Z285" s="221"/>
      <c r="AA285" s="221"/>
      <c r="AB285" s="221"/>
      <c r="AC285" s="221"/>
      <c r="AD285" s="221"/>
      <c r="AE285" s="289">
        <v>0.9614313597918022</v>
      </c>
      <c r="AF285" s="221"/>
      <c r="AG285" s="221"/>
      <c r="AH285" s="221"/>
      <c r="AI285" s="221"/>
      <c r="AJ285" s="1"/>
    </row>
    <row r="286" spans="2:36" ht="12" customHeight="1">
      <c r="B286" s="220" t="s">
        <v>1175</v>
      </c>
      <c r="C286" s="221"/>
      <c r="D286" s="310">
        <v>66245184.29999999</v>
      </c>
      <c r="E286" s="221"/>
      <c r="F286" s="221"/>
      <c r="G286" s="221"/>
      <c r="H286" s="221"/>
      <c r="I286" s="221"/>
      <c r="J286" s="221"/>
      <c r="K286" s="221"/>
      <c r="L286" s="221"/>
      <c r="M286" s="221"/>
      <c r="N286" s="221"/>
      <c r="O286" s="221"/>
      <c r="P286" s="289">
        <v>0.02263649404992205</v>
      </c>
      <c r="Q286" s="221"/>
      <c r="R286" s="221"/>
      <c r="S286" s="221"/>
      <c r="T286" s="221"/>
      <c r="U286" s="221"/>
      <c r="V286" s="221"/>
      <c r="W286" s="222">
        <v>1023</v>
      </c>
      <c r="X286" s="221"/>
      <c r="Y286" s="221"/>
      <c r="Z286" s="221"/>
      <c r="AA286" s="221"/>
      <c r="AB286" s="221"/>
      <c r="AC286" s="221"/>
      <c r="AD286" s="221"/>
      <c r="AE286" s="289">
        <v>0.026623292127521146</v>
      </c>
      <c r="AF286" s="221"/>
      <c r="AG286" s="221"/>
      <c r="AH286" s="221"/>
      <c r="AI286" s="221"/>
      <c r="AJ286" s="1"/>
    </row>
    <row r="287" spans="2:36" ht="12" customHeight="1">
      <c r="B287" s="220" t="s">
        <v>1074</v>
      </c>
      <c r="C287" s="221"/>
      <c r="D287" s="310">
        <v>13208508.569999995</v>
      </c>
      <c r="E287" s="221"/>
      <c r="F287" s="221"/>
      <c r="G287" s="221"/>
      <c r="H287" s="221"/>
      <c r="I287" s="221"/>
      <c r="J287" s="221"/>
      <c r="K287" s="221"/>
      <c r="L287" s="221"/>
      <c r="M287" s="221"/>
      <c r="N287" s="221"/>
      <c r="O287" s="221"/>
      <c r="P287" s="289">
        <v>0.004513449978478652</v>
      </c>
      <c r="Q287" s="221"/>
      <c r="R287" s="221"/>
      <c r="S287" s="221"/>
      <c r="T287" s="221"/>
      <c r="U287" s="221"/>
      <c r="V287" s="221"/>
      <c r="W287" s="222">
        <v>139</v>
      </c>
      <c r="X287" s="221"/>
      <c r="Y287" s="221"/>
      <c r="Z287" s="221"/>
      <c r="AA287" s="221"/>
      <c r="AB287" s="221"/>
      <c r="AC287" s="221"/>
      <c r="AD287" s="221"/>
      <c r="AE287" s="289">
        <v>0.0036174365647364997</v>
      </c>
      <c r="AF287" s="221"/>
      <c r="AG287" s="221"/>
      <c r="AH287" s="221"/>
      <c r="AI287" s="221"/>
      <c r="AJ287" s="1"/>
    </row>
    <row r="288" spans="2:36" ht="12" customHeight="1">
      <c r="B288" s="220" t="s">
        <v>1075</v>
      </c>
      <c r="C288" s="221"/>
      <c r="D288" s="310">
        <v>12454236.899999997</v>
      </c>
      <c r="E288" s="221"/>
      <c r="F288" s="221"/>
      <c r="G288" s="221"/>
      <c r="H288" s="221"/>
      <c r="I288" s="221"/>
      <c r="J288" s="221"/>
      <c r="K288" s="221"/>
      <c r="L288" s="221"/>
      <c r="M288" s="221"/>
      <c r="N288" s="221"/>
      <c r="O288" s="221"/>
      <c r="P288" s="289">
        <v>0.004255709489862037</v>
      </c>
      <c r="Q288" s="221"/>
      <c r="R288" s="221"/>
      <c r="S288" s="221"/>
      <c r="T288" s="221"/>
      <c r="U288" s="221"/>
      <c r="V288" s="221"/>
      <c r="W288" s="222">
        <v>143</v>
      </c>
      <c r="X288" s="221"/>
      <c r="Y288" s="221"/>
      <c r="Z288" s="221"/>
      <c r="AA288" s="221"/>
      <c r="AB288" s="221"/>
      <c r="AC288" s="221"/>
      <c r="AD288" s="221"/>
      <c r="AE288" s="289">
        <v>0.0037215354586857515</v>
      </c>
      <c r="AF288" s="221"/>
      <c r="AG288" s="221"/>
      <c r="AH288" s="221"/>
      <c r="AI288" s="221"/>
      <c r="AJ288" s="1"/>
    </row>
    <row r="289" spans="2:36" ht="12" customHeight="1">
      <c r="B289" s="220" t="s">
        <v>1076</v>
      </c>
      <c r="C289" s="221"/>
      <c r="D289" s="310">
        <v>11271949.399999999</v>
      </c>
      <c r="E289" s="221"/>
      <c r="F289" s="221"/>
      <c r="G289" s="221"/>
      <c r="H289" s="221"/>
      <c r="I289" s="221"/>
      <c r="J289" s="221"/>
      <c r="K289" s="221"/>
      <c r="L289" s="221"/>
      <c r="M289" s="221"/>
      <c r="N289" s="221"/>
      <c r="O289" s="221"/>
      <c r="P289" s="289">
        <v>0.0038517126674236218</v>
      </c>
      <c r="Q289" s="221"/>
      <c r="R289" s="221"/>
      <c r="S289" s="221"/>
      <c r="T289" s="221"/>
      <c r="U289" s="221"/>
      <c r="V289" s="221"/>
      <c r="W289" s="222">
        <v>98</v>
      </c>
      <c r="X289" s="221"/>
      <c r="Y289" s="221"/>
      <c r="Z289" s="221"/>
      <c r="AA289" s="221"/>
      <c r="AB289" s="221"/>
      <c r="AC289" s="221"/>
      <c r="AD289" s="221"/>
      <c r="AE289" s="289">
        <v>0.002550422901756669</v>
      </c>
      <c r="AF289" s="221"/>
      <c r="AG289" s="221"/>
      <c r="AH289" s="221"/>
      <c r="AI289" s="221"/>
      <c r="AJ289" s="1"/>
    </row>
    <row r="290" spans="2:36" ht="12" customHeight="1">
      <c r="B290" s="220" t="s">
        <v>1077</v>
      </c>
      <c r="C290" s="221"/>
      <c r="D290" s="310">
        <v>4992485.8100000005</v>
      </c>
      <c r="E290" s="221"/>
      <c r="F290" s="221"/>
      <c r="G290" s="221"/>
      <c r="H290" s="221"/>
      <c r="I290" s="221"/>
      <c r="J290" s="221"/>
      <c r="K290" s="221"/>
      <c r="L290" s="221"/>
      <c r="M290" s="221"/>
      <c r="N290" s="221"/>
      <c r="O290" s="221"/>
      <c r="P290" s="289">
        <v>0.001705971181551763</v>
      </c>
      <c r="Q290" s="221"/>
      <c r="R290" s="221"/>
      <c r="S290" s="221"/>
      <c r="T290" s="221"/>
      <c r="U290" s="221"/>
      <c r="V290" s="221"/>
      <c r="W290" s="222">
        <v>52</v>
      </c>
      <c r="X290" s="221"/>
      <c r="Y290" s="221"/>
      <c r="Z290" s="221"/>
      <c r="AA290" s="221"/>
      <c r="AB290" s="221"/>
      <c r="AC290" s="221"/>
      <c r="AD290" s="221"/>
      <c r="AE290" s="289">
        <v>0.0013532856213402734</v>
      </c>
      <c r="AF290" s="221"/>
      <c r="AG290" s="221"/>
      <c r="AH290" s="221"/>
      <c r="AI290" s="221"/>
      <c r="AJ290" s="1"/>
    </row>
    <row r="291" spans="2:36" ht="12" customHeight="1">
      <c r="B291" s="220" t="s">
        <v>1080</v>
      </c>
      <c r="C291" s="221"/>
      <c r="D291" s="310">
        <v>1794479.73</v>
      </c>
      <c r="E291" s="221"/>
      <c r="F291" s="221"/>
      <c r="G291" s="221"/>
      <c r="H291" s="221"/>
      <c r="I291" s="221"/>
      <c r="J291" s="221"/>
      <c r="K291" s="221"/>
      <c r="L291" s="221"/>
      <c r="M291" s="221"/>
      <c r="N291" s="221"/>
      <c r="O291" s="221"/>
      <c r="P291" s="289">
        <v>0.0006131876627725034</v>
      </c>
      <c r="Q291" s="221"/>
      <c r="R291" s="221"/>
      <c r="S291" s="221"/>
      <c r="T291" s="221"/>
      <c r="U291" s="221"/>
      <c r="V291" s="221"/>
      <c r="W291" s="222">
        <v>27</v>
      </c>
      <c r="X291" s="221"/>
      <c r="Y291" s="221"/>
      <c r="Z291" s="221"/>
      <c r="AA291" s="221"/>
      <c r="AB291" s="221"/>
      <c r="AC291" s="221"/>
      <c r="AD291" s="221"/>
      <c r="AE291" s="289">
        <v>0.0007026675341574495</v>
      </c>
      <c r="AF291" s="221"/>
      <c r="AG291" s="221"/>
      <c r="AH291" s="221"/>
      <c r="AI291" s="221"/>
      <c r="AJ291" s="1"/>
    </row>
    <row r="292" spans="2:35" ht="9.75" customHeight="1">
      <c r="B292" s="311"/>
      <c r="C292" s="312"/>
      <c r="D292" s="313">
        <v>2926477225.400022</v>
      </c>
      <c r="E292" s="312"/>
      <c r="F292" s="312"/>
      <c r="G292" s="312"/>
      <c r="H292" s="312"/>
      <c r="I292" s="312"/>
      <c r="J292" s="312"/>
      <c r="K292" s="312"/>
      <c r="L292" s="312"/>
      <c r="M292" s="312"/>
      <c r="N292" s="312"/>
      <c r="O292" s="312"/>
      <c r="P292" s="314">
        <v>0.9999999999999977</v>
      </c>
      <c r="Q292" s="312"/>
      <c r="R292" s="312"/>
      <c r="S292" s="312"/>
      <c r="T292" s="312"/>
      <c r="U292" s="312"/>
      <c r="V292" s="312"/>
      <c r="W292" s="315">
        <v>38425</v>
      </c>
      <c r="X292" s="312"/>
      <c r="Y292" s="312"/>
      <c r="Z292" s="312"/>
      <c r="AA292" s="312"/>
      <c r="AB292" s="312"/>
      <c r="AC292" s="312"/>
      <c r="AD292" s="312"/>
      <c r="AE292" s="314">
        <v>1</v>
      </c>
      <c r="AF292" s="312"/>
      <c r="AG292" s="312"/>
      <c r="AH292" s="312"/>
      <c r="AI292" s="312"/>
    </row>
  </sheetData>
  <sheetProtection/>
  <mergeCells count="1203">
    <mergeCell ref="N3:AJ3"/>
    <mergeCell ref="B5:AJ5"/>
    <mergeCell ref="B7:J8"/>
    <mergeCell ref="B9:AJ9"/>
    <mergeCell ref="B26:AJ26"/>
    <mergeCell ref="B52:AJ52"/>
    <mergeCell ref="L7:T7"/>
    <mergeCell ref="B11:H11"/>
    <mergeCell ref="I11:T11"/>
    <mergeCell ref="U11:AA11"/>
    <mergeCell ref="B89:AJ89"/>
    <mergeCell ref="B126:AJ126"/>
    <mergeCell ref="B152:AJ152"/>
    <mergeCell ref="B162:AJ162"/>
    <mergeCell ref="B180:AJ180"/>
    <mergeCell ref="B188:AJ188"/>
    <mergeCell ref="B92:H92"/>
    <mergeCell ref="I92:T92"/>
    <mergeCell ref="U92:AA92"/>
    <mergeCell ref="AB92:AE92"/>
    <mergeCell ref="B206:AJ206"/>
    <mergeCell ref="B213:AJ213"/>
    <mergeCell ref="B221:AJ221"/>
    <mergeCell ref="B240:AJ240"/>
    <mergeCell ref="B259:AJ259"/>
    <mergeCell ref="B282:AJ282"/>
    <mergeCell ref="B208:D208"/>
    <mergeCell ref="E208:P208"/>
    <mergeCell ref="Q208:W208"/>
    <mergeCell ref="X208:AD208"/>
    <mergeCell ref="AB11:AG11"/>
    <mergeCell ref="AH11:AI11"/>
    <mergeCell ref="B12:H12"/>
    <mergeCell ref="I12:T12"/>
    <mergeCell ref="U12:AA12"/>
    <mergeCell ref="AB12:AG12"/>
    <mergeCell ref="AH12:AI12"/>
    <mergeCell ref="B13:H13"/>
    <mergeCell ref="I13:T13"/>
    <mergeCell ref="U13:AA13"/>
    <mergeCell ref="AB13:AG13"/>
    <mergeCell ref="AH13:AI13"/>
    <mergeCell ref="B14:H14"/>
    <mergeCell ref="I14:T14"/>
    <mergeCell ref="U14:AA14"/>
    <mergeCell ref="AB14:AG14"/>
    <mergeCell ref="AH14:AI14"/>
    <mergeCell ref="B15:H15"/>
    <mergeCell ref="I15:T15"/>
    <mergeCell ref="U15:AA15"/>
    <mergeCell ref="AB15:AG15"/>
    <mergeCell ref="AH15:AI15"/>
    <mergeCell ref="B16:H16"/>
    <mergeCell ref="I16:T16"/>
    <mergeCell ref="U16:AA16"/>
    <mergeCell ref="AB16:AG16"/>
    <mergeCell ref="AH16:AI16"/>
    <mergeCell ref="B17:H17"/>
    <mergeCell ref="I17:T17"/>
    <mergeCell ref="U17:AA17"/>
    <mergeCell ref="AB17:AG17"/>
    <mergeCell ref="AH17:AI17"/>
    <mergeCell ref="B18:H18"/>
    <mergeCell ref="I18:T18"/>
    <mergeCell ref="U18:AA18"/>
    <mergeCell ref="AB18:AG18"/>
    <mergeCell ref="AH18:AI18"/>
    <mergeCell ref="B19:H19"/>
    <mergeCell ref="I19:T19"/>
    <mergeCell ref="U19:AA19"/>
    <mergeCell ref="AB19:AG19"/>
    <mergeCell ref="AH19:AI19"/>
    <mergeCell ref="B20:H20"/>
    <mergeCell ref="I20:T20"/>
    <mergeCell ref="U20:AA20"/>
    <mergeCell ref="AB20:AG20"/>
    <mergeCell ref="AH20:AI20"/>
    <mergeCell ref="B21:H21"/>
    <mergeCell ref="I21:T21"/>
    <mergeCell ref="U21:AA21"/>
    <mergeCell ref="AB21:AG21"/>
    <mergeCell ref="AH21:AI21"/>
    <mergeCell ref="B22:H22"/>
    <mergeCell ref="I22:T22"/>
    <mergeCell ref="U22:AA22"/>
    <mergeCell ref="AB22:AG22"/>
    <mergeCell ref="AH22:AI22"/>
    <mergeCell ref="B23:H23"/>
    <mergeCell ref="I23:T23"/>
    <mergeCell ref="U23:AA23"/>
    <mergeCell ref="AB23:AG23"/>
    <mergeCell ref="AH23:AI23"/>
    <mergeCell ref="B24:H24"/>
    <mergeCell ref="I24:T24"/>
    <mergeCell ref="U24:AA24"/>
    <mergeCell ref="AB24:AG24"/>
    <mergeCell ref="AH24:AI24"/>
    <mergeCell ref="B28:I28"/>
    <mergeCell ref="J28:T28"/>
    <mergeCell ref="U28:AA28"/>
    <mergeCell ref="AB28:AF28"/>
    <mergeCell ref="AG28:AI28"/>
    <mergeCell ref="B29:I29"/>
    <mergeCell ref="J29:T29"/>
    <mergeCell ref="U29:AA29"/>
    <mergeCell ref="AB29:AF29"/>
    <mergeCell ref="AG29:AI29"/>
    <mergeCell ref="B30:I30"/>
    <mergeCell ref="J30:T30"/>
    <mergeCell ref="U30:AA30"/>
    <mergeCell ref="AB30:AF30"/>
    <mergeCell ref="AG30:AI30"/>
    <mergeCell ref="B31:I31"/>
    <mergeCell ref="J31:T31"/>
    <mergeCell ref="U31:AA31"/>
    <mergeCell ref="AB31:AF31"/>
    <mergeCell ref="AG31:AI31"/>
    <mergeCell ref="B32:I32"/>
    <mergeCell ref="J32:T32"/>
    <mergeCell ref="U32:AA32"/>
    <mergeCell ref="AB32:AF32"/>
    <mergeCell ref="AG32:AI32"/>
    <mergeCell ref="B33:I33"/>
    <mergeCell ref="J33:T33"/>
    <mergeCell ref="U33:AA33"/>
    <mergeCell ref="AB33:AF33"/>
    <mergeCell ref="AG33:AI33"/>
    <mergeCell ref="B34:I34"/>
    <mergeCell ref="J34:T34"/>
    <mergeCell ref="U34:AA34"/>
    <mergeCell ref="AB34:AF34"/>
    <mergeCell ref="AG34:AI34"/>
    <mergeCell ref="B35:I35"/>
    <mergeCell ref="J35:T35"/>
    <mergeCell ref="U35:AA35"/>
    <mergeCell ref="AB35:AF35"/>
    <mergeCell ref="AG35:AI35"/>
    <mergeCell ref="B36:I36"/>
    <mergeCell ref="J36:T36"/>
    <mergeCell ref="U36:AA36"/>
    <mergeCell ref="AB36:AF36"/>
    <mergeCell ref="AG36:AI36"/>
    <mergeCell ref="B37:I37"/>
    <mergeCell ref="J37:T37"/>
    <mergeCell ref="U37:AA37"/>
    <mergeCell ref="AB37:AF37"/>
    <mergeCell ref="AG37:AI37"/>
    <mergeCell ref="B38:I38"/>
    <mergeCell ref="J38:T38"/>
    <mergeCell ref="U38:AA38"/>
    <mergeCell ref="AB38:AF38"/>
    <mergeCell ref="AG38:AI38"/>
    <mergeCell ref="B39:I39"/>
    <mergeCell ref="J39:T39"/>
    <mergeCell ref="U39:AA39"/>
    <mergeCell ref="AB39:AF39"/>
    <mergeCell ref="AG39:AI39"/>
    <mergeCell ref="B40:I40"/>
    <mergeCell ref="J40:T40"/>
    <mergeCell ref="U40:AA40"/>
    <mergeCell ref="AB40:AF40"/>
    <mergeCell ref="AG40:AI40"/>
    <mergeCell ref="B41:I41"/>
    <mergeCell ref="J41:T41"/>
    <mergeCell ref="U41:AA41"/>
    <mergeCell ref="AB41:AF41"/>
    <mergeCell ref="AG41:AI41"/>
    <mergeCell ref="B42:I42"/>
    <mergeCell ref="J42:T42"/>
    <mergeCell ref="U42:AA42"/>
    <mergeCell ref="AB42:AF42"/>
    <mergeCell ref="AG42:AI42"/>
    <mergeCell ref="B43:I43"/>
    <mergeCell ref="J43:T43"/>
    <mergeCell ref="U43:AA43"/>
    <mergeCell ref="AB43:AF43"/>
    <mergeCell ref="AG43:AI43"/>
    <mergeCell ref="B44:I44"/>
    <mergeCell ref="J44:T44"/>
    <mergeCell ref="U44:AA44"/>
    <mergeCell ref="AB44:AF44"/>
    <mergeCell ref="AG44:AI44"/>
    <mergeCell ref="B45:I45"/>
    <mergeCell ref="J45:T45"/>
    <mergeCell ref="U45:AA45"/>
    <mergeCell ref="AB45:AF45"/>
    <mergeCell ref="AG45:AI45"/>
    <mergeCell ref="B46:I46"/>
    <mergeCell ref="J46:T46"/>
    <mergeCell ref="U46:AA46"/>
    <mergeCell ref="AB46:AF46"/>
    <mergeCell ref="AG46:AI46"/>
    <mergeCell ref="B47:I47"/>
    <mergeCell ref="J47:T47"/>
    <mergeCell ref="U47:AA47"/>
    <mergeCell ref="AB47:AF47"/>
    <mergeCell ref="AG47:AI47"/>
    <mergeCell ref="B48:I48"/>
    <mergeCell ref="J48:T48"/>
    <mergeCell ref="U48:AA48"/>
    <mergeCell ref="AB48:AF48"/>
    <mergeCell ref="AG48:AI48"/>
    <mergeCell ref="B49:I49"/>
    <mergeCell ref="J49:T49"/>
    <mergeCell ref="U49:AA49"/>
    <mergeCell ref="AB49:AF49"/>
    <mergeCell ref="AG49:AI49"/>
    <mergeCell ref="B50:I50"/>
    <mergeCell ref="J50:T50"/>
    <mergeCell ref="U50:AA50"/>
    <mergeCell ref="AB50:AF50"/>
    <mergeCell ref="AG50:AI50"/>
    <mergeCell ref="B54:I54"/>
    <mergeCell ref="J54:T54"/>
    <mergeCell ref="U54:AA54"/>
    <mergeCell ref="AB54:AE54"/>
    <mergeCell ref="AF54:AJ54"/>
    <mergeCell ref="B55:I55"/>
    <mergeCell ref="J55:T55"/>
    <mergeCell ref="U55:AA55"/>
    <mergeCell ref="AB55:AE55"/>
    <mergeCell ref="AF55:AJ55"/>
    <mergeCell ref="B56:I56"/>
    <mergeCell ref="J56:T56"/>
    <mergeCell ref="U56:AA56"/>
    <mergeCell ref="AB56:AE56"/>
    <mergeCell ref="AF56:AJ56"/>
    <mergeCell ref="B57:I57"/>
    <mergeCell ref="J57:T57"/>
    <mergeCell ref="U57:AA57"/>
    <mergeCell ref="AB57:AE57"/>
    <mergeCell ref="AF57:AJ57"/>
    <mergeCell ref="B58:I58"/>
    <mergeCell ref="J58:T58"/>
    <mergeCell ref="U58:AA58"/>
    <mergeCell ref="AB58:AE58"/>
    <mergeCell ref="AF58:AJ58"/>
    <mergeCell ref="B59:I59"/>
    <mergeCell ref="J59:T59"/>
    <mergeCell ref="U59:AA59"/>
    <mergeCell ref="AB59:AE59"/>
    <mergeCell ref="AF59:AJ59"/>
    <mergeCell ref="B60:I60"/>
    <mergeCell ref="J60:T60"/>
    <mergeCell ref="U60:AA60"/>
    <mergeCell ref="AB60:AE60"/>
    <mergeCell ref="AF60:AJ60"/>
    <mergeCell ref="B61:I61"/>
    <mergeCell ref="J61:T61"/>
    <mergeCell ref="U61:AA61"/>
    <mergeCell ref="AB61:AE61"/>
    <mergeCell ref="AF61:AJ61"/>
    <mergeCell ref="B62:I62"/>
    <mergeCell ref="J62:T62"/>
    <mergeCell ref="U62:AA62"/>
    <mergeCell ref="AB62:AE62"/>
    <mergeCell ref="AF62:AJ62"/>
    <mergeCell ref="B63:I63"/>
    <mergeCell ref="J63:T63"/>
    <mergeCell ref="U63:AA63"/>
    <mergeCell ref="AB63:AE63"/>
    <mergeCell ref="AF63:AJ63"/>
    <mergeCell ref="B64:I64"/>
    <mergeCell ref="J64:T64"/>
    <mergeCell ref="U64:AA64"/>
    <mergeCell ref="AB64:AE64"/>
    <mergeCell ref="AF64:AJ64"/>
    <mergeCell ref="B65:I65"/>
    <mergeCell ref="J65:T65"/>
    <mergeCell ref="U65:AA65"/>
    <mergeCell ref="AB65:AE65"/>
    <mergeCell ref="AF65:AJ65"/>
    <mergeCell ref="B66:I66"/>
    <mergeCell ref="J66:T66"/>
    <mergeCell ref="U66:AA66"/>
    <mergeCell ref="AB66:AE66"/>
    <mergeCell ref="AF66:AJ66"/>
    <mergeCell ref="B67:I67"/>
    <mergeCell ref="J67:T67"/>
    <mergeCell ref="U67:AA67"/>
    <mergeCell ref="AB67:AE67"/>
    <mergeCell ref="AF67:AJ67"/>
    <mergeCell ref="B68:I68"/>
    <mergeCell ref="J68:T68"/>
    <mergeCell ref="U68:AA68"/>
    <mergeCell ref="AB68:AE68"/>
    <mergeCell ref="AF68:AJ68"/>
    <mergeCell ref="B69:I69"/>
    <mergeCell ref="J69:T69"/>
    <mergeCell ref="U69:AA69"/>
    <mergeCell ref="AB69:AE69"/>
    <mergeCell ref="AF69:AJ69"/>
    <mergeCell ref="B70:I70"/>
    <mergeCell ref="J70:T70"/>
    <mergeCell ref="U70:AA70"/>
    <mergeCell ref="AB70:AE70"/>
    <mergeCell ref="AF70:AJ70"/>
    <mergeCell ref="B71:I71"/>
    <mergeCell ref="J71:T71"/>
    <mergeCell ref="U71:AA71"/>
    <mergeCell ref="AB71:AE71"/>
    <mergeCell ref="AF71:AJ71"/>
    <mergeCell ref="B72:I72"/>
    <mergeCell ref="J72:T72"/>
    <mergeCell ref="U72:AA72"/>
    <mergeCell ref="AB72:AE72"/>
    <mergeCell ref="AF72:AJ72"/>
    <mergeCell ref="B73:I73"/>
    <mergeCell ref="J73:T73"/>
    <mergeCell ref="U73:AA73"/>
    <mergeCell ref="AB73:AE73"/>
    <mergeCell ref="AF73:AJ73"/>
    <mergeCell ref="B74:I74"/>
    <mergeCell ref="J74:T74"/>
    <mergeCell ref="U74:AA74"/>
    <mergeCell ref="AB74:AE74"/>
    <mergeCell ref="AF74:AJ74"/>
    <mergeCell ref="B75:I75"/>
    <mergeCell ref="J75:T75"/>
    <mergeCell ref="U75:AA75"/>
    <mergeCell ref="AB75:AE75"/>
    <mergeCell ref="AF75:AJ75"/>
    <mergeCell ref="B76:I76"/>
    <mergeCell ref="J76:T76"/>
    <mergeCell ref="U76:AA76"/>
    <mergeCell ref="AB76:AE76"/>
    <mergeCell ref="AF76:AJ76"/>
    <mergeCell ref="B77:I77"/>
    <mergeCell ref="J77:T77"/>
    <mergeCell ref="U77:AA77"/>
    <mergeCell ref="AB77:AE77"/>
    <mergeCell ref="AF77:AJ77"/>
    <mergeCell ref="B78:I78"/>
    <mergeCell ref="J78:T78"/>
    <mergeCell ref="U78:AA78"/>
    <mergeCell ref="AB78:AE78"/>
    <mergeCell ref="AF78:AJ78"/>
    <mergeCell ref="B79:I79"/>
    <mergeCell ref="J79:T79"/>
    <mergeCell ref="U79:AA79"/>
    <mergeCell ref="AB79:AE79"/>
    <mergeCell ref="AF79:AJ79"/>
    <mergeCell ref="B80:I80"/>
    <mergeCell ref="J80:T80"/>
    <mergeCell ref="U80:AA80"/>
    <mergeCell ref="AB80:AE80"/>
    <mergeCell ref="AF80:AJ80"/>
    <mergeCell ref="B81:I81"/>
    <mergeCell ref="J81:T81"/>
    <mergeCell ref="U81:AA81"/>
    <mergeCell ref="AB81:AE81"/>
    <mergeCell ref="AF81:AJ81"/>
    <mergeCell ref="B82:I82"/>
    <mergeCell ref="J82:T82"/>
    <mergeCell ref="U82:AA82"/>
    <mergeCell ref="AB82:AE82"/>
    <mergeCell ref="AF82:AJ82"/>
    <mergeCell ref="B83:I83"/>
    <mergeCell ref="J83:T83"/>
    <mergeCell ref="U83:AA83"/>
    <mergeCell ref="AB83:AE83"/>
    <mergeCell ref="AF83:AJ83"/>
    <mergeCell ref="B84:I84"/>
    <mergeCell ref="J84:T84"/>
    <mergeCell ref="U84:AA84"/>
    <mergeCell ref="AB84:AE84"/>
    <mergeCell ref="AF84:AJ84"/>
    <mergeCell ref="B85:I85"/>
    <mergeCell ref="J85:T85"/>
    <mergeCell ref="U85:AA85"/>
    <mergeCell ref="AB85:AE85"/>
    <mergeCell ref="AF85:AJ85"/>
    <mergeCell ref="B86:I86"/>
    <mergeCell ref="J86:T86"/>
    <mergeCell ref="U86:AA86"/>
    <mergeCell ref="AB86:AE86"/>
    <mergeCell ref="AF86:AJ86"/>
    <mergeCell ref="B87:I87"/>
    <mergeCell ref="J87:T87"/>
    <mergeCell ref="U87:AA87"/>
    <mergeCell ref="AB87:AE87"/>
    <mergeCell ref="AF87:AJ87"/>
    <mergeCell ref="B91:H91"/>
    <mergeCell ref="I91:T91"/>
    <mergeCell ref="U91:AA91"/>
    <mergeCell ref="AB91:AE91"/>
    <mergeCell ref="AF91:AJ91"/>
    <mergeCell ref="AF92:AJ92"/>
    <mergeCell ref="B93:H93"/>
    <mergeCell ref="I93:T93"/>
    <mergeCell ref="U93:AA93"/>
    <mergeCell ref="AB93:AE93"/>
    <mergeCell ref="AF93:AJ93"/>
    <mergeCell ref="B94:H94"/>
    <mergeCell ref="I94:T94"/>
    <mergeCell ref="U94:AA94"/>
    <mergeCell ref="AB94:AE94"/>
    <mergeCell ref="AF94:AJ94"/>
    <mergeCell ref="B95:H95"/>
    <mergeCell ref="I95:T95"/>
    <mergeCell ref="U95:AA95"/>
    <mergeCell ref="AB95:AE95"/>
    <mergeCell ref="AF95:AJ95"/>
    <mergeCell ref="B96:H96"/>
    <mergeCell ref="I96:T96"/>
    <mergeCell ref="U96:AA96"/>
    <mergeCell ref="AB96:AE96"/>
    <mergeCell ref="AF96:AJ96"/>
    <mergeCell ref="B97:H97"/>
    <mergeCell ref="I97:T97"/>
    <mergeCell ref="U97:AA97"/>
    <mergeCell ref="AB97:AE97"/>
    <mergeCell ref="AF97:AJ97"/>
    <mergeCell ref="B98:H98"/>
    <mergeCell ref="I98:T98"/>
    <mergeCell ref="U98:AA98"/>
    <mergeCell ref="AB98:AE98"/>
    <mergeCell ref="AF98:AJ98"/>
    <mergeCell ref="B99:H99"/>
    <mergeCell ref="I99:T99"/>
    <mergeCell ref="U99:AA99"/>
    <mergeCell ref="AB99:AE99"/>
    <mergeCell ref="AF99:AJ99"/>
    <mergeCell ref="B100:H100"/>
    <mergeCell ref="I100:T100"/>
    <mergeCell ref="U100:AA100"/>
    <mergeCell ref="AB100:AE100"/>
    <mergeCell ref="AF100:AJ100"/>
    <mergeCell ref="B101:H101"/>
    <mergeCell ref="I101:T101"/>
    <mergeCell ref="U101:AA101"/>
    <mergeCell ref="AB101:AE101"/>
    <mergeCell ref="AF101:AJ101"/>
    <mergeCell ref="B102:H102"/>
    <mergeCell ref="I102:T102"/>
    <mergeCell ref="U102:AA102"/>
    <mergeCell ref="AB102:AE102"/>
    <mergeCell ref="AF102:AJ102"/>
    <mergeCell ref="B103:H103"/>
    <mergeCell ref="I103:T103"/>
    <mergeCell ref="U103:AA103"/>
    <mergeCell ref="AB103:AE103"/>
    <mergeCell ref="AF103:AJ103"/>
    <mergeCell ref="B104:H104"/>
    <mergeCell ref="I104:T104"/>
    <mergeCell ref="U104:AA104"/>
    <mergeCell ref="AB104:AE104"/>
    <mergeCell ref="AF104:AJ104"/>
    <mergeCell ref="B105:H105"/>
    <mergeCell ref="I105:T105"/>
    <mergeCell ref="U105:AA105"/>
    <mergeCell ref="AB105:AE105"/>
    <mergeCell ref="AF105:AJ105"/>
    <mergeCell ref="B106:H106"/>
    <mergeCell ref="I106:T106"/>
    <mergeCell ref="U106:AA106"/>
    <mergeCell ref="AB106:AE106"/>
    <mergeCell ref="AF106:AJ106"/>
    <mergeCell ref="B107:H107"/>
    <mergeCell ref="I107:T107"/>
    <mergeCell ref="U107:AA107"/>
    <mergeCell ref="AB107:AE107"/>
    <mergeCell ref="AF107:AJ107"/>
    <mergeCell ref="B108:H108"/>
    <mergeCell ref="I108:T108"/>
    <mergeCell ref="U108:AA108"/>
    <mergeCell ref="AB108:AE108"/>
    <mergeCell ref="AF108:AJ108"/>
    <mergeCell ref="B109:H109"/>
    <mergeCell ref="I109:T109"/>
    <mergeCell ref="U109:AA109"/>
    <mergeCell ref="AB109:AE109"/>
    <mergeCell ref="AF109:AJ109"/>
    <mergeCell ref="B110:H110"/>
    <mergeCell ref="I110:T110"/>
    <mergeCell ref="U110:AA110"/>
    <mergeCell ref="AB110:AE110"/>
    <mergeCell ref="AF110:AJ110"/>
    <mergeCell ref="B111:H111"/>
    <mergeCell ref="I111:T111"/>
    <mergeCell ref="U111:AA111"/>
    <mergeCell ref="AB111:AE111"/>
    <mergeCell ref="AF111:AJ111"/>
    <mergeCell ref="B112:H112"/>
    <mergeCell ref="I112:T112"/>
    <mergeCell ref="U112:AA112"/>
    <mergeCell ref="AB112:AE112"/>
    <mergeCell ref="AF112:AJ112"/>
    <mergeCell ref="B113:H113"/>
    <mergeCell ref="I113:T113"/>
    <mergeCell ref="U113:AA113"/>
    <mergeCell ref="AB113:AE113"/>
    <mergeCell ref="AF113:AJ113"/>
    <mergeCell ref="B114:H114"/>
    <mergeCell ref="I114:T114"/>
    <mergeCell ref="U114:AA114"/>
    <mergeCell ref="AB114:AE114"/>
    <mergeCell ref="AF114:AJ114"/>
    <mergeCell ref="B115:H115"/>
    <mergeCell ref="I115:T115"/>
    <mergeCell ref="U115:AA115"/>
    <mergeCell ref="AB115:AE115"/>
    <mergeCell ref="AF115:AJ115"/>
    <mergeCell ref="B116:H116"/>
    <mergeCell ref="I116:T116"/>
    <mergeCell ref="U116:AA116"/>
    <mergeCell ref="AB116:AE116"/>
    <mergeCell ref="AF116:AJ116"/>
    <mergeCell ref="B117:H117"/>
    <mergeCell ref="I117:T117"/>
    <mergeCell ref="U117:AA117"/>
    <mergeCell ref="AB117:AE117"/>
    <mergeCell ref="AF117:AJ117"/>
    <mergeCell ref="B118:H118"/>
    <mergeCell ref="I118:T118"/>
    <mergeCell ref="U118:AA118"/>
    <mergeCell ref="AB118:AE118"/>
    <mergeCell ref="AF118:AJ118"/>
    <mergeCell ref="B119:H119"/>
    <mergeCell ref="I119:T119"/>
    <mergeCell ref="U119:AA119"/>
    <mergeCell ref="AB119:AE119"/>
    <mergeCell ref="AF119:AJ119"/>
    <mergeCell ref="B120:H120"/>
    <mergeCell ref="I120:T120"/>
    <mergeCell ref="U120:AA120"/>
    <mergeCell ref="AB120:AE120"/>
    <mergeCell ref="AF120:AJ120"/>
    <mergeCell ref="B121:H121"/>
    <mergeCell ref="I121:T121"/>
    <mergeCell ref="U121:AA121"/>
    <mergeCell ref="AB121:AE121"/>
    <mergeCell ref="AF121:AJ121"/>
    <mergeCell ref="B122:H122"/>
    <mergeCell ref="I122:T122"/>
    <mergeCell ref="U122:AA122"/>
    <mergeCell ref="AB122:AE122"/>
    <mergeCell ref="AF122:AJ122"/>
    <mergeCell ref="B123:H123"/>
    <mergeCell ref="I123:T123"/>
    <mergeCell ref="U123:AA123"/>
    <mergeCell ref="AB123:AE123"/>
    <mergeCell ref="AF123:AJ123"/>
    <mergeCell ref="B124:H124"/>
    <mergeCell ref="I124:T124"/>
    <mergeCell ref="U124:AA124"/>
    <mergeCell ref="AB124:AE124"/>
    <mergeCell ref="AF124:AJ124"/>
    <mergeCell ref="B128:H128"/>
    <mergeCell ref="I128:R128"/>
    <mergeCell ref="S128:Z128"/>
    <mergeCell ref="AA128:AD128"/>
    <mergeCell ref="AE128:AI128"/>
    <mergeCell ref="B129:H129"/>
    <mergeCell ref="I129:R129"/>
    <mergeCell ref="S129:Z129"/>
    <mergeCell ref="AA129:AD129"/>
    <mergeCell ref="AE129:AI129"/>
    <mergeCell ref="B130:H130"/>
    <mergeCell ref="I130:R130"/>
    <mergeCell ref="S130:Z130"/>
    <mergeCell ref="AA130:AD130"/>
    <mergeCell ref="AE130:AI130"/>
    <mergeCell ref="B131:H131"/>
    <mergeCell ref="I131:R131"/>
    <mergeCell ref="S131:Z131"/>
    <mergeCell ref="AA131:AD131"/>
    <mergeCell ref="AE131:AI131"/>
    <mergeCell ref="B132:H132"/>
    <mergeCell ref="I132:R132"/>
    <mergeCell ref="S132:Z132"/>
    <mergeCell ref="AA132:AD132"/>
    <mergeCell ref="AE132:AI132"/>
    <mergeCell ref="B133:H133"/>
    <mergeCell ref="I133:R133"/>
    <mergeCell ref="S133:Z133"/>
    <mergeCell ref="AA133:AD133"/>
    <mergeCell ref="AE133:AI133"/>
    <mergeCell ref="B134:H134"/>
    <mergeCell ref="I134:R134"/>
    <mergeCell ref="S134:Z134"/>
    <mergeCell ref="AA134:AD134"/>
    <mergeCell ref="AE134:AI134"/>
    <mergeCell ref="B135:H135"/>
    <mergeCell ref="I135:R135"/>
    <mergeCell ref="S135:Z135"/>
    <mergeCell ref="AA135:AD135"/>
    <mergeCell ref="AE135:AI135"/>
    <mergeCell ref="B136:H136"/>
    <mergeCell ref="I136:R136"/>
    <mergeCell ref="S136:Z136"/>
    <mergeCell ref="AA136:AD136"/>
    <mergeCell ref="AE136:AI136"/>
    <mergeCell ref="B137:H137"/>
    <mergeCell ref="I137:R137"/>
    <mergeCell ref="S137:Z137"/>
    <mergeCell ref="AA137:AD137"/>
    <mergeCell ref="AE137:AI137"/>
    <mergeCell ref="B138:H138"/>
    <mergeCell ref="I138:R138"/>
    <mergeCell ref="S138:Z138"/>
    <mergeCell ref="AA138:AD138"/>
    <mergeCell ref="AE138:AI138"/>
    <mergeCell ref="B139:H139"/>
    <mergeCell ref="I139:R139"/>
    <mergeCell ref="S139:Z139"/>
    <mergeCell ref="AA139:AD139"/>
    <mergeCell ref="AE139:AI139"/>
    <mergeCell ref="B140:H140"/>
    <mergeCell ref="I140:R140"/>
    <mergeCell ref="S140:Z140"/>
    <mergeCell ref="AA140:AD140"/>
    <mergeCell ref="AE140:AI140"/>
    <mergeCell ref="B141:H141"/>
    <mergeCell ref="I141:R141"/>
    <mergeCell ref="S141:Z141"/>
    <mergeCell ref="AA141:AD141"/>
    <mergeCell ref="AE141:AI141"/>
    <mergeCell ref="B142:H142"/>
    <mergeCell ref="I142:R142"/>
    <mergeCell ref="S142:Z142"/>
    <mergeCell ref="AA142:AD142"/>
    <mergeCell ref="AE142:AI142"/>
    <mergeCell ref="B143:H143"/>
    <mergeCell ref="I143:R143"/>
    <mergeCell ref="S143:Z143"/>
    <mergeCell ref="AA143:AD143"/>
    <mergeCell ref="AE143:AI143"/>
    <mergeCell ref="B144:H144"/>
    <mergeCell ref="I144:R144"/>
    <mergeCell ref="S144:Z144"/>
    <mergeCell ref="AA144:AD144"/>
    <mergeCell ref="AE144:AI144"/>
    <mergeCell ref="B145:H145"/>
    <mergeCell ref="I145:R145"/>
    <mergeCell ref="S145:Z145"/>
    <mergeCell ref="AA145:AD145"/>
    <mergeCell ref="AE145:AI145"/>
    <mergeCell ref="B146:H146"/>
    <mergeCell ref="I146:R146"/>
    <mergeCell ref="S146:Z146"/>
    <mergeCell ref="AA146:AD146"/>
    <mergeCell ref="AE146:AI146"/>
    <mergeCell ref="B147:H147"/>
    <mergeCell ref="I147:R147"/>
    <mergeCell ref="S147:Z147"/>
    <mergeCell ref="AA147:AD147"/>
    <mergeCell ref="AE147:AI147"/>
    <mergeCell ref="B148:H148"/>
    <mergeCell ref="I148:R148"/>
    <mergeCell ref="S148:Z148"/>
    <mergeCell ref="AA148:AD148"/>
    <mergeCell ref="AE148:AI148"/>
    <mergeCell ref="B149:H149"/>
    <mergeCell ref="I149:R149"/>
    <mergeCell ref="S149:Z149"/>
    <mergeCell ref="AA149:AD149"/>
    <mergeCell ref="AE149:AI149"/>
    <mergeCell ref="B150:H150"/>
    <mergeCell ref="I150:R150"/>
    <mergeCell ref="S150:Z150"/>
    <mergeCell ref="AA150:AD150"/>
    <mergeCell ref="AE150:AI150"/>
    <mergeCell ref="B154:G154"/>
    <mergeCell ref="H154:S154"/>
    <mergeCell ref="T154:Z154"/>
    <mergeCell ref="AA154:AE154"/>
    <mergeCell ref="AF154:AI154"/>
    <mergeCell ref="B155:G155"/>
    <mergeCell ref="H155:S155"/>
    <mergeCell ref="T155:Z155"/>
    <mergeCell ref="AA155:AE155"/>
    <mergeCell ref="AF155:AI155"/>
    <mergeCell ref="B156:G156"/>
    <mergeCell ref="H156:S156"/>
    <mergeCell ref="T156:Z156"/>
    <mergeCell ref="AA156:AE156"/>
    <mergeCell ref="AF156:AI156"/>
    <mergeCell ref="B157:G157"/>
    <mergeCell ref="H157:S157"/>
    <mergeCell ref="T157:Z157"/>
    <mergeCell ref="AA157:AE157"/>
    <mergeCell ref="AF157:AI157"/>
    <mergeCell ref="B158:G158"/>
    <mergeCell ref="H158:S158"/>
    <mergeCell ref="T158:Z158"/>
    <mergeCell ref="AA158:AE158"/>
    <mergeCell ref="AF158:AI158"/>
    <mergeCell ref="B159:G159"/>
    <mergeCell ref="H159:S159"/>
    <mergeCell ref="T159:Z159"/>
    <mergeCell ref="AA159:AE159"/>
    <mergeCell ref="AF159:AI159"/>
    <mergeCell ref="B160:G160"/>
    <mergeCell ref="H160:S160"/>
    <mergeCell ref="T160:Z160"/>
    <mergeCell ref="AA160:AE160"/>
    <mergeCell ref="AF160:AI160"/>
    <mergeCell ref="B164:F164"/>
    <mergeCell ref="G164:R164"/>
    <mergeCell ref="S164:Y164"/>
    <mergeCell ref="Z164:AE164"/>
    <mergeCell ref="AF164:AI164"/>
    <mergeCell ref="B165:F165"/>
    <mergeCell ref="G165:R165"/>
    <mergeCell ref="S165:Y165"/>
    <mergeCell ref="Z165:AE165"/>
    <mergeCell ref="AF165:AI165"/>
    <mergeCell ref="B166:F166"/>
    <mergeCell ref="G166:R166"/>
    <mergeCell ref="S166:Y166"/>
    <mergeCell ref="Z166:AE166"/>
    <mergeCell ref="AF166:AI166"/>
    <mergeCell ref="B167:F167"/>
    <mergeCell ref="G167:R167"/>
    <mergeCell ref="S167:Y167"/>
    <mergeCell ref="Z167:AE167"/>
    <mergeCell ref="AF167:AI167"/>
    <mergeCell ref="B168:F168"/>
    <mergeCell ref="G168:R168"/>
    <mergeCell ref="S168:Y168"/>
    <mergeCell ref="Z168:AE168"/>
    <mergeCell ref="AF168:AI168"/>
    <mergeCell ref="B169:F169"/>
    <mergeCell ref="G169:R169"/>
    <mergeCell ref="S169:Y169"/>
    <mergeCell ref="Z169:AE169"/>
    <mergeCell ref="AF169:AI169"/>
    <mergeCell ref="B170:F170"/>
    <mergeCell ref="G170:R170"/>
    <mergeCell ref="S170:Y170"/>
    <mergeCell ref="Z170:AE170"/>
    <mergeCell ref="AF170:AI170"/>
    <mergeCell ref="B171:F171"/>
    <mergeCell ref="G171:R171"/>
    <mergeCell ref="S171:Y171"/>
    <mergeCell ref="Z171:AE171"/>
    <mergeCell ref="AF171:AI171"/>
    <mergeCell ref="B172:F172"/>
    <mergeCell ref="G172:R172"/>
    <mergeCell ref="S172:Y172"/>
    <mergeCell ref="Z172:AE172"/>
    <mergeCell ref="AF172:AI172"/>
    <mergeCell ref="B173:F173"/>
    <mergeCell ref="G173:R173"/>
    <mergeCell ref="S173:Y173"/>
    <mergeCell ref="Z173:AE173"/>
    <mergeCell ref="AF173:AI173"/>
    <mergeCell ref="B174:F174"/>
    <mergeCell ref="G174:R174"/>
    <mergeCell ref="S174:Y174"/>
    <mergeCell ref="Z174:AE174"/>
    <mergeCell ref="AF174:AI174"/>
    <mergeCell ref="B175:F175"/>
    <mergeCell ref="G175:R175"/>
    <mergeCell ref="S175:Y175"/>
    <mergeCell ref="Z175:AE175"/>
    <mergeCell ref="AF175:AI175"/>
    <mergeCell ref="B176:F176"/>
    <mergeCell ref="G176:R176"/>
    <mergeCell ref="S176:Y176"/>
    <mergeCell ref="Z176:AE176"/>
    <mergeCell ref="AF176:AI176"/>
    <mergeCell ref="B177:F177"/>
    <mergeCell ref="G177:R177"/>
    <mergeCell ref="S177:Y177"/>
    <mergeCell ref="Z177:AE177"/>
    <mergeCell ref="AF177:AI177"/>
    <mergeCell ref="B178:F178"/>
    <mergeCell ref="G178:R178"/>
    <mergeCell ref="S178:Y178"/>
    <mergeCell ref="Z178:AE178"/>
    <mergeCell ref="AF178:AI178"/>
    <mergeCell ref="B182:E182"/>
    <mergeCell ref="F182:Q182"/>
    <mergeCell ref="R182:X182"/>
    <mergeCell ref="Y182:AE182"/>
    <mergeCell ref="AF182:AI182"/>
    <mergeCell ref="B183:E183"/>
    <mergeCell ref="F183:Q183"/>
    <mergeCell ref="R183:X183"/>
    <mergeCell ref="Y183:AE183"/>
    <mergeCell ref="AF183:AI183"/>
    <mergeCell ref="B184:E184"/>
    <mergeCell ref="F184:Q184"/>
    <mergeCell ref="R184:X184"/>
    <mergeCell ref="Y184:AE184"/>
    <mergeCell ref="AF184:AI184"/>
    <mergeCell ref="B185:E185"/>
    <mergeCell ref="F185:Q185"/>
    <mergeCell ref="R185:X185"/>
    <mergeCell ref="Y185:AE185"/>
    <mergeCell ref="AF185:AI185"/>
    <mergeCell ref="B186:E186"/>
    <mergeCell ref="F186:Q186"/>
    <mergeCell ref="R186:X186"/>
    <mergeCell ref="Y186:AE186"/>
    <mergeCell ref="AF186:AI186"/>
    <mergeCell ref="B190:E190"/>
    <mergeCell ref="F190:Q190"/>
    <mergeCell ref="R190:X190"/>
    <mergeCell ref="Y190:AE190"/>
    <mergeCell ref="AF190:AJ190"/>
    <mergeCell ref="B191:E191"/>
    <mergeCell ref="F191:Q191"/>
    <mergeCell ref="R191:X191"/>
    <mergeCell ref="Y191:AE191"/>
    <mergeCell ref="AF191:AJ191"/>
    <mergeCell ref="B192:E192"/>
    <mergeCell ref="F192:Q192"/>
    <mergeCell ref="R192:X192"/>
    <mergeCell ref="Y192:AE192"/>
    <mergeCell ref="AF192:AJ192"/>
    <mergeCell ref="B193:E193"/>
    <mergeCell ref="F193:Q193"/>
    <mergeCell ref="R193:X193"/>
    <mergeCell ref="Y193:AE193"/>
    <mergeCell ref="AF193:AJ193"/>
    <mergeCell ref="B194:E194"/>
    <mergeCell ref="F194:Q194"/>
    <mergeCell ref="R194:X194"/>
    <mergeCell ref="Y194:AE194"/>
    <mergeCell ref="AF194:AJ194"/>
    <mergeCell ref="B195:E195"/>
    <mergeCell ref="F195:Q195"/>
    <mergeCell ref="R195:X195"/>
    <mergeCell ref="Y195:AE195"/>
    <mergeCell ref="AF195:AJ195"/>
    <mergeCell ref="B196:E196"/>
    <mergeCell ref="F196:Q196"/>
    <mergeCell ref="R196:X196"/>
    <mergeCell ref="Y196:AE196"/>
    <mergeCell ref="AF196:AJ196"/>
    <mergeCell ref="B197:E197"/>
    <mergeCell ref="F197:Q197"/>
    <mergeCell ref="R197:X197"/>
    <mergeCell ref="Y197:AE197"/>
    <mergeCell ref="AF197:AJ197"/>
    <mergeCell ref="B198:E198"/>
    <mergeCell ref="F198:Q198"/>
    <mergeCell ref="R198:X198"/>
    <mergeCell ref="Y198:AE198"/>
    <mergeCell ref="AF198:AJ198"/>
    <mergeCell ref="B199:E199"/>
    <mergeCell ref="F199:Q199"/>
    <mergeCell ref="R199:X199"/>
    <mergeCell ref="Y199:AE199"/>
    <mergeCell ref="AF199:AJ199"/>
    <mergeCell ref="B200:E200"/>
    <mergeCell ref="F200:Q200"/>
    <mergeCell ref="R200:X200"/>
    <mergeCell ref="Y200:AE200"/>
    <mergeCell ref="AF200:AJ200"/>
    <mergeCell ref="B201:E201"/>
    <mergeCell ref="F201:Q201"/>
    <mergeCell ref="R201:X201"/>
    <mergeCell ref="Y201:AE201"/>
    <mergeCell ref="AF201:AJ201"/>
    <mergeCell ref="B202:E202"/>
    <mergeCell ref="F202:Q202"/>
    <mergeCell ref="R202:X202"/>
    <mergeCell ref="Y202:AE202"/>
    <mergeCell ref="AF202:AJ202"/>
    <mergeCell ref="B203:E203"/>
    <mergeCell ref="F203:Q203"/>
    <mergeCell ref="R203:X203"/>
    <mergeCell ref="Y203:AE203"/>
    <mergeCell ref="AF203:AJ203"/>
    <mergeCell ref="B204:E204"/>
    <mergeCell ref="F204:Q204"/>
    <mergeCell ref="R204:X204"/>
    <mergeCell ref="Y204:AE204"/>
    <mergeCell ref="AF204:AJ204"/>
    <mergeCell ref="AE208:AI208"/>
    <mergeCell ref="B209:D209"/>
    <mergeCell ref="E209:P209"/>
    <mergeCell ref="Q209:W209"/>
    <mergeCell ref="X209:AD209"/>
    <mergeCell ref="AE209:AI209"/>
    <mergeCell ref="B210:D210"/>
    <mergeCell ref="E210:P210"/>
    <mergeCell ref="Q210:W210"/>
    <mergeCell ref="X210:AD210"/>
    <mergeCell ref="AE210:AI210"/>
    <mergeCell ref="B211:D211"/>
    <mergeCell ref="E211:P211"/>
    <mergeCell ref="Q211:W211"/>
    <mergeCell ref="X211:AD211"/>
    <mergeCell ref="AE211:AI211"/>
    <mergeCell ref="B215:C215"/>
    <mergeCell ref="D215:O215"/>
    <mergeCell ref="P215:V215"/>
    <mergeCell ref="W215:AC215"/>
    <mergeCell ref="AD215:AI215"/>
    <mergeCell ref="B216:C216"/>
    <mergeCell ref="D216:O216"/>
    <mergeCell ref="P216:V216"/>
    <mergeCell ref="W216:AC216"/>
    <mergeCell ref="AD216:AI216"/>
    <mergeCell ref="B217:C217"/>
    <mergeCell ref="D217:O217"/>
    <mergeCell ref="P217:V217"/>
    <mergeCell ref="W217:AC217"/>
    <mergeCell ref="AD217:AI217"/>
    <mergeCell ref="B218:C218"/>
    <mergeCell ref="D218:O218"/>
    <mergeCell ref="P218:V218"/>
    <mergeCell ref="W218:AC218"/>
    <mergeCell ref="AD218:AI218"/>
    <mergeCell ref="B219:C219"/>
    <mergeCell ref="D219:O219"/>
    <mergeCell ref="P219:V219"/>
    <mergeCell ref="W219:AC219"/>
    <mergeCell ref="AD219:AI219"/>
    <mergeCell ref="C223:N223"/>
    <mergeCell ref="O223:U223"/>
    <mergeCell ref="V223:AB223"/>
    <mergeCell ref="AC223:AH223"/>
    <mergeCell ref="C224:N224"/>
    <mergeCell ref="O224:U224"/>
    <mergeCell ref="V224:AB224"/>
    <mergeCell ref="AC224:AH224"/>
    <mergeCell ref="C225:N225"/>
    <mergeCell ref="O225:U225"/>
    <mergeCell ref="V225:AB225"/>
    <mergeCell ref="AC225:AH225"/>
    <mergeCell ref="C226:N226"/>
    <mergeCell ref="O226:U226"/>
    <mergeCell ref="V226:AB226"/>
    <mergeCell ref="AC226:AH226"/>
    <mergeCell ref="C227:N227"/>
    <mergeCell ref="O227:U227"/>
    <mergeCell ref="V227:AB227"/>
    <mergeCell ref="AC227:AH227"/>
    <mergeCell ref="C228:N228"/>
    <mergeCell ref="O228:U228"/>
    <mergeCell ref="V228:AB228"/>
    <mergeCell ref="AC228:AH228"/>
    <mergeCell ref="C229:N229"/>
    <mergeCell ref="O229:U229"/>
    <mergeCell ref="V229:AB229"/>
    <mergeCell ref="AC229:AH229"/>
    <mergeCell ref="C230:N230"/>
    <mergeCell ref="O230:U230"/>
    <mergeCell ref="V230:AB230"/>
    <mergeCell ref="AC230:AH230"/>
    <mergeCell ref="C231:N231"/>
    <mergeCell ref="O231:U231"/>
    <mergeCell ref="V231:AB231"/>
    <mergeCell ref="AC231:AH231"/>
    <mergeCell ref="C232:N232"/>
    <mergeCell ref="O232:U232"/>
    <mergeCell ref="V232:AB232"/>
    <mergeCell ref="AC232:AH232"/>
    <mergeCell ref="C233:N233"/>
    <mergeCell ref="O233:U233"/>
    <mergeCell ref="V233:AB233"/>
    <mergeCell ref="AC233:AH233"/>
    <mergeCell ref="C234:N234"/>
    <mergeCell ref="O234:U234"/>
    <mergeCell ref="V234:AB234"/>
    <mergeCell ref="AC234:AH234"/>
    <mergeCell ref="C235:N235"/>
    <mergeCell ref="O235:U235"/>
    <mergeCell ref="V235:AB235"/>
    <mergeCell ref="AC235:AH235"/>
    <mergeCell ref="C236:N236"/>
    <mergeCell ref="O236:U236"/>
    <mergeCell ref="V236:AB236"/>
    <mergeCell ref="AC236:AH236"/>
    <mergeCell ref="C237:N237"/>
    <mergeCell ref="O237:U237"/>
    <mergeCell ref="V237:AB237"/>
    <mergeCell ref="AC237:AH237"/>
    <mergeCell ref="C238:N238"/>
    <mergeCell ref="O238:U238"/>
    <mergeCell ref="V238:AB238"/>
    <mergeCell ref="AC238:AH238"/>
    <mergeCell ref="B242:C242"/>
    <mergeCell ref="D242:O242"/>
    <mergeCell ref="P242:V242"/>
    <mergeCell ref="W242:AC242"/>
    <mergeCell ref="AD242:AI242"/>
    <mergeCell ref="B243:C243"/>
    <mergeCell ref="D243:O243"/>
    <mergeCell ref="P243:V243"/>
    <mergeCell ref="W243:AC243"/>
    <mergeCell ref="AD243:AI243"/>
    <mergeCell ref="B244:C244"/>
    <mergeCell ref="D244:O244"/>
    <mergeCell ref="P244:V244"/>
    <mergeCell ref="W244:AC244"/>
    <mergeCell ref="AD244:AI244"/>
    <mergeCell ref="B245:C245"/>
    <mergeCell ref="D245:O245"/>
    <mergeCell ref="P245:V245"/>
    <mergeCell ref="W245:AC245"/>
    <mergeCell ref="AD245:AI245"/>
    <mergeCell ref="B246:C246"/>
    <mergeCell ref="D246:O246"/>
    <mergeCell ref="P246:V246"/>
    <mergeCell ref="W246:AC246"/>
    <mergeCell ref="AD246:AI246"/>
    <mergeCell ref="B247:C247"/>
    <mergeCell ref="D247:O247"/>
    <mergeCell ref="P247:V247"/>
    <mergeCell ref="W247:AC247"/>
    <mergeCell ref="AD247:AI247"/>
    <mergeCell ref="B248:C248"/>
    <mergeCell ref="D248:O248"/>
    <mergeCell ref="P248:V248"/>
    <mergeCell ref="W248:AC248"/>
    <mergeCell ref="AD248:AI248"/>
    <mergeCell ref="B249:C249"/>
    <mergeCell ref="D249:O249"/>
    <mergeCell ref="P249:V249"/>
    <mergeCell ref="W249:AC249"/>
    <mergeCell ref="AD249:AI249"/>
    <mergeCell ref="B250:C250"/>
    <mergeCell ref="D250:O250"/>
    <mergeCell ref="P250:V250"/>
    <mergeCell ref="W250:AC250"/>
    <mergeCell ref="AD250:AI250"/>
    <mergeCell ref="B251:C251"/>
    <mergeCell ref="D251:O251"/>
    <mergeCell ref="P251:V251"/>
    <mergeCell ref="W251:AC251"/>
    <mergeCell ref="AD251:AI251"/>
    <mergeCell ref="B252:C252"/>
    <mergeCell ref="D252:O252"/>
    <mergeCell ref="P252:V252"/>
    <mergeCell ref="W252:AC252"/>
    <mergeCell ref="AD252:AI252"/>
    <mergeCell ref="B253:C253"/>
    <mergeCell ref="D253:O253"/>
    <mergeCell ref="P253:V253"/>
    <mergeCell ref="W253:AC253"/>
    <mergeCell ref="AD253:AI253"/>
    <mergeCell ref="B254:C254"/>
    <mergeCell ref="D254:O254"/>
    <mergeCell ref="P254:V254"/>
    <mergeCell ref="W254:AC254"/>
    <mergeCell ref="AD254:AI254"/>
    <mergeCell ref="B255:C255"/>
    <mergeCell ref="D255:O255"/>
    <mergeCell ref="P255:V255"/>
    <mergeCell ref="W255:AC255"/>
    <mergeCell ref="AD255:AI255"/>
    <mergeCell ref="B256:C256"/>
    <mergeCell ref="D256:O256"/>
    <mergeCell ref="P256:V256"/>
    <mergeCell ref="W256:AC256"/>
    <mergeCell ref="AD256:AI256"/>
    <mergeCell ref="B257:C257"/>
    <mergeCell ref="D257:O257"/>
    <mergeCell ref="P257:V257"/>
    <mergeCell ref="W257:AC257"/>
    <mergeCell ref="AD257:AI257"/>
    <mergeCell ref="B261:C261"/>
    <mergeCell ref="D261:O261"/>
    <mergeCell ref="P261:V261"/>
    <mergeCell ref="W261:AC261"/>
    <mergeCell ref="AD261:AI261"/>
    <mergeCell ref="B262:C262"/>
    <mergeCell ref="D262:O262"/>
    <mergeCell ref="P262:V262"/>
    <mergeCell ref="W262:AC262"/>
    <mergeCell ref="AD262:AI262"/>
    <mergeCell ref="B263:C263"/>
    <mergeCell ref="D263:O263"/>
    <mergeCell ref="P263:V263"/>
    <mergeCell ref="W263:AC263"/>
    <mergeCell ref="AD263:AI263"/>
    <mergeCell ref="B264:C264"/>
    <mergeCell ref="D264:O264"/>
    <mergeCell ref="P264:V264"/>
    <mergeCell ref="W264:AC264"/>
    <mergeCell ref="AD264:AI264"/>
    <mergeCell ref="B265:C265"/>
    <mergeCell ref="D265:O265"/>
    <mergeCell ref="P265:V265"/>
    <mergeCell ref="W265:AC265"/>
    <mergeCell ref="AD265:AI265"/>
    <mergeCell ref="B266:C266"/>
    <mergeCell ref="D266:O266"/>
    <mergeCell ref="P266:V266"/>
    <mergeCell ref="W266:AC266"/>
    <mergeCell ref="AD266:AI266"/>
    <mergeCell ref="B267:C267"/>
    <mergeCell ref="D267:O267"/>
    <mergeCell ref="P267:V267"/>
    <mergeCell ref="W267:AC267"/>
    <mergeCell ref="AD267:AI267"/>
    <mergeCell ref="B268:C268"/>
    <mergeCell ref="D268:O268"/>
    <mergeCell ref="P268:V268"/>
    <mergeCell ref="W268:AC268"/>
    <mergeCell ref="AD268:AI268"/>
    <mergeCell ref="B269:C269"/>
    <mergeCell ref="D269:O269"/>
    <mergeCell ref="P269:V269"/>
    <mergeCell ref="W269:AC269"/>
    <mergeCell ref="AD269:AI269"/>
    <mergeCell ref="B270:C270"/>
    <mergeCell ref="D270:O270"/>
    <mergeCell ref="P270:V270"/>
    <mergeCell ref="W270:AC270"/>
    <mergeCell ref="AD270:AI270"/>
    <mergeCell ref="B271:C271"/>
    <mergeCell ref="D271:O271"/>
    <mergeCell ref="P271:V271"/>
    <mergeCell ref="W271:AC271"/>
    <mergeCell ref="AD271:AI271"/>
    <mergeCell ref="B272:C272"/>
    <mergeCell ref="D272:O272"/>
    <mergeCell ref="P272:V272"/>
    <mergeCell ref="W272:AC272"/>
    <mergeCell ref="AD272:AI272"/>
    <mergeCell ref="B273:C273"/>
    <mergeCell ref="D273:O273"/>
    <mergeCell ref="P273:V273"/>
    <mergeCell ref="W273:AC273"/>
    <mergeCell ref="AD273:AI273"/>
    <mergeCell ref="B274:C274"/>
    <mergeCell ref="D274:O274"/>
    <mergeCell ref="P274:V274"/>
    <mergeCell ref="W274:AC274"/>
    <mergeCell ref="AD274:AI274"/>
    <mergeCell ref="B275:C275"/>
    <mergeCell ref="D275:O275"/>
    <mergeCell ref="P275:V275"/>
    <mergeCell ref="W275:AC275"/>
    <mergeCell ref="AD275:AI275"/>
    <mergeCell ref="B276:C276"/>
    <mergeCell ref="D276:O276"/>
    <mergeCell ref="P276:V276"/>
    <mergeCell ref="W276:AC276"/>
    <mergeCell ref="AD276:AI276"/>
    <mergeCell ref="B277:C277"/>
    <mergeCell ref="D277:O277"/>
    <mergeCell ref="P277:V277"/>
    <mergeCell ref="W277:AC277"/>
    <mergeCell ref="AD277:AI277"/>
    <mergeCell ref="B278:C278"/>
    <mergeCell ref="D278:O278"/>
    <mergeCell ref="P278:V278"/>
    <mergeCell ref="W278:AC278"/>
    <mergeCell ref="AD278:AI278"/>
    <mergeCell ref="B279:C279"/>
    <mergeCell ref="D279:O279"/>
    <mergeCell ref="P279:V279"/>
    <mergeCell ref="W279:AC279"/>
    <mergeCell ref="AD279:AI279"/>
    <mergeCell ref="B280:C280"/>
    <mergeCell ref="D280:O280"/>
    <mergeCell ref="P280:V280"/>
    <mergeCell ref="W280:AC280"/>
    <mergeCell ref="AD280:AI280"/>
    <mergeCell ref="B284:C284"/>
    <mergeCell ref="D284:O284"/>
    <mergeCell ref="P284:V284"/>
    <mergeCell ref="W284:AD284"/>
    <mergeCell ref="AE284:AI284"/>
    <mergeCell ref="B285:C285"/>
    <mergeCell ref="D285:O285"/>
    <mergeCell ref="P285:V285"/>
    <mergeCell ref="W285:AD285"/>
    <mergeCell ref="AE285:AI285"/>
    <mergeCell ref="B286:C286"/>
    <mergeCell ref="D286:O286"/>
    <mergeCell ref="P286:V286"/>
    <mergeCell ref="W286:AD286"/>
    <mergeCell ref="AE286:AI286"/>
    <mergeCell ref="B287:C287"/>
    <mergeCell ref="D287:O287"/>
    <mergeCell ref="P287:V287"/>
    <mergeCell ref="W287:AD287"/>
    <mergeCell ref="AE287:AI287"/>
    <mergeCell ref="B288:C288"/>
    <mergeCell ref="D288:O288"/>
    <mergeCell ref="P288:V288"/>
    <mergeCell ref="W288:AD288"/>
    <mergeCell ref="AE288:AI288"/>
    <mergeCell ref="B289:C289"/>
    <mergeCell ref="D289:O289"/>
    <mergeCell ref="P289:V289"/>
    <mergeCell ref="W289:AD289"/>
    <mergeCell ref="AE289:AI289"/>
    <mergeCell ref="B290:C290"/>
    <mergeCell ref="D290:O290"/>
    <mergeCell ref="P290:V290"/>
    <mergeCell ref="W290:AD290"/>
    <mergeCell ref="AE290:AI290"/>
    <mergeCell ref="B291:C291"/>
    <mergeCell ref="D291:O291"/>
    <mergeCell ref="P291:V291"/>
    <mergeCell ref="W291:AD291"/>
    <mergeCell ref="AE291:AI291"/>
    <mergeCell ref="B292:C292"/>
    <mergeCell ref="D292:O292"/>
    <mergeCell ref="P292:V292"/>
    <mergeCell ref="W292:AD292"/>
    <mergeCell ref="AE292:AI292"/>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1" max="255" man="1"/>
    <brk id="125" max="255" man="1"/>
    <brk id="187" max="255" man="1"/>
    <brk id="239" max="255" man="1"/>
  </rowBreaks>
</worksheet>
</file>

<file path=xl/worksheets/sheet12.xml><?xml version="1.0" encoding="utf-8"?>
<worksheet xmlns="http://schemas.openxmlformats.org/spreadsheetml/2006/main" xmlns:r="http://schemas.openxmlformats.org/officeDocument/2006/relationships">
  <dimension ref="A2:R55"/>
  <sheetViews>
    <sheetView showGridLines="0" view="pageBreakPreview" zoomScale="60" zoomScalePageLayoutView="0" workbookViewId="0" topLeftCell="A46">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0.9921875" style="0" customWidth="1"/>
    <col min="11" max="11" width="7.00390625" style="0" customWidth="1"/>
    <col min="12" max="12" width="37.00390625" style="0" customWidth="1"/>
    <col min="13" max="13" width="4.00390625" style="0" customWidth="1"/>
    <col min="14" max="14" width="0.9921875" style="0" customWidth="1"/>
    <col min="15" max="15" width="9.00390625" style="0" customWidth="1"/>
    <col min="16" max="17" width="2.00390625" style="0" customWidth="1"/>
    <col min="18" max="18" width="0.9921875" style="0" customWidth="1"/>
  </cols>
  <sheetData>
    <row r="1" ht="0.75" customHeight="1"/>
    <row r="2" spans="1:18" ht="8.25" customHeight="1">
      <c r="A2" s="1"/>
      <c r="B2" s="1"/>
      <c r="C2" s="1"/>
      <c r="D2" s="1"/>
      <c r="E2" s="1"/>
      <c r="F2" s="1"/>
      <c r="G2" s="1"/>
      <c r="H2" s="1"/>
      <c r="I2" s="1"/>
      <c r="J2" s="1"/>
      <c r="K2" s="1"/>
      <c r="L2" s="1"/>
      <c r="M2" s="1"/>
      <c r="N2" s="1"/>
      <c r="O2" s="1"/>
      <c r="P2" s="1"/>
      <c r="Q2" s="1"/>
      <c r="R2" s="1"/>
    </row>
    <row r="3" spans="1:18" ht="22.5" customHeight="1">
      <c r="A3" s="1"/>
      <c r="B3" s="1"/>
      <c r="C3" s="1"/>
      <c r="D3" s="1"/>
      <c r="E3" s="1"/>
      <c r="F3" s="1"/>
      <c r="G3" s="1"/>
      <c r="H3" s="1"/>
      <c r="I3" s="1"/>
      <c r="J3" s="1"/>
      <c r="K3" s="210" t="s">
        <v>875</v>
      </c>
      <c r="L3" s="211"/>
      <c r="M3" s="211"/>
      <c r="N3" s="211"/>
      <c r="O3" s="211"/>
      <c r="P3" s="211"/>
      <c r="Q3" s="211"/>
      <c r="R3" s="211"/>
    </row>
    <row r="4" spans="1:18" ht="6.75" customHeight="1">
      <c r="A4" s="1"/>
      <c r="B4" s="1"/>
      <c r="C4" s="1"/>
      <c r="D4" s="1"/>
      <c r="E4" s="1"/>
      <c r="F4" s="1"/>
      <c r="G4" s="1"/>
      <c r="H4" s="1"/>
      <c r="I4" s="1"/>
      <c r="J4" s="1"/>
      <c r="K4" s="1"/>
      <c r="L4" s="1"/>
      <c r="M4" s="1"/>
      <c r="N4" s="1"/>
      <c r="O4" s="1"/>
      <c r="P4" s="1"/>
      <c r="Q4" s="1"/>
      <c r="R4" s="1"/>
    </row>
    <row r="5" spans="1:18" ht="9" customHeight="1">
      <c r="A5" s="1"/>
      <c r="B5" s="1"/>
      <c r="C5" s="1"/>
      <c r="D5" s="1"/>
      <c r="E5" s="1"/>
      <c r="F5" s="1"/>
      <c r="G5" s="1"/>
      <c r="H5" s="1"/>
      <c r="I5" s="1"/>
      <c r="J5" s="1"/>
      <c r="K5" s="1"/>
      <c r="L5" s="1"/>
      <c r="M5" s="1"/>
      <c r="N5" s="1"/>
      <c r="O5" s="1"/>
      <c r="P5" s="1"/>
      <c r="Q5" s="1"/>
      <c r="R5" s="1"/>
    </row>
    <row r="6" spans="1:18" ht="32.25" customHeight="1">
      <c r="A6" s="1"/>
      <c r="B6" s="212" t="s">
        <v>1053</v>
      </c>
      <c r="C6" s="213"/>
      <c r="D6" s="213"/>
      <c r="E6" s="213"/>
      <c r="F6" s="213"/>
      <c r="G6" s="213"/>
      <c r="H6" s="213"/>
      <c r="I6" s="213"/>
      <c r="J6" s="213"/>
      <c r="K6" s="213"/>
      <c r="L6" s="213"/>
      <c r="M6" s="213"/>
      <c r="N6" s="213"/>
      <c r="O6" s="213"/>
      <c r="P6" s="213"/>
      <c r="Q6" s="213"/>
      <c r="R6" s="213"/>
    </row>
    <row r="7" spans="1:18" ht="6.75" customHeight="1">
      <c r="A7" s="1"/>
      <c r="B7" s="1"/>
      <c r="C7" s="1"/>
      <c r="D7" s="1"/>
      <c r="E7" s="1"/>
      <c r="F7" s="1"/>
      <c r="G7" s="1"/>
      <c r="H7" s="1"/>
      <c r="I7" s="1"/>
      <c r="J7" s="1"/>
      <c r="K7" s="1"/>
      <c r="L7" s="1"/>
      <c r="M7" s="1"/>
      <c r="N7" s="1"/>
      <c r="O7" s="1"/>
      <c r="P7" s="1"/>
      <c r="Q7" s="1"/>
      <c r="R7" s="1"/>
    </row>
    <row r="8" spans="1:18" ht="5.25" customHeight="1">
      <c r="A8" s="1"/>
      <c r="B8" s="217" t="s">
        <v>1010</v>
      </c>
      <c r="C8" s="218"/>
      <c r="D8" s="218"/>
      <c r="E8" s="218"/>
      <c r="F8" s="218"/>
      <c r="G8" s="218"/>
      <c r="H8" s="1"/>
      <c r="I8" s="1"/>
      <c r="J8" s="1"/>
      <c r="K8" s="1"/>
      <c r="L8" s="1"/>
      <c r="M8" s="1"/>
      <c r="N8" s="1"/>
      <c r="O8" s="1"/>
      <c r="P8" s="1"/>
      <c r="Q8" s="1"/>
      <c r="R8" s="1"/>
    </row>
    <row r="9" spans="1:18" ht="24" customHeight="1">
      <c r="A9" s="1"/>
      <c r="B9" s="218"/>
      <c r="C9" s="218"/>
      <c r="D9" s="218"/>
      <c r="E9" s="218"/>
      <c r="F9" s="218"/>
      <c r="G9" s="218"/>
      <c r="H9" s="1"/>
      <c r="I9" s="219">
        <v>43616</v>
      </c>
      <c r="J9" s="204"/>
      <c r="K9" s="204"/>
      <c r="L9" s="1"/>
      <c r="M9" s="1"/>
      <c r="N9" s="1"/>
      <c r="O9" s="1"/>
      <c r="P9" s="1"/>
      <c r="Q9" s="1"/>
      <c r="R9" s="1"/>
    </row>
    <row r="10" spans="1:18" ht="21" customHeight="1">
      <c r="A10" s="1"/>
      <c r="B10" s="238" t="s">
        <v>1054</v>
      </c>
      <c r="C10" s="239"/>
      <c r="D10" s="239"/>
      <c r="E10" s="239"/>
      <c r="F10" s="239"/>
      <c r="G10" s="239"/>
      <c r="H10" s="239"/>
      <c r="I10" s="239"/>
      <c r="J10" s="239"/>
      <c r="K10" s="239"/>
      <c r="L10" s="239"/>
      <c r="M10" s="239"/>
      <c r="N10" s="239"/>
      <c r="O10" s="239"/>
      <c r="P10" s="239"/>
      <c r="Q10" s="239"/>
      <c r="R10" s="240"/>
    </row>
    <row r="11" spans="1:18" ht="7.5" customHeight="1">
      <c r="A11" s="1"/>
      <c r="B11" s="1"/>
      <c r="C11" s="1"/>
      <c r="D11" s="1"/>
      <c r="E11" s="1"/>
      <c r="F11" s="1"/>
      <c r="G11" s="1"/>
      <c r="H11" s="1"/>
      <c r="I11" s="1"/>
      <c r="J11" s="1"/>
      <c r="K11" s="1"/>
      <c r="L11" s="1"/>
      <c r="M11" s="1"/>
      <c r="N11" s="1"/>
      <c r="O11" s="1"/>
      <c r="P11" s="1"/>
      <c r="Q11" s="1"/>
      <c r="R11" s="1"/>
    </row>
    <row r="12" spans="1:18" ht="216" customHeight="1">
      <c r="A12" s="1"/>
      <c r="B12" s="1"/>
      <c r="C12" s="1"/>
      <c r="D12" s="1"/>
      <c r="E12" s="1"/>
      <c r="F12" s="1"/>
      <c r="G12" s="1"/>
      <c r="H12" s="1"/>
      <c r="I12" s="1"/>
      <c r="J12" s="1"/>
      <c r="K12" s="1"/>
      <c r="L12" s="1"/>
      <c r="M12" s="1"/>
      <c r="N12" s="1"/>
      <c r="O12" s="1"/>
      <c r="P12" s="1"/>
      <c r="Q12" s="1"/>
      <c r="R12" s="1"/>
    </row>
    <row r="13" spans="1:18" ht="9" customHeight="1">
      <c r="A13" s="1"/>
      <c r="B13" s="1"/>
      <c r="C13" s="1"/>
      <c r="D13" s="1"/>
      <c r="E13" s="1"/>
      <c r="F13" s="1"/>
      <c r="G13" s="1"/>
      <c r="H13" s="1"/>
      <c r="I13" s="1"/>
      <c r="J13" s="1"/>
      <c r="K13" s="1"/>
      <c r="L13" s="1"/>
      <c r="M13" s="1"/>
      <c r="N13" s="1"/>
      <c r="O13" s="1"/>
      <c r="P13" s="1"/>
      <c r="Q13" s="1"/>
      <c r="R13" s="1"/>
    </row>
    <row r="14" spans="1:18" ht="18.75" customHeight="1">
      <c r="A14" s="1"/>
      <c r="B14" s="238" t="s">
        <v>1055</v>
      </c>
      <c r="C14" s="239"/>
      <c r="D14" s="239"/>
      <c r="E14" s="239"/>
      <c r="F14" s="239"/>
      <c r="G14" s="239"/>
      <c r="H14" s="239"/>
      <c r="I14" s="239"/>
      <c r="J14" s="239"/>
      <c r="K14" s="239"/>
      <c r="L14" s="239"/>
      <c r="M14" s="239"/>
      <c r="N14" s="239"/>
      <c r="O14" s="239"/>
      <c r="P14" s="239"/>
      <c r="Q14" s="239"/>
      <c r="R14" s="240"/>
    </row>
    <row r="15" spans="1:18" ht="342" customHeight="1">
      <c r="A15" s="1"/>
      <c r="B15" s="1"/>
      <c r="C15" s="1"/>
      <c r="D15" s="1"/>
      <c r="E15" s="1"/>
      <c r="F15" s="1"/>
      <c r="G15" s="1"/>
      <c r="H15" s="1"/>
      <c r="I15" s="1"/>
      <c r="J15" s="1"/>
      <c r="K15" s="1"/>
      <c r="L15" s="1"/>
      <c r="M15" s="1"/>
      <c r="N15" s="1"/>
      <c r="O15" s="1"/>
      <c r="P15" s="1"/>
      <c r="Q15" s="1"/>
      <c r="R15" s="1"/>
    </row>
    <row r="16" spans="1:18" ht="12.75" customHeight="1">
      <c r="A16" s="1"/>
      <c r="B16" s="1"/>
      <c r="C16" s="1"/>
      <c r="D16" s="1"/>
      <c r="E16" s="1"/>
      <c r="F16" s="1"/>
      <c r="G16" s="1"/>
      <c r="H16" s="1"/>
      <c r="I16" s="1"/>
      <c r="J16" s="1"/>
      <c r="K16" s="1"/>
      <c r="L16" s="1"/>
      <c r="M16" s="1"/>
      <c r="N16" s="1"/>
      <c r="O16" s="1"/>
      <c r="P16" s="1"/>
      <c r="Q16" s="1"/>
      <c r="R16" s="1"/>
    </row>
    <row r="17" spans="1:18" ht="18.75" customHeight="1">
      <c r="A17" s="1"/>
      <c r="B17" s="238" t="s">
        <v>1056</v>
      </c>
      <c r="C17" s="239"/>
      <c r="D17" s="239"/>
      <c r="E17" s="239"/>
      <c r="F17" s="239"/>
      <c r="G17" s="239"/>
      <c r="H17" s="239"/>
      <c r="I17" s="239"/>
      <c r="J17" s="239"/>
      <c r="K17" s="239"/>
      <c r="L17" s="239"/>
      <c r="M17" s="239"/>
      <c r="N17" s="239"/>
      <c r="O17" s="239"/>
      <c r="P17" s="239"/>
      <c r="Q17" s="239"/>
      <c r="R17" s="240"/>
    </row>
    <row r="18" spans="1:18" ht="332.25" customHeight="1">
      <c r="A18" s="1"/>
      <c r="B18" s="1"/>
      <c r="C18" s="1"/>
      <c r="D18" s="1"/>
      <c r="E18" s="1"/>
      <c r="F18" s="1"/>
      <c r="G18" s="1"/>
      <c r="H18" s="1"/>
      <c r="I18" s="1"/>
      <c r="J18" s="1"/>
      <c r="K18" s="1"/>
      <c r="L18" s="1"/>
      <c r="M18" s="1"/>
      <c r="N18" s="1"/>
      <c r="O18" s="1"/>
      <c r="P18" s="1"/>
      <c r="Q18" s="1"/>
      <c r="R18" s="1"/>
    </row>
    <row r="19" spans="1:18" ht="9" customHeight="1">
      <c r="A19" s="1"/>
      <c r="B19" s="1"/>
      <c r="C19" s="1"/>
      <c r="D19" s="1"/>
      <c r="E19" s="1"/>
      <c r="F19" s="1"/>
      <c r="G19" s="1"/>
      <c r="H19" s="1"/>
      <c r="I19" s="1"/>
      <c r="J19" s="1"/>
      <c r="K19" s="1"/>
      <c r="L19" s="1"/>
      <c r="M19" s="1"/>
      <c r="N19" s="1"/>
      <c r="O19" s="1"/>
      <c r="P19" s="1"/>
      <c r="Q19" s="1"/>
      <c r="R19" s="1"/>
    </row>
    <row r="20" spans="1:18" ht="18.75" customHeight="1">
      <c r="A20" s="1"/>
      <c r="B20" s="238" t="s">
        <v>1057</v>
      </c>
      <c r="C20" s="239"/>
      <c r="D20" s="239"/>
      <c r="E20" s="239"/>
      <c r="F20" s="239"/>
      <c r="G20" s="239"/>
      <c r="H20" s="239"/>
      <c r="I20" s="239"/>
      <c r="J20" s="239"/>
      <c r="K20" s="239"/>
      <c r="L20" s="239"/>
      <c r="M20" s="239"/>
      <c r="N20" s="239"/>
      <c r="O20" s="239"/>
      <c r="P20" s="239"/>
      <c r="Q20" s="239"/>
      <c r="R20" s="240"/>
    </row>
    <row r="21" spans="1:18" ht="334.5" customHeight="1">
      <c r="A21" s="1"/>
      <c r="B21" s="1"/>
      <c r="C21" s="1"/>
      <c r="D21" s="1"/>
      <c r="E21" s="1"/>
      <c r="F21" s="1"/>
      <c r="G21" s="1"/>
      <c r="H21" s="1"/>
      <c r="I21" s="1"/>
      <c r="J21" s="1"/>
      <c r="K21" s="1"/>
      <c r="L21" s="1"/>
      <c r="M21" s="1"/>
      <c r="N21" s="1"/>
      <c r="O21" s="1"/>
      <c r="P21" s="1"/>
      <c r="Q21" s="1"/>
      <c r="R21" s="1"/>
    </row>
    <row r="22" spans="1:18" ht="18.75" customHeight="1">
      <c r="A22" s="1"/>
      <c r="B22" s="1"/>
      <c r="C22" s="1"/>
      <c r="D22" s="1"/>
      <c r="E22" s="1"/>
      <c r="F22" s="1"/>
      <c r="G22" s="1"/>
      <c r="H22" s="1"/>
      <c r="I22" s="1"/>
      <c r="J22" s="1"/>
      <c r="K22" s="1"/>
      <c r="L22" s="1"/>
      <c r="M22" s="1"/>
      <c r="N22" s="1"/>
      <c r="O22" s="1"/>
      <c r="P22" s="1"/>
      <c r="Q22" s="1"/>
      <c r="R22" s="1"/>
    </row>
    <row r="23" spans="1:18" ht="18.75" customHeight="1">
      <c r="A23" s="1"/>
      <c r="B23" s="238" t="s">
        <v>1058</v>
      </c>
      <c r="C23" s="239"/>
      <c r="D23" s="239"/>
      <c r="E23" s="239"/>
      <c r="F23" s="239"/>
      <c r="G23" s="239"/>
      <c r="H23" s="239"/>
      <c r="I23" s="239"/>
      <c r="J23" s="239"/>
      <c r="K23" s="239"/>
      <c r="L23" s="239"/>
      <c r="M23" s="239"/>
      <c r="N23" s="239"/>
      <c r="O23" s="239"/>
      <c r="P23" s="239"/>
      <c r="Q23" s="239"/>
      <c r="R23" s="240"/>
    </row>
    <row r="24" spans="1:18" ht="334.5" customHeight="1">
      <c r="A24" s="1"/>
      <c r="B24" s="1"/>
      <c r="C24" s="1"/>
      <c r="D24" s="1"/>
      <c r="E24" s="1"/>
      <c r="F24" s="1"/>
      <c r="G24" s="1"/>
      <c r="H24" s="1"/>
      <c r="I24" s="1"/>
      <c r="J24" s="1"/>
      <c r="K24" s="1"/>
      <c r="L24" s="1"/>
      <c r="M24" s="1"/>
      <c r="N24" s="1"/>
      <c r="O24" s="1"/>
      <c r="P24" s="1"/>
      <c r="Q24" s="1"/>
      <c r="R24" s="1"/>
    </row>
    <row r="25" spans="1:18" ht="21.75" customHeight="1">
      <c r="A25" s="1"/>
      <c r="B25" s="238" t="s">
        <v>1059</v>
      </c>
      <c r="C25" s="239"/>
      <c r="D25" s="239"/>
      <c r="E25" s="239"/>
      <c r="F25" s="239"/>
      <c r="G25" s="239"/>
      <c r="H25" s="239"/>
      <c r="I25" s="239"/>
      <c r="J25" s="239"/>
      <c r="K25" s="239"/>
      <c r="L25" s="239"/>
      <c r="M25" s="239"/>
      <c r="N25" s="239"/>
      <c r="O25" s="239"/>
      <c r="P25" s="239"/>
      <c r="Q25" s="239"/>
      <c r="R25" s="240"/>
    </row>
    <row r="26" spans="1:18" ht="329.25" customHeight="1">
      <c r="A26" s="1"/>
      <c r="B26" s="1"/>
      <c r="C26" s="1"/>
      <c r="D26" s="1"/>
      <c r="E26" s="1"/>
      <c r="F26" s="1"/>
      <c r="G26" s="1"/>
      <c r="H26" s="1"/>
      <c r="I26" s="1"/>
      <c r="J26" s="1"/>
      <c r="K26" s="1"/>
      <c r="L26" s="1"/>
      <c r="M26" s="1"/>
      <c r="N26" s="1"/>
      <c r="O26" s="1"/>
      <c r="P26" s="1"/>
      <c r="Q26" s="1"/>
      <c r="R26" s="1"/>
    </row>
    <row r="27" spans="1:18" ht="25.5" customHeight="1">
      <c r="A27" s="1"/>
      <c r="B27" s="1"/>
      <c r="C27" s="1"/>
      <c r="D27" s="1"/>
      <c r="E27" s="1"/>
      <c r="F27" s="1"/>
      <c r="G27" s="1"/>
      <c r="H27" s="1"/>
      <c r="I27" s="1"/>
      <c r="J27" s="1"/>
      <c r="K27" s="1"/>
      <c r="L27" s="1"/>
      <c r="M27" s="1"/>
      <c r="N27" s="1"/>
      <c r="O27" s="1"/>
      <c r="P27" s="1"/>
      <c r="Q27" s="1"/>
      <c r="R27" s="1"/>
    </row>
    <row r="28" spans="1:18" ht="19.5" customHeight="1">
      <c r="A28" s="1"/>
      <c r="B28" s="238" t="s">
        <v>1060</v>
      </c>
      <c r="C28" s="239"/>
      <c r="D28" s="239"/>
      <c r="E28" s="239"/>
      <c r="F28" s="239"/>
      <c r="G28" s="239"/>
      <c r="H28" s="239"/>
      <c r="I28" s="239"/>
      <c r="J28" s="239"/>
      <c r="K28" s="239"/>
      <c r="L28" s="239"/>
      <c r="M28" s="239"/>
      <c r="N28" s="239"/>
      <c r="O28" s="239"/>
      <c r="P28" s="239"/>
      <c r="Q28" s="239"/>
      <c r="R28" s="240"/>
    </row>
    <row r="29" spans="1:18" ht="254.25" customHeight="1">
      <c r="A29" s="1"/>
      <c r="B29" s="1"/>
      <c r="C29" s="1"/>
      <c r="D29" s="1"/>
      <c r="E29" s="1"/>
      <c r="F29" s="1"/>
      <c r="G29" s="1"/>
      <c r="H29" s="1"/>
      <c r="I29" s="1"/>
      <c r="J29" s="1"/>
      <c r="K29" s="1"/>
      <c r="L29" s="1"/>
      <c r="M29" s="1"/>
      <c r="N29" s="1"/>
      <c r="O29" s="1"/>
      <c r="P29" s="1"/>
      <c r="Q29" s="1"/>
      <c r="R29" s="1"/>
    </row>
    <row r="30" spans="1:18" ht="18.75" customHeight="1">
      <c r="A30" s="1"/>
      <c r="B30" s="238" t="s">
        <v>1061</v>
      </c>
      <c r="C30" s="239"/>
      <c r="D30" s="239"/>
      <c r="E30" s="239"/>
      <c r="F30" s="239"/>
      <c r="G30" s="239"/>
      <c r="H30" s="239"/>
      <c r="I30" s="239"/>
      <c r="J30" s="239"/>
      <c r="K30" s="239"/>
      <c r="L30" s="239"/>
      <c r="M30" s="239"/>
      <c r="N30" s="239"/>
      <c r="O30" s="239"/>
      <c r="P30" s="239"/>
      <c r="Q30" s="239"/>
      <c r="R30" s="240"/>
    </row>
    <row r="31" spans="1:18" ht="162.75" customHeight="1">
      <c r="A31" s="1"/>
      <c r="B31" s="1"/>
      <c r="C31" s="1"/>
      <c r="D31" s="1"/>
      <c r="E31" s="1"/>
      <c r="F31" s="1"/>
      <c r="G31" s="1"/>
      <c r="H31" s="1"/>
      <c r="I31" s="1"/>
      <c r="J31" s="1"/>
      <c r="K31" s="1"/>
      <c r="L31" s="1"/>
      <c r="M31" s="1"/>
      <c r="N31" s="1"/>
      <c r="O31" s="1"/>
      <c r="P31" s="1"/>
      <c r="Q31" s="1"/>
      <c r="R31" s="1"/>
    </row>
    <row r="32" spans="1:18" ht="9" customHeight="1">
      <c r="A32" s="1"/>
      <c r="B32" s="1"/>
      <c r="C32" s="1"/>
      <c r="D32" s="1"/>
      <c r="E32" s="1"/>
      <c r="F32" s="1"/>
      <c r="G32" s="1"/>
      <c r="H32" s="1"/>
      <c r="I32" s="1"/>
      <c r="J32" s="1"/>
      <c r="K32" s="1"/>
      <c r="L32" s="1"/>
      <c r="M32" s="1"/>
      <c r="N32" s="1"/>
      <c r="O32" s="1"/>
      <c r="P32" s="1"/>
      <c r="Q32" s="1"/>
      <c r="R32" s="1"/>
    </row>
    <row r="33" spans="1:18" ht="18.75" customHeight="1">
      <c r="A33" s="1"/>
      <c r="B33" s="238" t="s">
        <v>1062</v>
      </c>
      <c r="C33" s="239"/>
      <c r="D33" s="239"/>
      <c r="E33" s="239"/>
      <c r="F33" s="239"/>
      <c r="G33" s="239"/>
      <c r="H33" s="239"/>
      <c r="I33" s="239"/>
      <c r="J33" s="239"/>
      <c r="K33" s="239"/>
      <c r="L33" s="239"/>
      <c r="M33" s="239"/>
      <c r="N33" s="239"/>
      <c r="O33" s="239"/>
      <c r="P33" s="239"/>
      <c r="Q33" s="239"/>
      <c r="R33" s="240"/>
    </row>
    <row r="34" spans="1:18" ht="8.25" customHeight="1">
      <c r="A34" s="1"/>
      <c r="B34" s="1"/>
      <c r="C34" s="1"/>
      <c r="D34" s="1"/>
      <c r="E34" s="1"/>
      <c r="F34" s="1"/>
      <c r="G34" s="1"/>
      <c r="H34" s="1"/>
      <c r="I34" s="1"/>
      <c r="J34" s="1"/>
      <c r="K34" s="1"/>
      <c r="L34" s="1"/>
      <c r="M34" s="1"/>
      <c r="N34" s="1"/>
      <c r="O34" s="1"/>
      <c r="P34" s="1"/>
      <c r="Q34" s="1"/>
      <c r="R34" s="1"/>
    </row>
    <row r="35" spans="1:18" ht="219.75" customHeight="1">
      <c r="A35" s="1"/>
      <c r="B35" s="1"/>
      <c r="C35" s="1"/>
      <c r="D35" s="1"/>
      <c r="E35" s="1"/>
      <c r="F35" s="1"/>
      <c r="G35" s="1"/>
      <c r="H35" s="1"/>
      <c r="I35" s="1"/>
      <c r="J35" s="1"/>
      <c r="K35" s="1"/>
      <c r="L35" s="1"/>
      <c r="M35" s="1"/>
      <c r="N35" s="1"/>
      <c r="O35" s="1"/>
      <c r="P35" s="1"/>
      <c r="Q35" s="1"/>
      <c r="R35" s="1"/>
    </row>
    <row r="36" spans="1:18" ht="22.5" customHeight="1">
      <c r="A36" s="1"/>
      <c r="B36" s="1"/>
      <c r="C36" s="1"/>
      <c r="D36" s="1"/>
      <c r="E36" s="1"/>
      <c r="F36" s="1"/>
      <c r="G36" s="1"/>
      <c r="H36" s="1"/>
      <c r="I36" s="1"/>
      <c r="J36" s="1"/>
      <c r="K36" s="1"/>
      <c r="L36" s="1"/>
      <c r="M36" s="1"/>
      <c r="N36" s="1"/>
      <c r="O36" s="1"/>
      <c r="P36" s="1"/>
      <c r="Q36" s="1"/>
      <c r="R36" s="1"/>
    </row>
    <row r="37" spans="1:18" ht="18.75" customHeight="1">
      <c r="A37" s="1"/>
      <c r="B37" s="238" t="s">
        <v>1063</v>
      </c>
      <c r="C37" s="239"/>
      <c r="D37" s="239"/>
      <c r="E37" s="239"/>
      <c r="F37" s="239"/>
      <c r="G37" s="239"/>
      <c r="H37" s="239"/>
      <c r="I37" s="239"/>
      <c r="J37" s="239"/>
      <c r="K37" s="239"/>
      <c r="L37" s="239"/>
      <c r="M37" s="239"/>
      <c r="N37" s="239"/>
      <c r="O37" s="239"/>
      <c r="P37" s="239"/>
      <c r="Q37" s="239"/>
      <c r="R37" s="240"/>
    </row>
    <row r="38" spans="1:18" ht="177.75" customHeight="1">
      <c r="A38" s="1"/>
      <c r="B38" s="1"/>
      <c r="C38" s="1"/>
      <c r="D38" s="1"/>
      <c r="E38" s="1"/>
      <c r="F38" s="1"/>
      <c r="G38" s="1"/>
      <c r="H38" s="1"/>
      <c r="I38" s="1"/>
      <c r="J38" s="1"/>
      <c r="K38" s="1"/>
      <c r="L38" s="1"/>
      <c r="M38" s="1"/>
      <c r="N38" s="1"/>
      <c r="O38" s="1"/>
      <c r="P38" s="1"/>
      <c r="Q38" s="1"/>
      <c r="R38" s="1"/>
    </row>
    <row r="39" spans="1:18" ht="21.75" customHeight="1">
      <c r="A39" s="1"/>
      <c r="B39" s="238" t="s">
        <v>1064</v>
      </c>
      <c r="C39" s="239"/>
      <c r="D39" s="239"/>
      <c r="E39" s="239"/>
      <c r="F39" s="239"/>
      <c r="G39" s="239"/>
      <c r="H39" s="239"/>
      <c r="I39" s="239"/>
      <c r="J39" s="239"/>
      <c r="K39" s="239"/>
      <c r="L39" s="239"/>
      <c r="M39" s="239"/>
      <c r="N39" s="239"/>
      <c r="O39" s="239"/>
      <c r="P39" s="239"/>
      <c r="Q39" s="239"/>
      <c r="R39" s="240"/>
    </row>
    <row r="40" spans="1:18" ht="8.25" customHeight="1">
      <c r="A40" s="1"/>
      <c r="B40" s="1"/>
      <c r="C40" s="1"/>
      <c r="D40" s="1"/>
      <c r="E40" s="1"/>
      <c r="F40" s="1"/>
      <c r="G40" s="1"/>
      <c r="H40" s="1"/>
      <c r="I40" s="1"/>
      <c r="J40" s="1"/>
      <c r="K40" s="1"/>
      <c r="L40" s="1"/>
      <c r="M40" s="1"/>
      <c r="N40" s="1"/>
      <c r="O40" s="1"/>
      <c r="P40" s="1"/>
      <c r="Q40" s="1"/>
      <c r="R40" s="1"/>
    </row>
    <row r="41" spans="1:18" ht="170.25" customHeight="1">
      <c r="A41" s="1"/>
      <c r="B41" s="1"/>
      <c r="C41" s="1"/>
      <c r="D41" s="1"/>
      <c r="E41" s="1"/>
      <c r="F41" s="1"/>
      <c r="G41" s="1"/>
      <c r="H41" s="1"/>
      <c r="I41" s="1"/>
      <c r="J41" s="1"/>
      <c r="K41" s="1"/>
      <c r="L41" s="1"/>
      <c r="M41" s="1"/>
      <c r="N41" s="1"/>
      <c r="O41" s="1"/>
      <c r="P41" s="1"/>
      <c r="Q41" s="1"/>
      <c r="R41" s="1"/>
    </row>
    <row r="42" spans="1:18" ht="9" customHeight="1">
      <c r="A42" s="1"/>
      <c r="B42" s="1"/>
      <c r="C42" s="1"/>
      <c r="D42" s="1"/>
      <c r="E42" s="1"/>
      <c r="F42" s="1"/>
      <c r="G42" s="1"/>
      <c r="H42" s="1"/>
      <c r="I42" s="1"/>
      <c r="J42" s="1"/>
      <c r="K42" s="1"/>
      <c r="L42" s="1"/>
      <c r="M42" s="1"/>
      <c r="N42" s="1"/>
      <c r="O42" s="1"/>
      <c r="P42" s="1"/>
      <c r="Q42" s="1"/>
      <c r="R42" s="1"/>
    </row>
    <row r="43" spans="1:18" ht="18.75" customHeight="1">
      <c r="A43" s="1"/>
      <c r="B43" s="238" t="s">
        <v>1065</v>
      </c>
      <c r="C43" s="239"/>
      <c r="D43" s="239"/>
      <c r="E43" s="239"/>
      <c r="F43" s="239"/>
      <c r="G43" s="239"/>
      <c r="H43" s="239"/>
      <c r="I43" s="239"/>
      <c r="J43" s="239"/>
      <c r="K43" s="239"/>
      <c r="L43" s="239"/>
      <c r="M43" s="239"/>
      <c r="N43" s="239"/>
      <c r="O43" s="239"/>
      <c r="P43" s="239"/>
      <c r="Q43" s="239"/>
      <c r="R43" s="240"/>
    </row>
    <row r="44" spans="1:18" ht="8.25" customHeight="1">
      <c r="A44" s="1"/>
      <c r="B44" s="1"/>
      <c r="C44" s="1"/>
      <c r="D44" s="1"/>
      <c r="E44" s="1"/>
      <c r="F44" s="1"/>
      <c r="G44" s="1"/>
      <c r="H44" s="1"/>
      <c r="I44" s="1"/>
      <c r="J44" s="1"/>
      <c r="K44" s="1"/>
      <c r="L44" s="1"/>
      <c r="M44" s="1"/>
      <c r="N44" s="1"/>
      <c r="O44" s="1"/>
      <c r="P44" s="1"/>
      <c r="Q44" s="1"/>
      <c r="R44" s="1"/>
    </row>
    <row r="45" spans="1:18" ht="287.25" customHeight="1">
      <c r="A45" s="1"/>
      <c r="B45" s="1"/>
      <c r="C45" s="1"/>
      <c r="D45" s="1"/>
      <c r="E45" s="1"/>
      <c r="F45" s="1"/>
      <c r="G45" s="1"/>
      <c r="H45" s="1"/>
      <c r="I45" s="1"/>
      <c r="J45" s="1"/>
      <c r="K45" s="1"/>
      <c r="L45" s="1"/>
      <c r="M45" s="1"/>
      <c r="N45" s="1"/>
      <c r="O45" s="1"/>
      <c r="P45" s="1"/>
      <c r="Q45" s="1"/>
      <c r="R45" s="1"/>
    </row>
    <row r="46" spans="1:18" ht="13.5" customHeight="1">
      <c r="A46" s="1"/>
      <c r="B46" s="1"/>
      <c r="C46" s="1"/>
      <c r="D46" s="1"/>
      <c r="E46" s="1"/>
      <c r="F46" s="1"/>
      <c r="G46" s="1"/>
      <c r="H46" s="1"/>
      <c r="I46" s="1"/>
      <c r="J46" s="1"/>
      <c r="K46" s="1"/>
      <c r="L46" s="1"/>
      <c r="M46" s="1"/>
      <c r="N46" s="1"/>
      <c r="O46" s="1"/>
      <c r="P46" s="1"/>
      <c r="Q46" s="1"/>
      <c r="R46" s="1"/>
    </row>
    <row r="47" spans="1:18" ht="18.75" customHeight="1">
      <c r="A47" s="1"/>
      <c r="B47" s="238" t="s">
        <v>1066</v>
      </c>
      <c r="C47" s="239"/>
      <c r="D47" s="239"/>
      <c r="E47" s="239"/>
      <c r="F47" s="239"/>
      <c r="G47" s="239"/>
      <c r="H47" s="239"/>
      <c r="I47" s="239"/>
      <c r="J47" s="239"/>
      <c r="K47" s="239"/>
      <c r="L47" s="239"/>
      <c r="M47" s="239"/>
      <c r="N47" s="239"/>
      <c r="O47" s="239"/>
      <c r="P47" s="239"/>
      <c r="Q47" s="239"/>
      <c r="R47" s="240"/>
    </row>
    <row r="48" spans="1:18" ht="260.25" customHeight="1">
      <c r="A48" s="1"/>
      <c r="B48" s="1"/>
      <c r="C48" s="1"/>
      <c r="D48" s="1"/>
      <c r="E48" s="1"/>
      <c r="F48" s="1"/>
      <c r="G48" s="1"/>
      <c r="H48" s="1"/>
      <c r="I48" s="1"/>
      <c r="J48" s="1"/>
      <c r="K48" s="1"/>
      <c r="L48" s="1"/>
      <c r="M48" s="1"/>
      <c r="N48" s="1"/>
      <c r="O48" s="1"/>
      <c r="P48" s="1"/>
      <c r="Q48" s="1"/>
      <c r="R48" s="1"/>
    </row>
    <row r="49" spans="1:18" ht="9" customHeight="1">
      <c r="A49" s="1"/>
      <c r="B49" s="1"/>
      <c r="C49" s="1"/>
      <c r="D49" s="1"/>
      <c r="E49" s="1"/>
      <c r="F49" s="1"/>
      <c r="G49" s="1"/>
      <c r="H49" s="1"/>
      <c r="I49" s="1"/>
      <c r="J49" s="1"/>
      <c r="K49" s="1"/>
      <c r="L49" s="1"/>
      <c r="M49" s="1"/>
      <c r="N49" s="1"/>
      <c r="O49" s="1"/>
      <c r="P49" s="1"/>
      <c r="Q49" s="1"/>
      <c r="R49" s="1"/>
    </row>
    <row r="50" spans="1:18" ht="18.75" customHeight="1">
      <c r="A50" s="1"/>
      <c r="B50" s="238" t="s">
        <v>1067</v>
      </c>
      <c r="C50" s="239"/>
      <c r="D50" s="239"/>
      <c r="E50" s="239"/>
      <c r="F50" s="239"/>
      <c r="G50" s="239"/>
      <c r="H50" s="239"/>
      <c r="I50" s="239"/>
      <c r="J50" s="239"/>
      <c r="K50" s="239"/>
      <c r="L50" s="239"/>
      <c r="M50" s="239"/>
      <c r="N50" s="239"/>
      <c r="O50" s="239"/>
      <c r="P50" s="239"/>
      <c r="Q50" s="239"/>
      <c r="R50" s="240"/>
    </row>
    <row r="51" spans="1:18" ht="13.5" customHeight="1">
      <c r="A51" s="1"/>
      <c r="B51" s="1"/>
      <c r="C51" s="1"/>
      <c r="D51" s="1"/>
      <c r="E51" s="1"/>
      <c r="F51" s="1"/>
      <c r="G51" s="1"/>
      <c r="H51" s="1"/>
      <c r="I51" s="1"/>
      <c r="J51" s="1"/>
      <c r="K51" s="1"/>
      <c r="L51" s="1"/>
      <c r="M51" s="1"/>
      <c r="N51" s="1"/>
      <c r="O51" s="1"/>
      <c r="P51" s="1"/>
      <c r="Q51" s="1"/>
      <c r="R51" s="1"/>
    </row>
    <row r="52" spans="1:18" ht="342.75" customHeight="1">
      <c r="A52" s="1"/>
      <c r="B52" s="1"/>
      <c r="C52" s="1"/>
      <c r="D52" s="1"/>
      <c r="E52" s="1"/>
      <c r="F52" s="1"/>
      <c r="G52" s="1"/>
      <c r="H52" s="1"/>
      <c r="I52" s="1"/>
      <c r="J52" s="1"/>
      <c r="K52" s="1"/>
      <c r="L52" s="1"/>
      <c r="M52" s="1"/>
      <c r="N52" s="1"/>
      <c r="O52" s="1"/>
      <c r="P52" s="1"/>
      <c r="Q52" s="1"/>
      <c r="R52" s="1"/>
    </row>
    <row r="53" spans="1:18" ht="73.5" customHeight="1">
      <c r="A53" s="1"/>
      <c r="B53" s="1"/>
      <c r="C53" s="1"/>
      <c r="D53" s="1"/>
      <c r="E53" s="1"/>
      <c r="F53" s="1"/>
      <c r="G53" s="1"/>
      <c r="H53" s="1"/>
      <c r="I53" s="1"/>
      <c r="J53" s="1"/>
      <c r="K53" s="1"/>
      <c r="L53" s="1"/>
      <c r="M53" s="1"/>
      <c r="N53" s="1"/>
      <c r="O53" s="1"/>
      <c r="P53" s="1"/>
      <c r="Q53" s="1"/>
      <c r="R53" s="1"/>
    </row>
    <row r="54" spans="1:18" ht="18.75" customHeight="1">
      <c r="A54" s="1"/>
      <c r="B54" s="238" t="s">
        <v>1068</v>
      </c>
      <c r="C54" s="239"/>
      <c r="D54" s="239"/>
      <c r="E54" s="239"/>
      <c r="F54" s="239"/>
      <c r="G54" s="239"/>
      <c r="H54" s="239"/>
      <c r="I54" s="239"/>
      <c r="J54" s="239"/>
      <c r="K54" s="239"/>
      <c r="L54" s="239"/>
      <c r="M54" s="239"/>
      <c r="N54" s="239"/>
      <c r="O54" s="239"/>
      <c r="P54" s="239"/>
      <c r="Q54" s="239"/>
      <c r="R54" s="240"/>
    </row>
    <row r="55" spans="1:18" ht="6.75" customHeight="1">
      <c r="A55" s="1"/>
      <c r="B55" s="1"/>
      <c r="C55" s="1"/>
      <c r="D55" s="1"/>
      <c r="E55" s="1"/>
      <c r="F55" s="1"/>
      <c r="G55" s="1"/>
      <c r="H55" s="1"/>
      <c r="I55" s="1"/>
      <c r="J55" s="1"/>
      <c r="K55" s="1"/>
      <c r="L55" s="1"/>
      <c r="M55" s="1"/>
      <c r="N55" s="1"/>
      <c r="O55" s="1"/>
      <c r="P55" s="1"/>
      <c r="Q55" s="1"/>
      <c r="R55" s="1"/>
    </row>
    <row r="56" ht="407.25" customHeight="1"/>
  </sheetData>
  <sheetProtection/>
  <mergeCells count="19">
    <mergeCell ref="K3:R3"/>
    <mergeCell ref="B6:R6"/>
    <mergeCell ref="B8:G9"/>
    <mergeCell ref="B10:R10"/>
    <mergeCell ref="B14:R14"/>
    <mergeCell ref="B17:R17"/>
    <mergeCell ref="I9:K9"/>
    <mergeCell ref="B20:R20"/>
    <mergeCell ref="B23:R23"/>
    <mergeCell ref="B25:R25"/>
    <mergeCell ref="B28:R28"/>
    <mergeCell ref="B30:R30"/>
    <mergeCell ref="B33:R33"/>
    <mergeCell ref="B37:R37"/>
    <mergeCell ref="B39:R39"/>
    <mergeCell ref="B43:R43"/>
    <mergeCell ref="B47:R47"/>
    <mergeCell ref="B50:R50"/>
    <mergeCell ref="B54:R54"/>
  </mergeCells>
  <printOptions/>
  <pageMargins left="0.44196078431372554" right="0.44196078431372554" top="0.44196078431372554" bottom="0.39529411764705885" header="0.5098039215686275" footer="0.5098039215686275"/>
  <pageSetup horizontalDpi="600" verticalDpi="600" orientation="portrait" paperSize="9" scale="89" r:id="rId2"/>
  <rowBreaks count="3" manualBreakCount="3">
    <brk id="27" max="255" man="1"/>
    <brk id="38" max="255" man="1"/>
    <brk id="49"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1176</v>
      </c>
    </row>
    <row r="2" spans="1:4" ht="12.75">
      <c r="A2" t="s">
        <v>62</v>
      </c>
      <c r="B2">
        <v>1252823.93</v>
      </c>
      <c r="C2">
        <v>11</v>
      </c>
      <c r="D2">
        <v>0.00028627195836044243</v>
      </c>
    </row>
    <row r="3" spans="1:4" ht="12.75">
      <c r="A3" t="s">
        <v>531</v>
      </c>
      <c r="B3">
        <v>69681319.07000007</v>
      </c>
      <c r="C3">
        <v>951</v>
      </c>
      <c r="D3">
        <v>0.024749512036434614</v>
      </c>
    </row>
    <row r="4" spans="1:4" ht="12.75">
      <c r="A4" t="s">
        <v>597</v>
      </c>
      <c r="B4">
        <v>104845273.08000003</v>
      </c>
      <c r="C4">
        <v>1434</v>
      </c>
      <c r="D4">
        <v>0.037319453480806765</v>
      </c>
    </row>
    <row r="5" spans="1:4" ht="12.75">
      <c r="A5" t="s">
        <v>595</v>
      </c>
      <c r="B5">
        <v>157410034.92999947</v>
      </c>
      <c r="C5">
        <v>1783</v>
      </c>
      <c r="D5">
        <v>0.046402081977878984</v>
      </c>
    </row>
    <row r="6" spans="1:4" ht="12.75">
      <c r="A6" t="s">
        <v>593</v>
      </c>
      <c r="B6">
        <v>182857550.6799997</v>
      </c>
      <c r="C6">
        <v>2606</v>
      </c>
      <c r="D6">
        <v>0.06782042940793755</v>
      </c>
    </row>
    <row r="7" spans="1:4" ht="12.75">
      <c r="A7" t="s">
        <v>589</v>
      </c>
      <c r="B7">
        <v>189832856.1300002</v>
      </c>
      <c r="C7">
        <v>2923</v>
      </c>
      <c r="D7">
        <v>0.07607026675341574</v>
      </c>
    </row>
    <row r="8" spans="1:4" ht="12.75">
      <c r="A8" t="s">
        <v>591</v>
      </c>
      <c r="B8">
        <v>234228519.21000013</v>
      </c>
      <c r="C8">
        <v>3218</v>
      </c>
      <c r="D8">
        <v>0.08374756018217307</v>
      </c>
    </row>
    <row r="9" spans="1:4" ht="12.75">
      <c r="A9" t="s">
        <v>587</v>
      </c>
      <c r="B9">
        <v>318076434.4699996</v>
      </c>
      <c r="C9">
        <v>4730</v>
      </c>
      <c r="D9">
        <v>0.12309694209499024</v>
      </c>
    </row>
    <row r="10" spans="1:4" ht="12.75">
      <c r="A10" t="s">
        <v>585</v>
      </c>
      <c r="B10">
        <v>323527662.28</v>
      </c>
      <c r="C10">
        <v>3115</v>
      </c>
      <c r="D10">
        <v>0.08106701366297983</v>
      </c>
    </row>
    <row r="11" spans="1:4" ht="12.75">
      <c r="A11" t="s">
        <v>581</v>
      </c>
      <c r="B11">
        <v>422692384.67999846</v>
      </c>
      <c r="C11">
        <v>5185</v>
      </c>
      <c r="D11">
        <v>0.13493819128171763</v>
      </c>
    </row>
    <row r="12" spans="1:4" ht="12.75">
      <c r="A12" t="s">
        <v>583</v>
      </c>
      <c r="B12">
        <v>433345037.75000113</v>
      </c>
      <c r="C12">
        <v>6101</v>
      </c>
      <c r="D12">
        <v>0.1587768379960963</v>
      </c>
    </row>
    <row r="13" spans="1:4" ht="12.75">
      <c r="A13" t="s">
        <v>579</v>
      </c>
      <c r="B13">
        <v>488727329.1900008</v>
      </c>
      <c r="C13">
        <v>6368</v>
      </c>
      <c r="D13">
        <v>0.16572543916720886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t="s">
        <v>1073</v>
      </c>
      <c r="B2">
        <v>0.05418058707028825</v>
      </c>
    </row>
    <row r="3" spans="1:2" ht="12.75">
      <c r="A3" t="s">
        <v>1074</v>
      </c>
      <c r="B3">
        <v>0.16861257146211153</v>
      </c>
    </row>
    <row r="4" spans="1:2" ht="12.75">
      <c r="A4" t="s">
        <v>1075</v>
      </c>
      <c r="B4">
        <v>0.3875661845770797</v>
      </c>
    </row>
    <row r="5" spans="1:2" ht="12.75">
      <c r="A5" t="s">
        <v>1076</v>
      </c>
      <c r="B5">
        <v>0.2695344680026304</v>
      </c>
    </row>
    <row r="6" spans="1:2" ht="12.75">
      <c r="A6" t="s">
        <v>1077</v>
      </c>
      <c r="B6">
        <v>0.09856048812427574</v>
      </c>
    </row>
    <row r="7" spans="1:2" ht="12.75">
      <c r="A7" t="s">
        <v>1078</v>
      </c>
      <c r="B7">
        <v>0.00444549823148609</v>
      </c>
    </row>
    <row r="8" spans="1:2" ht="12.75">
      <c r="A8" t="s">
        <v>1079</v>
      </c>
      <c r="B8">
        <v>0.001822737017634203</v>
      </c>
    </row>
    <row r="9" spans="1:2" ht="12.75">
      <c r="A9" t="s">
        <v>1080</v>
      </c>
      <c r="B9">
        <v>0.0014104689809898727</v>
      </c>
    </row>
    <row r="10" spans="1:2" ht="12.75">
      <c r="A10" t="s">
        <v>1081</v>
      </c>
      <c r="B10">
        <v>0.003964638600054085</v>
      </c>
    </row>
    <row r="11" spans="1:2" ht="12.75">
      <c r="A11" t="s">
        <v>1082</v>
      </c>
      <c r="B11">
        <v>0.006037033890665324</v>
      </c>
    </row>
    <row r="12" spans="1:2" ht="12.75">
      <c r="A12" t="s">
        <v>1083</v>
      </c>
      <c r="B12">
        <v>0.0006707621207377409</v>
      </c>
    </row>
    <row r="13" spans="1:2" ht="12.75">
      <c r="A13" t="s">
        <v>1084</v>
      </c>
      <c r="B13">
        <v>0.00048145225179649966</v>
      </c>
    </row>
    <row r="14" spans="1:2" ht="12.75">
      <c r="A14" t="s">
        <v>1085</v>
      </c>
      <c r="B14">
        <v>0.0002438932016299714</v>
      </c>
    </row>
    <row r="15" spans="1:2" ht="12.75">
      <c r="A15" t="s">
        <v>1086</v>
      </c>
      <c r="B15">
        <v>0.0013261565018567827</v>
      </c>
    </row>
    <row r="16" spans="1:2" ht="12.75">
      <c r="A16" t="s">
        <v>1087</v>
      </c>
      <c r="B16">
        <v>0.0007175048251786761</v>
      </c>
    </row>
    <row r="17" spans="1:2" ht="12.75">
      <c r="A17" t="s">
        <v>1088</v>
      </c>
      <c r="B17">
        <v>0.00033549703427669864</v>
      </c>
    </row>
    <row r="18" spans="1:2" ht="12.75">
      <c r="A18" t="s">
        <v>1089</v>
      </c>
      <c r="B18">
        <v>4.1387983117977294E-05</v>
      </c>
    </row>
    <row r="19" spans="1:2" ht="12.75">
      <c r="A19" t="s">
        <v>1090</v>
      </c>
      <c r="B19">
        <v>1.036463900581157E-05</v>
      </c>
    </row>
    <row r="20" spans="1:2" ht="12.75">
      <c r="A20" t="s">
        <v>1091</v>
      </c>
      <c r="B20">
        <v>2.5269050228092073E-05</v>
      </c>
    </row>
    <row r="21" spans="1:2" ht="12.75">
      <c r="A21" t="s">
        <v>1092</v>
      </c>
      <c r="B21">
        <v>1.3036434956293056E-05</v>
      </c>
    </row>
    <row r="22" spans="1:2" ht="12.75">
      <c r="A22" t="s">
        <v>1093</v>
      </c>
      <c r="B22">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1094</v>
      </c>
      <c r="B2">
        <v>0</v>
      </c>
    </row>
    <row r="3" spans="1:2" ht="12.75">
      <c r="A3" t="s">
        <v>1073</v>
      </c>
      <c r="B3">
        <v>0.0016469746486208225</v>
      </c>
    </row>
    <row r="4" spans="1:2" ht="12.75">
      <c r="A4" t="s">
        <v>1074</v>
      </c>
      <c r="B4">
        <v>0.004779728175772193</v>
      </c>
    </row>
    <row r="5" spans="1:2" ht="12.75">
      <c r="A5" t="s">
        <v>1075</v>
      </c>
      <c r="B5">
        <v>0.005809876189170092</v>
      </c>
    </row>
    <row r="6" spans="1:2" ht="12.75">
      <c r="A6" t="s">
        <v>1076</v>
      </c>
      <c r="B6">
        <v>0.007154840358321287</v>
      </c>
    </row>
    <row r="7" spans="1:2" ht="12.75">
      <c r="A7" t="s">
        <v>1077</v>
      </c>
      <c r="B7">
        <v>0.011970917274167969</v>
      </c>
    </row>
    <row r="8" spans="1:2" ht="12.75">
      <c r="A8" t="s">
        <v>1078</v>
      </c>
      <c r="B8">
        <v>0.03338300427970934</v>
      </c>
    </row>
    <row r="9" spans="1:2" ht="12.75">
      <c r="A9" t="s">
        <v>1079</v>
      </c>
      <c r="B9">
        <v>0.05662137509966481</v>
      </c>
    </row>
    <row r="10" spans="1:2" ht="12.75">
      <c r="A10" t="s">
        <v>1080</v>
      </c>
      <c r="B10">
        <v>0.05856489252417603</v>
      </c>
    </row>
    <row r="11" spans="1:2" ht="12.75">
      <c r="A11" t="s">
        <v>1081</v>
      </c>
      <c r="B11">
        <v>0.049289581192720276</v>
      </c>
    </row>
    <row r="12" spans="1:2" ht="12.75">
      <c r="A12" t="s">
        <v>1082</v>
      </c>
      <c r="B12">
        <v>0.045250120124170796</v>
      </c>
    </row>
    <row r="13" spans="1:2" ht="12.75">
      <c r="A13" t="s">
        <v>1083</v>
      </c>
      <c r="B13">
        <v>0.049234968835373726</v>
      </c>
    </row>
    <row r="14" spans="1:2" ht="12.75">
      <c r="A14" t="s">
        <v>1084</v>
      </c>
      <c r="B14">
        <v>0.05554563886202177</v>
      </c>
    </row>
    <row r="15" spans="1:2" ht="12.75">
      <c r="A15" t="s">
        <v>1085</v>
      </c>
      <c r="B15">
        <v>0.05696909547184744</v>
      </c>
    </row>
    <row r="16" spans="1:2" ht="12.75">
      <c r="A16" t="s">
        <v>1086</v>
      </c>
      <c r="B16">
        <v>0.0430034521839816</v>
      </c>
    </row>
    <row r="17" spans="1:2" ht="12.75">
      <c r="A17" t="s">
        <v>1087</v>
      </c>
      <c r="B17">
        <v>0.03801217063112288</v>
      </c>
    </row>
    <row r="18" spans="1:2" ht="12.75">
      <c r="A18" t="s">
        <v>1088</v>
      </c>
      <c r="B18">
        <v>0.0522910191754811</v>
      </c>
    </row>
    <row r="19" spans="1:2" ht="12.75">
      <c r="A19" t="s">
        <v>1089</v>
      </c>
      <c r="B19">
        <v>0.07068616542256727</v>
      </c>
    </row>
    <row r="20" spans="1:2" ht="12.75">
      <c r="A20" t="s">
        <v>1090</v>
      </c>
      <c r="B20">
        <v>0.08050078519158801</v>
      </c>
    </row>
    <row r="21" spans="1:2" ht="12.75">
      <c r="A21" t="s">
        <v>1091</v>
      </c>
      <c r="B21">
        <v>0.055623326608239994</v>
      </c>
    </row>
    <row r="22" spans="1:2" ht="12.75">
      <c r="A22" t="s">
        <v>1092</v>
      </c>
      <c r="B22">
        <v>0.023666817745534766</v>
      </c>
    </row>
    <row r="23" spans="1:2" ht="12.75">
      <c r="A23" t="s">
        <v>1093</v>
      </c>
      <c r="B23">
        <v>0.029171112697906468</v>
      </c>
    </row>
    <row r="24" spans="1:2" ht="12.75">
      <c r="A24" t="s">
        <v>1095</v>
      </c>
      <c r="B24">
        <v>0.05656438884378272</v>
      </c>
    </row>
    <row r="25" spans="1:2" ht="12.75">
      <c r="A25" t="s">
        <v>1096</v>
      </c>
      <c r="B25">
        <v>0.07632917063602587</v>
      </c>
    </row>
    <row r="26" spans="1:2" ht="12.75">
      <c r="A26" t="s">
        <v>1097</v>
      </c>
      <c r="B26">
        <v>0.027565582144236173</v>
      </c>
    </row>
    <row r="27" spans="1:2" ht="12.75">
      <c r="A27" t="s">
        <v>1098</v>
      </c>
      <c r="B27">
        <v>0.007773954723632072</v>
      </c>
    </row>
    <row r="28" spans="1:2" ht="12.75">
      <c r="A28" t="s">
        <v>1099</v>
      </c>
      <c r="B28">
        <v>0.0008328846227965596</v>
      </c>
    </row>
    <row r="29" spans="1:2" ht="12.75">
      <c r="A29" t="s">
        <v>1100</v>
      </c>
      <c r="B29">
        <v>0.0009308439328885139</v>
      </c>
    </row>
    <row r="30" spans="1:2" ht="12.75">
      <c r="A30" t="s">
        <v>1101</v>
      </c>
      <c r="B30">
        <v>0.0006125670360393713</v>
      </c>
    </row>
    <row r="31" spans="1:2" ht="12.75">
      <c r="A31" t="s">
        <v>1102</v>
      </c>
      <c r="B31">
        <v>0.0001354751462129729</v>
      </c>
    </row>
    <row r="32" spans="1:2" ht="12.75">
      <c r="A32" t="s">
        <v>1103</v>
      </c>
      <c r="B32">
        <v>4.654873060950631E-06</v>
      </c>
    </row>
    <row r="33" spans="1:2" ht="12.75">
      <c r="A33" t="s">
        <v>1104</v>
      </c>
      <c r="B33">
        <v>7.46153491661477E-05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1073</v>
      </c>
      <c r="B2">
        <v>6.834155354571864E-05</v>
      </c>
    </row>
    <row r="3" spans="1:2" ht="12.75">
      <c r="A3" t="s">
        <v>1074</v>
      </c>
      <c r="B3">
        <v>0.0006586417222968633</v>
      </c>
    </row>
    <row r="4" spans="1:2" ht="12.75">
      <c r="A4" t="s">
        <v>1075</v>
      </c>
      <c r="B4">
        <v>0.0017390153717339793</v>
      </c>
    </row>
    <row r="5" spans="1:2" ht="12.75">
      <c r="A5" t="s">
        <v>1076</v>
      </c>
      <c r="B5">
        <v>0.0007245980565285837</v>
      </c>
    </row>
    <row r="6" spans="1:2" ht="12.75">
      <c r="A6" t="s">
        <v>1077</v>
      </c>
      <c r="B6">
        <v>0.008941692825380982</v>
      </c>
    </row>
    <row r="7" spans="1:2" ht="12.75">
      <c r="A7" t="s">
        <v>1078</v>
      </c>
      <c r="B7">
        <v>0.0030514379037340487</v>
      </c>
    </row>
    <row r="8" spans="1:2" ht="12.75">
      <c r="A8" t="s">
        <v>1079</v>
      </c>
      <c r="B8">
        <v>0.005939569089803596</v>
      </c>
    </row>
    <row r="9" spans="1:2" ht="12.75">
      <c r="A9" t="s">
        <v>1080</v>
      </c>
      <c r="B9">
        <v>0.009184380892055739</v>
      </c>
    </row>
    <row r="10" spans="1:2" ht="12.75">
      <c r="A10" t="s">
        <v>1081</v>
      </c>
      <c r="B10">
        <v>0.013533076220877412</v>
      </c>
    </row>
    <row r="11" spans="1:2" ht="12.75">
      <c r="A11" t="s">
        <v>1082</v>
      </c>
      <c r="B11">
        <v>0.13916885982747804</v>
      </c>
    </row>
    <row r="12" spans="1:2" ht="12.75">
      <c r="A12" t="s">
        <v>1083</v>
      </c>
      <c r="B12">
        <v>0.023938583014403766</v>
      </c>
    </row>
    <row r="13" spans="1:2" ht="12.75">
      <c r="A13" t="s">
        <v>1084</v>
      </c>
      <c r="B13">
        <v>0.025377998029644234</v>
      </c>
    </row>
    <row r="14" spans="1:2" ht="12.75">
      <c r="A14" t="s">
        <v>1085</v>
      </c>
      <c r="B14">
        <v>0.08172577897554283</v>
      </c>
    </row>
    <row r="15" spans="1:2" ht="12.75">
      <c r="A15" t="s">
        <v>1086</v>
      </c>
      <c r="B15">
        <v>0.005993917071267297</v>
      </c>
    </row>
    <row r="16" spans="1:2" ht="12.75">
      <c r="A16" t="s">
        <v>1087</v>
      </c>
      <c r="B16">
        <v>0.14008774239272098</v>
      </c>
    </row>
    <row r="17" spans="1:2" ht="12.75">
      <c r="A17" t="s">
        <v>1088</v>
      </c>
      <c r="B17">
        <v>0.004578728996658607</v>
      </c>
    </row>
    <row r="18" spans="1:2" ht="12.75">
      <c r="A18" t="s">
        <v>1089</v>
      </c>
      <c r="B18">
        <v>0.0145386728079473</v>
      </c>
    </row>
    <row r="19" spans="1:2" ht="12.75">
      <c r="A19" t="s">
        <v>1090</v>
      </c>
      <c r="B19">
        <v>0.07542359185106286</v>
      </c>
    </row>
    <row r="20" spans="1:2" ht="12.75">
      <c r="A20" t="s">
        <v>1091</v>
      </c>
      <c r="B20">
        <v>0.00617311435168636</v>
      </c>
    </row>
    <row r="21" spans="1:2" ht="12.75">
      <c r="A21" t="s">
        <v>1092</v>
      </c>
      <c r="B21">
        <v>0.21582927010261174</v>
      </c>
    </row>
    <row r="22" spans="1:2" ht="12.75">
      <c r="A22" t="s">
        <v>1093</v>
      </c>
      <c r="B22">
        <v>0.00427890382379055</v>
      </c>
    </row>
    <row r="23" spans="1:2" ht="12.75">
      <c r="A23" t="s">
        <v>1095</v>
      </c>
      <c r="B23">
        <v>0.00438208149672075</v>
      </c>
    </row>
    <row r="24" spans="1:2" ht="12.75">
      <c r="A24" t="s">
        <v>1096</v>
      </c>
      <c r="B24">
        <v>0.008522914818375483</v>
      </c>
    </row>
    <row r="25" spans="1:2" ht="12.75">
      <c r="A25" t="s">
        <v>1097</v>
      </c>
      <c r="B25">
        <v>0.008809797853962837</v>
      </c>
    </row>
    <row r="26" spans="1:2" ht="12.75">
      <c r="A26" t="s">
        <v>1098</v>
      </c>
      <c r="B26">
        <v>0.18818448532594606</v>
      </c>
    </row>
    <row r="27" spans="1:2" ht="12.75">
      <c r="A27" t="s">
        <v>1099</v>
      </c>
      <c r="B27">
        <v>0.003759735918838772</v>
      </c>
    </row>
    <row r="28" spans="1:2" ht="12.75">
      <c r="A28" t="s">
        <v>1100</v>
      </c>
      <c r="B28">
        <v>0.00021390741556665888</v>
      </c>
    </row>
    <row r="29" spans="1:2" ht="12.75">
      <c r="A29" t="s">
        <v>1101</v>
      </c>
      <c r="B29">
        <v>0.00021370781380829554</v>
      </c>
    </row>
    <row r="30" spans="1:2" ht="12.75">
      <c r="A30" t="s">
        <v>1102</v>
      </c>
      <c r="B30">
        <v>0.00043055031116047074</v>
      </c>
    </row>
    <row r="31" spans="1:2" ht="12.75">
      <c r="A31" t="s">
        <v>1105</v>
      </c>
      <c r="B31">
        <v>0.00401606711236018</v>
      </c>
    </row>
    <row r="32" spans="1:2" ht="12.75">
      <c r="A32" t="s">
        <v>1103</v>
      </c>
      <c r="B32">
        <v>0.0004149024019259334</v>
      </c>
    </row>
    <row r="33" spans="1:2" ht="12.75">
      <c r="A33" t="s">
        <v>1106</v>
      </c>
      <c r="B33">
        <v>9.593465056323014E-05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22"/>
  <sheetViews>
    <sheetView showGridLines="0" zoomScalePageLayoutView="0" workbookViewId="0" topLeftCell="A1">
      <selection activeCell="A1" sqref="A1"/>
    </sheetView>
  </sheetViews>
  <sheetFormatPr defaultColWidth="9.140625" defaultRowHeight="12.75"/>
  <sheetData>
    <row r="2" spans="1:2" ht="12.75">
      <c r="A2">
        <v>1999</v>
      </c>
      <c r="B2">
        <v>1.3036434956293037E-05</v>
      </c>
    </row>
    <row r="3" spans="1:2" ht="12.75">
      <c r="A3">
        <v>2000</v>
      </c>
      <c r="B3">
        <v>2.5269050228092042E-05</v>
      </c>
    </row>
    <row r="4" spans="1:2" ht="12.75">
      <c r="A4">
        <v>2001</v>
      </c>
      <c r="B4">
        <v>3.101233770496715E-06</v>
      </c>
    </row>
    <row r="5" spans="1:2" ht="12.75">
      <c r="A5">
        <v>2002</v>
      </c>
      <c r="B5">
        <v>2.4078331923587315E-05</v>
      </c>
    </row>
    <row r="6" spans="1:2" ht="12.75">
      <c r="A6">
        <v>2003</v>
      </c>
      <c r="B6">
        <v>0.00021730638956641044</v>
      </c>
    </row>
    <row r="7" spans="1:2" ht="12.75">
      <c r="A7">
        <v>2004</v>
      </c>
      <c r="B7">
        <v>0.0003865680109112667</v>
      </c>
    </row>
    <row r="8" spans="1:2" ht="12.75">
      <c r="A8">
        <v>2005</v>
      </c>
      <c r="B8">
        <v>0.0013828743121166278</v>
      </c>
    </row>
    <row r="9" spans="1:2" ht="12.75">
      <c r="A9">
        <v>2006</v>
      </c>
      <c r="B9">
        <v>0.0006005436518508301</v>
      </c>
    </row>
    <row r="10" spans="1:2" ht="12.75">
      <c r="A10">
        <v>2007</v>
      </c>
      <c r="B10">
        <v>0.00016516258722428133</v>
      </c>
    </row>
    <row r="11" spans="1:2" ht="12.75">
      <c r="A11">
        <v>2008</v>
      </c>
      <c r="B11">
        <v>0.0005510303842462292</v>
      </c>
    </row>
    <row r="12" spans="1:2" ht="12.75">
      <c r="A12">
        <v>2009</v>
      </c>
      <c r="B12">
        <v>0.0035500400002532032</v>
      </c>
    </row>
    <row r="13" spans="1:2" ht="12.75">
      <c r="A13">
        <v>2010</v>
      </c>
      <c r="B13">
        <v>0.005713120572026577</v>
      </c>
    </row>
    <row r="14" spans="1:2" ht="12.75">
      <c r="A14">
        <v>2011</v>
      </c>
      <c r="B14">
        <v>0.0023309643419718107</v>
      </c>
    </row>
    <row r="15" spans="1:2" ht="12.75">
      <c r="A15">
        <v>2012</v>
      </c>
      <c r="B15">
        <v>0.0012079746458702795</v>
      </c>
    </row>
    <row r="16" spans="1:2" ht="12.75">
      <c r="A16">
        <v>2013</v>
      </c>
      <c r="B16">
        <v>0.0037914969519311412</v>
      </c>
    </row>
    <row r="17" spans="1:2" ht="12.75">
      <c r="A17">
        <v>2014</v>
      </c>
      <c r="B17">
        <v>0.029375550120076428</v>
      </c>
    </row>
    <row r="18" spans="1:2" ht="12.75">
      <c r="A18">
        <v>2015</v>
      </c>
      <c r="B18">
        <v>0.27152307772748646</v>
      </c>
    </row>
    <row r="19" spans="1:2" ht="12.75">
      <c r="A19">
        <v>2016</v>
      </c>
      <c r="B19">
        <v>0.35819374916089514</v>
      </c>
    </row>
    <row r="20" spans="1:2" ht="12.75">
      <c r="A20">
        <v>2017</v>
      </c>
      <c r="B20">
        <v>0.18731219809341712</v>
      </c>
    </row>
    <row r="21" spans="1:2" ht="12.75">
      <c r="A21">
        <v>2018</v>
      </c>
      <c r="B21">
        <v>0.1254016751488089</v>
      </c>
    </row>
    <row r="22" spans="1:2" ht="12.75">
      <c r="A22">
        <v>2019</v>
      </c>
      <c r="B22">
        <v>0.008231182850468805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1177</v>
      </c>
      <c r="C1" t="s">
        <v>1178</v>
      </c>
    </row>
    <row r="2" spans="1:3" ht="12.75">
      <c r="A2" t="s">
        <v>1110</v>
      </c>
      <c r="B2">
        <v>0.20400818022713188</v>
      </c>
      <c r="C2">
        <v>0.4899121451591541</v>
      </c>
    </row>
    <row r="3" spans="1:3" ht="12.75">
      <c r="A3" t="s">
        <v>1111</v>
      </c>
      <c r="B3">
        <v>0.36184444068422994</v>
      </c>
      <c r="C3">
        <v>0.32523950377466776</v>
      </c>
    </row>
    <row r="4" spans="1:3" ht="12.75">
      <c r="A4" t="s">
        <v>1112</v>
      </c>
      <c r="B4">
        <v>0.24441551414166007</v>
      </c>
      <c r="C4">
        <v>0.13169396494636</v>
      </c>
    </row>
    <row r="5" spans="1:3" ht="12.75">
      <c r="A5" t="s">
        <v>1113</v>
      </c>
      <c r="B5">
        <v>0.08425624481198472</v>
      </c>
      <c r="C5">
        <v>0.03191912056862831</v>
      </c>
    </row>
    <row r="6" spans="1:3" ht="12.75">
      <c r="A6" t="s">
        <v>1114</v>
      </c>
      <c r="B6">
        <v>0.1054756201349935</v>
      </c>
      <c r="C6">
        <v>0.02123526555118979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1115</v>
      </c>
      <c r="B2">
        <v>0.0006182850473926654</v>
      </c>
    </row>
    <row r="3" spans="1:2" ht="12.75">
      <c r="A3" t="s">
        <v>1116</v>
      </c>
      <c r="B3">
        <v>0.009378239315103034</v>
      </c>
    </row>
    <row r="4" spans="1:2" ht="12.75">
      <c r="A4" t="s">
        <v>1117</v>
      </c>
      <c r="B4">
        <v>0.11964851256005944</v>
      </c>
    </row>
    <row r="5" spans="1:2" ht="12.75">
      <c r="A5" t="s">
        <v>1118</v>
      </c>
      <c r="B5">
        <v>0.6747722521606477</v>
      </c>
    </row>
    <row r="6" spans="1:2" ht="12.75">
      <c r="A6" t="s">
        <v>1119</v>
      </c>
      <c r="B6">
        <v>0.11627264474730031</v>
      </c>
    </row>
    <row r="7" spans="1:2" ht="12.75">
      <c r="A7" t="s">
        <v>1120</v>
      </c>
      <c r="B7">
        <v>0.061614905762799335</v>
      </c>
    </row>
    <row r="8" spans="1:2" ht="12.75">
      <c r="A8" t="s">
        <v>1121</v>
      </c>
      <c r="B8">
        <v>0.011408093611743952</v>
      </c>
    </row>
    <row r="9" spans="1:2" ht="12.75">
      <c r="A9" t="s">
        <v>1122</v>
      </c>
      <c r="B9">
        <v>0.004305796915360465</v>
      </c>
    </row>
    <row r="10" spans="1:2" ht="12.75">
      <c r="A10" t="s">
        <v>1123</v>
      </c>
      <c r="B10">
        <v>0.0014399962806558282</v>
      </c>
    </row>
    <row r="11" spans="1:2" ht="12.75">
      <c r="A11" t="s">
        <v>1124</v>
      </c>
      <c r="B11">
        <v>0.0004182105807547205</v>
      </c>
    </row>
    <row r="12" spans="1:2" ht="12.75">
      <c r="A12" t="s">
        <v>1125</v>
      </c>
      <c r="B12">
        <v>0.00011039327324880917</v>
      </c>
    </row>
    <row r="13" spans="1:2" ht="12.75">
      <c r="A13" t="s">
        <v>1126</v>
      </c>
      <c r="B13">
        <v>1.2669744933665768E-05</v>
      </c>
    </row>
    <row r="14" spans="1:2" ht="12.75">
      <c r="A14" t="s">
        <v>1127</v>
      </c>
      <c r="B14">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847A75"/>
  </sheetPr>
  <dimension ref="A1:J53"/>
  <sheetViews>
    <sheetView view="pageBreakPreview" zoomScale="60" zoomScaleNormal="80" zoomScalePageLayoutView="0" workbookViewId="0" topLeftCell="A1">
      <selection activeCell="G10" sqref="G10"/>
    </sheetView>
  </sheetViews>
  <sheetFormatPr defaultColWidth="8.8515625" defaultRowHeight="12.75"/>
  <cols>
    <col min="1" max="1" width="9.140625" style="32" customWidth="1"/>
    <col min="2" max="10" width="12.421875" style="32" customWidth="1"/>
    <col min="11" max="18" width="9.140625" style="32" customWidth="1"/>
    <col min="19" max="16384" width="8.8515625" style="55" customWidth="1"/>
  </cols>
  <sheetData>
    <row r="1" ht="15.75" thickBot="1">
      <c r="A1" s="31"/>
    </row>
    <row r="2" spans="2:10" ht="15">
      <c r="B2" s="33"/>
      <c r="C2" s="34"/>
      <c r="D2" s="34"/>
      <c r="E2" s="34"/>
      <c r="F2" s="34"/>
      <c r="G2" s="34"/>
      <c r="H2" s="34"/>
      <c r="I2" s="34"/>
      <c r="J2" s="35"/>
    </row>
    <row r="3" spans="2:10" ht="15">
      <c r="B3" s="36"/>
      <c r="C3" s="37"/>
      <c r="D3" s="37"/>
      <c r="E3" s="37"/>
      <c r="F3" s="37"/>
      <c r="G3" s="37"/>
      <c r="H3" s="37"/>
      <c r="I3" s="37"/>
      <c r="J3" s="38"/>
    </row>
    <row r="4" spans="2:10" ht="15">
      <c r="B4" s="36"/>
      <c r="C4" s="37"/>
      <c r="D4" s="37"/>
      <c r="E4" s="37"/>
      <c r="F4" s="37"/>
      <c r="G4" s="37"/>
      <c r="H4" s="37"/>
      <c r="I4" s="37"/>
      <c r="J4" s="38"/>
    </row>
    <row r="5" spans="2:10" ht="31.5">
      <c r="B5" s="36"/>
      <c r="C5" s="37"/>
      <c r="D5" s="37"/>
      <c r="E5" s="39"/>
      <c r="F5" s="40" t="s">
        <v>1582</v>
      </c>
      <c r="G5" s="37"/>
      <c r="H5" s="37"/>
      <c r="I5" s="37"/>
      <c r="J5" s="38"/>
    </row>
    <row r="6" spans="2:10" ht="41.25" customHeight="1">
      <c r="B6" s="36"/>
      <c r="C6" s="37"/>
      <c r="D6" s="37"/>
      <c r="E6" s="197" t="s">
        <v>1583</v>
      </c>
      <c r="F6" s="197"/>
      <c r="G6" s="197"/>
      <c r="H6" s="37"/>
      <c r="I6" s="37"/>
      <c r="J6" s="38"/>
    </row>
    <row r="7" spans="2:10" ht="26.25">
      <c r="B7" s="36"/>
      <c r="C7" s="37"/>
      <c r="D7" s="37"/>
      <c r="E7" s="37"/>
      <c r="F7" s="41" t="s">
        <v>7</v>
      </c>
      <c r="G7" s="37"/>
      <c r="H7" s="37"/>
      <c r="I7" s="37"/>
      <c r="J7" s="38"/>
    </row>
    <row r="8" spans="2:10" ht="26.25">
      <c r="B8" s="36"/>
      <c r="C8" s="37"/>
      <c r="D8" s="37"/>
      <c r="E8" s="37"/>
      <c r="F8" s="41" t="s">
        <v>1584</v>
      </c>
      <c r="G8" s="37"/>
      <c r="H8" s="37"/>
      <c r="I8" s="37"/>
      <c r="J8" s="38"/>
    </row>
    <row r="9" spans="2:10" ht="21">
      <c r="B9" s="36"/>
      <c r="C9" s="37"/>
      <c r="D9" s="37"/>
      <c r="E9" s="37"/>
      <c r="F9" s="42" t="s">
        <v>1585</v>
      </c>
      <c r="G9" s="37"/>
      <c r="H9" s="37"/>
      <c r="I9" s="37"/>
      <c r="J9" s="38"/>
    </row>
    <row r="10" spans="2:10" ht="21">
      <c r="B10" s="36"/>
      <c r="C10" s="37"/>
      <c r="D10" s="37"/>
      <c r="E10" s="37"/>
      <c r="F10" s="42" t="s">
        <v>1586</v>
      </c>
      <c r="G10" s="37"/>
      <c r="H10" s="37"/>
      <c r="I10" s="37"/>
      <c r="J10" s="38"/>
    </row>
    <row r="11" spans="2:10" ht="21">
      <c r="B11" s="36"/>
      <c r="C11" s="37"/>
      <c r="D11" s="37"/>
      <c r="E11" s="37"/>
      <c r="F11" s="42"/>
      <c r="G11" s="37"/>
      <c r="H11" s="37"/>
      <c r="I11" s="37"/>
      <c r="J11" s="38"/>
    </row>
    <row r="12" spans="2:10" ht="15">
      <c r="B12" s="36"/>
      <c r="C12" s="37"/>
      <c r="D12" s="37"/>
      <c r="E12" s="37"/>
      <c r="F12" s="37"/>
      <c r="G12" s="37"/>
      <c r="H12" s="37"/>
      <c r="I12" s="37"/>
      <c r="J12" s="38"/>
    </row>
    <row r="13" spans="2:10" ht="15">
      <c r="B13" s="36"/>
      <c r="C13" s="37"/>
      <c r="D13" s="37"/>
      <c r="E13" s="37"/>
      <c r="F13" s="37"/>
      <c r="G13" s="37"/>
      <c r="H13" s="37"/>
      <c r="I13" s="37"/>
      <c r="J13" s="38"/>
    </row>
    <row r="14" spans="2:10" ht="15">
      <c r="B14" s="36"/>
      <c r="C14" s="37"/>
      <c r="D14" s="37"/>
      <c r="E14" s="37"/>
      <c r="F14" s="37"/>
      <c r="G14" s="37"/>
      <c r="H14" s="37"/>
      <c r="I14" s="37"/>
      <c r="J14" s="38"/>
    </row>
    <row r="15" spans="2:10" ht="15">
      <c r="B15" s="36"/>
      <c r="C15" s="37"/>
      <c r="D15" s="37"/>
      <c r="E15" s="37"/>
      <c r="F15" s="37"/>
      <c r="G15" s="37"/>
      <c r="H15" s="37"/>
      <c r="I15" s="37"/>
      <c r="J15" s="38"/>
    </row>
    <row r="16" spans="2:10" ht="15">
      <c r="B16" s="36"/>
      <c r="C16" s="37"/>
      <c r="D16" s="37"/>
      <c r="E16" s="37"/>
      <c r="F16" s="37"/>
      <c r="G16" s="37"/>
      <c r="H16" s="37"/>
      <c r="I16" s="37"/>
      <c r="J16" s="38"/>
    </row>
    <row r="17" spans="2:10" ht="15">
      <c r="B17" s="36"/>
      <c r="C17" s="37"/>
      <c r="D17" s="37"/>
      <c r="E17" s="37"/>
      <c r="F17" s="37"/>
      <c r="G17" s="37"/>
      <c r="H17" s="37"/>
      <c r="I17" s="37"/>
      <c r="J17" s="38"/>
    </row>
    <row r="18" spans="2:10" ht="15">
      <c r="B18" s="36"/>
      <c r="C18" s="37"/>
      <c r="D18" s="37"/>
      <c r="E18" s="37"/>
      <c r="F18" s="37"/>
      <c r="G18" s="37"/>
      <c r="H18" s="37"/>
      <c r="I18" s="37"/>
      <c r="J18" s="38"/>
    </row>
    <row r="19" spans="2:10" ht="15">
      <c r="B19" s="36"/>
      <c r="C19" s="37"/>
      <c r="D19" s="37"/>
      <c r="E19" s="37"/>
      <c r="F19" s="37"/>
      <c r="G19" s="37"/>
      <c r="H19" s="37"/>
      <c r="I19" s="37"/>
      <c r="J19" s="38"/>
    </row>
    <row r="20" spans="2:10" ht="15">
      <c r="B20" s="36"/>
      <c r="C20" s="37"/>
      <c r="D20" s="37"/>
      <c r="E20" s="37"/>
      <c r="F20" s="37"/>
      <c r="G20" s="37"/>
      <c r="H20" s="37"/>
      <c r="I20" s="37"/>
      <c r="J20" s="38"/>
    </row>
    <row r="21" spans="2:10" ht="15">
      <c r="B21" s="36"/>
      <c r="C21" s="37"/>
      <c r="D21" s="37"/>
      <c r="E21" s="37"/>
      <c r="F21" s="37"/>
      <c r="G21" s="37"/>
      <c r="H21" s="37"/>
      <c r="I21" s="37"/>
      <c r="J21" s="38"/>
    </row>
    <row r="22" spans="2:10" ht="15">
      <c r="B22" s="36"/>
      <c r="C22" s="37"/>
      <c r="D22" s="37"/>
      <c r="E22" s="37"/>
      <c r="F22" s="43" t="s">
        <v>1587</v>
      </c>
      <c r="G22" s="37"/>
      <c r="H22" s="37"/>
      <c r="I22" s="37"/>
      <c r="J22" s="38"/>
    </row>
    <row r="23" spans="2:10" ht="15">
      <c r="B23" s="36"/>
      <c r="C23" s="37"/>
      <c r="I23" s="37"/>
      <c r="J23" s="38"/>
    </row>
    <row r="24" spans="2:10" ht="15">
      <c r="B24" s="36"/>
      <c r="C24" s="37"/>
      <c r="D24" s="198" t="s">
        <v>1588</v>
      </c>
      <c r="E24" s="199" t="s">
        <v>1589</v>
      </c>
      <c r="F24" s="199"/>
      <c r="G24" s="199"/>
      <c r="H24" s="199"/>
      <c r="I24" s="37"/>
      <c r="J24" s="38"/>
    </row>
    <row r="25" spans="2:10" ht="15">
      <c r="B25" s="36"/>
      <c r="C25" s="37"/>
      <c r="I25" s="37"/>
      <c r="J25" s="38"/>
    </row>
    <row r="26" spans="2:10" ht="15">
      <c r="B26" s="36"/>
      <c r="C26" s="37"/>
      <c r="D26" s="198" t="s">
        <v>1590</v>
      </c>
      <c r="E26" s="199" t="s">
        <v>1589</v>
      </c>
      <c r="F26" s="199"/>
      <c r="G26" s="199"/>
      <c r="H26" s="199"/>
      <c r="I26" s="37"/>
      <c r="J26" s="38"/>
    </row>
    <row r="27" spans="2:10" ht="15">
      <c r="B27" s="36"/>
      <c r="C27" s="37"/>
      <c r="D27" s="44"/>
      <c r="E27" s="44"/>
      <c r="F27" s="44"/>
      <c r="G27" s="44"/>
      <c r="H27" s="44"/>
      <c r="I27" s="37"/>
      <c r="J27" s="38"/>
    </row>
    <row r="28" spans="2:10" ht="15">
      <c r="B28" s="36"/>
      <c r="C28" s="37"/>
      <c r="D28" s="198" t="s">
        <v>1591</v>
      </c>
      <c r="E28" s="199"/>
      <c r="F28" s="199"/>
      <c r="G28" s="199"/>
      <c r="H28" s="199"/>
      <c r="I28" s="37"/>
      <c r="J28" s="38"/>
    </row>
    <row r="29" spans="2:10" ht="15">
      <c r="B29" s="36"/>
      <c r="C29" s="37"/>
      <c r="D29" s="45"/>
      <c r="E29" s="45"/>
      <c r="F29" s="45"/>
      <c r="G29" s="45"/>
      <c r="H29" s="45"/>
      <c r="I29" s="37"/>
      <c r="J29" s="38"/>
    </row>
    <row r="30" spans="2:10" ht="15">
      <c r="B30" s="36"/>
      <c r="C30" s="37"/>
      <c r="D30" s="198" t="s">
        <v>1592</v>
      </c>
      <c r="E30" s="199" t="s">
        <v>1589</v>
      </c>
      <c r="F30" s="199"/>
      <c r="G30" s="199"/>
      <c r="H30" s="199"/>
      <c r="I30" s="37"/>
      <c r="J30" s="38"/>
    </row>
    <row r="31" spans="2:10" ht="15">
      <c r="B31" s="36"/>
      <c r="C31" s="37"/>
      <c r="D31" s="46"/>
      <c r="E31" s="46"/>
      <c r="F31" s="46"/>
      <c r="G31" s="46"/>
      <c r="H31" s="46"/>
      <c r="I31" s="37"/>
      <c r="J31" s="38"/>
    </row>
    <row r="32" spans="2:10" ht="15">
      <c r="B32" s="36"/>
      <c r="C32" s="37"/>
      <c r="D32" s="200" t="s">
        <v>1593</v>
      </c>
      <c r="E32" s="199"/>
      <c r="F32" s="199"/>
      <c r="G32" s="199"/>
      <c r="H32" s="199"/>
      <c r="I32" s="37"/>
      <c r="J32" s="38"/>
    </row>
    <row r="33" spans="2:10" ht="15">
      <c r="B33" s="36"/>
      <c r="C33" s="37"/>
      <c r="D33" s="46"/>
      <c r="E33" s="46"/>
      <c r="F33" s="47"/>
      <c r="G33" s="46"/>
      <c r="H33" s="46"/>
      <c r="I33" s="37"/>
      <c r="J33" s="38"/>
    </row>
    <row r="34" spans="2:10" ht="15">
      <c r="B34" s="36"/>
      <c r="C34" s="37"/>
      <c r="D34" s="200" t="s">
        <v>1594</v>
      </c>
      <c r="E34" s="199"/>
      <c r="F34" s="199"/>
      <c r="G34" s="199"/>
      <c r="H34" s="199"/>
      <c r="I34" s="37"/>
      <c r="J34" s="38"/>
    </row>
    <row r="35" spans="2:10" ht="15">
      <c r="B35" s="36"/>
      <c r="C35" s="37"/>
      <c r="D35" s="46"/>
      <c r="E35" s="46"/>
      <c r="F35" s="46"/>
      <c r="G35" s="46"/>
      <c r="H35" s="46"/>
      <c r="I35" s="37"/>
      <c r="J35" s="38"/>
    </row>
    <row r="36" spans="2:10" ht="15">
      <c r="B36" s="36"/>
      <c r="C36" s="37"/>
      <c r="D36" s="200" t="s">
        <v>1595</v>
      </c>
      <c r="E36" s="199"/>
      <c r="F36" s="199"/>
      <c r="G36" s="199"/>
      <c r="H36" s="199"/>
      <c r="I36" s="37"/>
      <c r="J36" s="38"/>
    </row>
    <row r="37" spans="2:10" ht="15">
      <c r="B37" s="36"/>
      <c r="C37" s="37"/>
      <c r="D37" s="48"/>
      <c r="E37" s="48"/>
      <c r="F37" s="48"/>
      <c r="G37" s="48"/>
      <c r="H37" s="48"/>
      <c r="I37" s="37"/>
      <c r="J37" s="38"/>
    </row>
    <row r="38" spans="2:10" ht="15">
      <c r="B38" s="36"/>
      <c r="C38" s="37"/>
      <c r="D38" s="200" t="s">
        <v>1596</v>
      </c>
      <c r="E38" s="199"/>
      <c r="F38" s="199"/>
      <c r="G38" s="199"/>
      <c r="H38" s="199"/>
      <c r="I38" s="37"/>
      <c r="J38" s="38"/>
    </row>
    <row r="39" spans="2:10" ht="15">
      <c r="B39" s="36"/>
      <c r="C39" s="37"/>
      <c r="D39" s="48"/>
      <c r="E39" s="48"/>
      <c r="F39" s="48"/>
      <c r="G39" s="48"/>
      <c r="H39" s="48"/>
      <c r="I39" s="37"/>
      <c r="J39" s="38"/>
    </row>
    <row r="40" spans="2:10" ht="15">
      <c r="B40" s="36"/>
      <c r="C40" s="37"/>
      <c r="D40" s="200" t="s">
        <v>1597</v>
      </c>
      <c r="E40" s="199"/>
      <c r="F40" s="199"/>
      <c r="G40" s="199"/>
      <c r="H40" s="199"/>
      <c r="I40" s="37"/>
      <c r="J40" s="38"/>
    </row>
    <row r="41" spans="2:10" ht="15">
      <c r="B41" s="49"/>
      <c r="C41" s="50"/>
      <c r="D41" s="48"/>
      <c r="E41" s="48"/>
      <c r="F41" s="48"/>
      <c r="G41" s="48"/>
      <c r="H41" s="48"/>
      <c r="I41" s="50"/>
      <c r="J41" s="51"/>
    </row>
    <row r="42" spans="2:10" ht="15">
      <c r="B42" s="49"/>
      <c r="C42" s="50"/>
      <c r="D42" s="200" t="s">
        <v>1598</v>
      </c>
      <c r="E42" s="199"/>
      <c r="F42" s="199"/>
      <c r="G42" s="199"/>
      <c r="H42" s="199"/>
      <c r="I42" s="50"/>
      <c r="J42" s="51"/>
    </row>
    <row r="43" spans="2:10" ht="15">
      <c r="B43" s="49"/>
      <c r="C43" s="50"/>
      <c r="D43" s="48"/>
      <c r="E43" s="48"/>
      <c r="F43" s="48"/>
      <c r="G43" s="48"/>
      <c r="H43" s="48"/>
      <c r="I43" s="50"/>
      <c r="J43" s="51"/>
    </row>
    <row r="44" spans="2:10" ht="15">
      <c r="B44" s="49"/>
      <c r="C44" s="50"/>
      <c r="D44" s="200" t="s">
        <v>1599</v>
      </c>
      <c r="E44" s="199"/>
      <c r="F44" s="199"/>
      <c r="G44" s="199"/>
      <c r="H44" s="199"/>
      <c r="I44" s="50"/>
      <c r="J44" s="51"/>
    </row>
    <row r="45" spans="2:10" ht="15">
      <c r="B45" s="49"/>
      <c r="C45" s="50"/>
      <c r="D45" s="48"/>
      <c r="E45" s="48"/>
      <c r="F45" s="48"/>
      <c r="G45" s="48"/>
      <c r="H45" s="48"/>
      <c r="I45" s="50"/>
      <c r="J45" s="51"/>
    </row>
    <row r="46" spans="2:10" ht="15">
      <c r="B46" s="49"/>
      <c r="C46" s="50"/>
      <c r="D46" s="200" t="s">
        <v>1600</v>
      </c>
      <c r="E46" s="199"/>
      <c r="F46" s="199"/>
      <c r="G46" s="199"/>
      <c r="H46" s="199"/>
      <c r="I46" s="50"/>
      <c r="J46" s="51"/>
    </row>
    <row r="47" spans="2:10" ht="15">
      <c r="B47" s="49"/>
      <c r="C47" s="50"/>
      <c r="D47" s="48"/>
      <c r="E47" s="48"/>
      <c r="F47" s="48"/>
      <c r="G47" s="48"/>
      <c r="H47" s="48"/>
      <c r="I47" s="50"/>
      <c r="J47" s="51"/>
    </row>
    <row r="48" spans="2:10" ht="15">
      <c r="B48" s="49"/>
      <c r="C48" s="50"/>
      <c r="D48" s="200" t="s">
        <v>1601</v>
      </c>
      <c r="E48" s="199"/>
      <c r="F48" s="199"/>
      <c r="G48" s="199"/>
      <c r="H48" s="199"/>
      <c r="I48" s="50"/>
      <c r="J48" s="51"/>
    </row>
    <row r="49" spans="2:10" ht="15">
      <c r="B49" s="49"/>
      <c r="C49" s="50"/>
      <c r="D49" s="48"/>
      <c r="E49" s="48"/>
      <c r="F49" s="48"/>
      <c r="G49" s="48"/>
      <c r="H49" s="48"/>
      <c r="I49" s="50"/>
      <c r="J49" s="51"/>
    </row>
    <row r="50" spans="2:10" ht="15">
      <c r="B50" s="49"/>
      <c r="C50" s="50"/>
      <c r="D50" s="200" t="s">
        <v>1602</v>
      </c>
      <c r="E50" s="199"/>
      <c r="F50" s="199"/>
      <c r="G50" s="199"/>
      <c r="H50" s="199"/>
      <c r="I50" s="50"/>
      <c r="J50" s="51"/>
    </row>
    <row r="51" spans="2:10" ht="15">
      <c r="B51" s="49"/>
      <c r="C51" s="50"/>
      <c r="D51" s="48"/>
      <c r="E51" s="48"/>
      <c r="F51" s="48"/>
      <c r="G51" s="48"/>
      <c r="H51" s="48"/>
      <c r="I51" s="50"/>
      <c r="J51" s="51"/>
    </row>
    <row r="52" spans="2:10" ht="15">
      <c r="B52" s="49"/>
      <c r="C52" s="50"/>
      <c r="D52" s="200" t="s">
        <v>1603</v>
      </c>
      <c r="E52" s="199"/>
      <c r="F52" s="199"/>
      <c r="G52" s="199"/>
      <c r="H52" s="199"/>
      <c r="I52" s="50"/>
      <c r="J52" s="51"/>
    </row>
    <row r="53" spans="2:10" ht="15.75" thickBot="1">
      <c r="B53" s="52"/>
      <c r="C53" s="53"/>
      <c r="D53" s="53"/>
      <c r="E53" s="53"/>
      <c r="F53" s="53"/>
      <c r="G53" s="53"/>
      <c r="H53" s="53"/>
      <c r="I53" s="53"/>
      <c r="J53" s="54"/>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1176</v>
      </c>
    </row>
    <row r="2" spans="1:4" ht="12.75">
      <c r="A2" t="s">
        <v>1129</v>
      </c>
      <c r="B2">
        <v>114158971.25999995</v>
      </c>
      <c r="C2">
        <v>1525</v>
      </c>
      <c r="D2">
        <v>0.039687703318152245</v>
      </c>
    </row>
    <row r="3" spans="1:4" ht="12.75">
      <c r="A3" t="s">
        <v>1128</v>
      </c>
      <c r="B3">
        <v>319043.52999999997</v>
      </c>
      <c r="C3">
        <v>39</v>
      </c>
      <c r="D3">
        <v>0.001014964216005205</v>
      </c>
    </row>
    <row r="4" spans="1:4" ht="12.75">
      <c r="A4" t="s">
        <v>917</v>
      </c>
      <c r="B4">
        <v>2811999210.6100216</v>
      </c>
      <c r="C4">
        <v>36861</v>
      </c>
      <c r="D4">
        <v>0.9592973324658426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4"/>
  <sheetViews>
    <sheetView showGridLines="0" zoomScalePageLayoutView="0" workbookViewId="0" topLeftCell="A1">
      <selection activeCell="A1" sqref="A1"/>
    </sheetView>
  </sheetViews>
  <sheetFormatPr defaultColWidth="9.140625" defaultRowHeight="12.75"/>
  <sheetData>
    <row r="2" spans="1:2" ht="12.75">
      <c r="A2" t="s">
        <v>1130</v>
      </c>
      <c r="B2">
        <v>0.012171063144060983</v>
      </c>
    </row>
    <row r="3" spans="1:2" ht="12.75">
      <c r="A3" t="s">
        <v>1131</v>
      </c>
      <c r="B3">
        <v>0.00993544088012701</v>
      </c>
    </row>
    <row r="4" spans="1:2" ht="12.75">
      <c r="A4" t="s">
        <v>1132</v>
      </c>
      <c r="B4">
        <v>0.0018022237877757855</v>
      </c>
    </row>
    <row r="5" spans="1:2" ht="12.75">
      <c r="A5" t="s">
        <v>1133</v>
      </c>
      <c r="B5">
        <v>0.00223754695002109</v>
      </c>
    </row>
    <row r="6" spans="1:2" ht="12.75">
      <c r="A6" t="s">
        <v>1134</v>
      </c>
      <c r="B6">
        <v>0.0032013213698320843</v>
      </c>
    </row>
    <row r="7" spans="1:2" ht="12.75">
      <c r="A7" t="s">
        <v>1135</v>
      </c>
      <c r="B7">
        <v>0.0014893972528367135</v>
      </c>
    </row>
    <row r="8" spans="1:2" ht="12.75">
      <c r="A8" t="s">
        <v>1136</v>
      </c>
      <c r="B8">
        <v>0.0014766439637709154</v>
      </c>
    </row>
    <row r="9" spans="1:2" ht="12.75">
      <c r="A9" t="s">
        <v>1137</v>
      </c>
      <c r="B9">
        <v>0.002575494049494866</v>
      </c>
    </row>
    <row r="10" spans="1:2" ht="12.75">
      <c r="A10" t="s">
        <v>1138</v>
      </c>
      <c r="B10">
        <v>0.0014601205513963705</v>
      </c>
    </row>
    <row r="11" spans="1:2" ht="12.75">
      <c r="A11" t="s">
        <v>1139</v>
      </c>
      <c r="B11">
        <v>0.0006140854179223459</v>
      </c>
    </row>
    <row r="12" spans="1:2" ht="12.75">
      <c r="A12" t="s">
        <v>1140</v>
      </c>
      <c r="B12">
        <v>0.0005142993927773586</v>
      </c>
    </row>
    <row r="13" spans="1:2" ht="12.75">
      <c r="A13" t="s">
        <v>1141</v>
      </c>
      <c r="B13">
        <v>9.888826999514495E-05</v>
      </c>
    </row>
    <row r="14" spans="1:2" ht="12.75">
      <c r="A14" t="s">
        <v>1142</v>
      </c>
      <c r="B14">
        <v>0.9624234749699894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1144</v>
      </c>
      <c r="B2">
        <v>0</v>
      </c>
    </row>
    <row r="3" spans="1:2" ht="12.75">
      <c r="A3" t="s">
        <v>1143</v>
      </c>
      <c r="B3">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1176</v>
      </c>
    </row>
    <row r="2" spans="1:4" ht="12.75">
      <c r="A2" t="s">
        <v>1147</v>
      </c>
      <c r="B2">
        <v>60260336.21999995</v>
      </c>
      <c r="C2">
        <v>1062</v>
      </c>
      <c r="D2">
        <v>0.02763825634352635</v>
      </c>
    </row>
    <row r="3" spans="1:4" ht="12.75">
      <c r="A3" t="s">
        <v>1146</v>
      </c>
      <c r="B3">
        <v>64813040.57</v>
      </c>
      <c r="C3">
        <v>396</v>
      </c>
      <c r="D3">
        <v>0.010305790500975928</v>
      </c>
    </row>
    <row r="4" spans="1:4" ht="12.75">
      <c r="A4" t="s">
        <v>1145</v>
      </c>
      <c r="B4">
        <v>2801403848.610019</v>
      </c>
      <c r="C4">
        <v>36967</v>
      </c>
      <c r="D4">
        <v>0.9620559531554977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2.35844719381222E-05</v>
      </c>
    </row>
    <row r="3" spans="1:2" ht="12.75">
      <c r="A3" t="s">
        <v>1148</v>
      </c>
      <c r="B3">
        <v>0.011395028466501048</v>
      </c>
    </row>
    <row r="4" spans="1:2" ht="12.75">
      <c r="A4" t="s">
        <v>1149</v>
      </c>
      <c r="B4">
        <v>0.0478476939320316</v>
      </c>
    </row>
    <row r="5" spans="1:2" ht="12.75">
      <c r="A5" t="s">
        <v>1150</v>
      </c>
      <c r="B5">
        <v>0.08508772665947013</v>
      </c>
    </row>
    <row r="6" spans="1:2" ht="12.75">
      <c r="A6" t="s">
        <v>1151</v>
      </c>
      <c r="B6">
        <v>0.10326772630485534</v>
      </c>
    </row>
    <row r="7" spans="1:2" ht="12.75">
      <c r="A7" t="s">
        <v>1152</v>
      </c>
      <c r="B7">
        <v>0.1177972816695614</v>
      </c>
    </row>
    <row r="8" spans="1:2" ht="12.75">
      <c r="A8" t="s">
        <v>1153</v>
      </c>
      <c r="B8">
        <v>0.1258454801095069</v>
      </c>
    </row>
    <row r="9" spans="1:2" ht="12.75">
      <c r="A9" t="s">
        <v>1154</v>
      </c>
      <c r="B9">
        <v>0.13304184846228673</v>
      </c>
    </row>
    <row r="10" spans="1:2" ht="12.75">
      <c r="A10" t="s">
        <v>1155</v>
      </c>
      <c r="B10">
        <v>0.12732048662332265</v>
      </c>
    </row>
    <row r="11" spans="1:2" ht="12.75">
      <c r="A11" t="s">
        <v>1156</v>
      </c>
      <c r="B11">
        <v>0.14294566875804812</v>
      </c>
    </row>
    <row r="12" spans="1:2" ht="12.75">
      <c r="A12" t="s">
        <v>1157</v>
      </c>
      <c r="B12">
        <v>0.0909343183983352</v>
      </c>
    </row>
    <row r="13" spans="1:2" ht="12.75">
      <c r="A13" t="s">
        <v>1158</v>
      </c>
      <c r="B13">
        <v>0.007719909584094587</v>
      </c>
    </row>
    <row r="14" spans="1:2" ht="12.75">
      <c r="A14" t="s">
        <v>1159</v>
      </c>
      <c r="B14">
        <v>0.0019603105639121716</v>
      </c>
    </row>
    <row r="15" spans="1:2" ht="12.75">
      <c r="A15" t="s">
        <v>1160</v>
      </c>
      <c r="B15">
        <v>0.004812935996136047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1161</v>
      </c>
      <c r="B2">
        <v>0.0024414685301449497</v>
      </c>
    </row>
    <row r="3" spans="1:2" ht="12.75">
      <c r="A3" t="s">
        <v>1162</v>
      </c>
      <c r="B3">
        <v>0.016146564152243283</v>
      </c>
    </row>
    <row r="4" spans="1:2" ht="12.75">
      <c r="A4" t="s">
        <v>1163</v>
      </c>
      <c r="B4">
        <v>0.040922024695965745</v>
      </c>
    </row>
    <row r="5" spans="1:2" ht="12.75">
      <c r="A5" t="s">
        <v>1164</v>
      </c>
      <c r="B5">
        <v>0.12392516359679868</v>
      </c>
    </row>
    <row r="6" spans="1:2" ht="12.75">
      <c r="A6" t="s">
        <v>1165</v>
      </c>
      <c r="B6">
        <v>0.26624104750157523</v>
      </c>
    </row>
    <row r="7" spans="1:2" ht="12.75">
      <c r="A7" t="s">
        <v>1166</v>
      </c>
      <c r="B7">
        <v>0.02204450379796898</v>
      </c>
    </row>
    <row r="8" spans="1:2" ht="12.75">
      <c r="A8" t="s">
        <v>1167</v>
      </c>
      <c r="B8">
        <v>0.029828434044303406</v>
      </c>
    </row>
    <row r="9" spans="1:2" ht="12.75">
      <c r="A9" t="s">
        <v>1168</v>
      </c>
      <c r="B9">
        <v>0.047131331962150295</v>
      </c>
    </row>
    <row r="10" spans="1:2" ht="12.75">
      <c r="A10" t="s">
        <v>1169</v>
      </c>
      <c r="B10">
        <v>0.06505444344402106</v>
      </c>
    </row>
    <row r="11" spans="1:2" ht="12.75">
      <c r="A11" t="s">
        <v>1170</v>
      </c>
      <c r="B11">
        <v>0.05816167038400085</v>
      </c>
    </row>
    <row r="12" spans="1:2" ht="12.75">
      <c r="A12" t="s">
        <v>1171</v>
      </c>
      <c r="B12">
        <v>0.15732426506311523</v>
      </c>
    </row>
    <row r="13" spans="1:2" ht="12.75">
      <c r="A13" t="s">
        <v>1172</v>
      </c>
      <c r="B13">
        <v>0.06192358333669617</v>
      </c>
    </row>
    <row r="14" spans="1:2" ht="12.75">
      <c r="A14" t="s">
        <v>1173</v>
      </c>
      <c r="B14">
        <v>0.03261233283541275</v>
      </c>
    </row>
    <row r="15" spans="1:2" ht="12.75">
      <c r="A15" t="s">
        <v>1174</v>
      </c>
      <c r="B15">
        <v>0.0762431666556034</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1175</v>
      </c>
      <c r="B2">
        <v>0.007038636556341064</v>
      </c>
    </row>
    <row r="3" spans="1:2" ht="12.75">
      <c r="A3" t="s">
        <v>1074</v>
      </c>
      <c r="B3">
        <v>0.012194334191383379</v>
      </c>
    </row>
    <row r="4" spans="1:2" ht="12.75">
      <c r="A4" t="s">
        <v>1075</v>
      </c>
      <c r="B4">
        <v>0.041003831186008435</v>
      </c>
    </row>
    <row r="5" spans="1:2" ht="12.75">
      <c r="A5" t="s">
        <v>1076</v>
      </c>
      <c r="B5">
        <v>0.11407908245189535</v>
      </c>
    </row>
    <row r="6" spans="1:2" ht="12.75">
      <c r="A6" t="s">
        <v>1077</v>
      </c>
      <c r="B6">
        <v>0.09263907289862622</v>
      </c>
    </row>
    <row r="7" spans="1:2" ht="12.75">
      <c r="A7" t="s">
        <v>1078</v>
      </c>
      <c r="B7">
        <v>0.0950384622596831</v>
      </c>
    </row>
    <row r="8" spans="1:2" ht="12.75">
      <c r="A8" t="s">
        <v>1079</v>
      </c>
      <c r="B8">
        <v>0.09294912000308504</v>
      </c>
    </row>
    <row r="9" spans="1:2" ht="12.75">
      <c r="A9" t="s">
        <v>1080</v>
      </c>
      <c r="B9">
        <v>0.07892902130425042</v>
      </c>
    </row>
    <row r="10" spans="1:2" ht="12.75">
      <c r="A10" t="s">
        <v>1081</v>
      </c>
      <c r="B10">
        <v>0.13015841441852885</v>
      </c>
    </row>
    <row r="11" spans="1:2" ht="12.75">
      <c r="A11" t="s">
        <v>1082</v>
      </c>
      <c r="B11">
        <v>0.11376479247143095</v>
      </c>
    </row>
    <row r="12" spans="1:2" ht="12.75">
      <c r="A12" t="s">
        <v>1083</v>
      </c>
      <c r="B12">
        <v>0.031656095374990485</v>
      </c>
    </row>
    <row r="13" spans="1:2" ht="12.75">
      <c r="A13" t="s">
        <v>1084</v>
      </c>
      <c r="B13">
        <v>0.1296722592803131</v>
      </c>
    </row>
    <row r="14" spans="1:2" ht="12.75">
      <c r="A14" t="s">
        <v>1085</v>
      </c>
      <c r="B14">
        <v>0.05609475816014999</v>
      </c>
    </row>
    <row r="15" spans="1:2" ht="12.75">
      <c r="A15" t="s">
        <v>1086</v>
      </c>
      <c r="B15">
        <v>0.0024858650075452586</v>
      </c>
    </row>
    <row r="16" spans="1:2" ht="12.75">
      <c r="A16" t="s">
        <v>1087</v>
      </c>
      <c r="B16">
        <v>0.0015625790832440082</v>
      </c>
    </row>
    <row r="17" spans="1:2" ht="12.75">
      <c r="A17" t="s">
        <v>1088</v>
      </c>
      <c r="B17">
        <v>0.0006377407019611792</v>
      </c>
    </row>
    <row r="18" spans="1:2" ht="12.75">
      <c r="A18" t="s">
        <v>1090</v>
      </c>
      <c r="B18">
        <v>1.6664428336131756E-05</v>
      </c>
    </row>
    <row r="19" spans="1:2" ht="12.75">
      <c r="A19" t="s">
        <v>1091</v>
      </c>
      <c r="B19">
        <v>7.927022222709829E-05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8"/>
  <sheetViews>
    <sheetView showGridLines="0" zoomScalePageLayoutView="0" workbookViewId="0" topLeftCell="A1">
      <selection activeCell="A1" sqref="A1"/>
    </sheetView>
  </sheetViews>
  <sheetFormatPr defaultColWidth="9.140625" defaultRowHeight="12.75"/>
  <sheetData>
    <row r="2" spans="1:2" ht="12.75">
      <c r="A2" t="s">
        <v>1142</v>
      </c>
      <c r="B2">
        <v>0.962423474969989</v>
      </c>
    </row>
    <row r="3" spans="1:2" ht="12.75">
      <c r="A3" t="s">
        <v>1175</v>
      </c>
      <c r="B3">
        <v>0.022636494049922164</v>
      </c>
    </row>
    <row r="4" spans="1:2" ht="12.75">
      <c r="A4" t="s">
        <v>1074</v>
      </c>
      <c r="B4">
        <v>0.004513449978478678</v>
      </c>
    </row>
    <row r="5" spans="1:2" ht="12.75">
      <c r="A5" t="s">
        <v>1075</v>
      </c>
      <c r="B5">
        <v>0.004255709489862055</v>
      </c>
    </row>
    <row r="6" spans="1:2" ht="12.75">
      <c r="A6" t="s">
        <v>1076</v>
      </c>
      <c r="B6">
        <v>0.003851712667423643</v>
      </c>
    </row>
    <row r="7" spans="1:2" ht="12.75">
      <c r="A7" t="s">
        <v>1077</v>
      </c>
      <c r="B7">
        <v>0.0017059711815517716</v>
      </c>
    </row>
    <row r="8" spans="1:2" ht="12.75">
      <c r="A8" t="s">
        <v>1080</v>
      </c>
      <c r="B8">
        <v>0.0006131876627725063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M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0.9921875" style="0" customWidth="1"/>
    <col min="7" max="7" width="3.00390625" style="0" customWidth="1"/>
    <col min="8" max="8" width="0.9921875" style="0" customWidth="1"/>
    <col min="9" max="9" width="16.00390625" style="0" customWidth="1"/>
    <col min="10" max="10" width="25.00390625" style="0" customWidth="1"/>
    <col min="11" max="11" width="16.00390625" style="0" customWidth="1"/>
    <col min="12" max="13" width="0.9921875" style="0" customWidth="1"/>
  </cols>
  <sheetData>
    <row r="1" ht="0.75" customHeight="1"/>
    <row r="2" spans="2:13" ht="8.25" customHeight="1">
      <c r="B2" s="1"/>
      <c r="C2" s="1"/>
      <c r="D2" s="1"/>
      <c r="E2" s="1"/>
      <c r="F2" s="1"/>
      <c r="G2" s="1"/>
      <c r="H2" s="1"/>
      <c r="I2" s="1"/>
      <c r="J2" s="1"/>
      <c r="K2" s="1"/>
      <c r="L2" s="1"/>
      <c r="M2" s="1"/>
    </row>
    <row r="3" spans="2:13" ht="22.5" customHeight="1">
      <c r="B3" s="1"/>
      <c r="C3" s="1"/>
      <c r="D3" s="1"/>
      <c r="E3" s="1"/>
      <c r="F3" s="1"/>
      <c r="G3" s="210" t="s">
        <v>875</v>
      </c>
      <c r="H3" s="211"/>
      <c r="I3" s="211"/>
      <c r="J3" s="211"/>
      <c r="K3" s="211"/>
      <c r="L3" s="211"/>
      <c r="M3" s="211"/>
    </row>
    <row r="4" spans="2:13" ht="6.75" customHeight="1">
      <c r="B4" s="1"/>
      <c r="C4" s="1"/>
      <c r="D4" s="1"/>
      <c r="E4" s="1"/>
      <c r="F4" s="1"/>
      <c r="G4" s="1"/>
      <c r="H4" s="1"/>
      <c r="I4" s="1"/>
      <c r="J4" s="1"/>
      <c r="K4" s="1"/>
      <c r="L4" s="1"/>
      <c r="M4" s="1"/>
    </row>
    <row r="5" spans="2:13" ht="8.25" customHeight="1">
      <c r="B5" s="1"/>
      <c r="C5" s="1"/>
      <c r="D5" s="1"/>
      <c r="E5" s="1"/>
      <c r="F5" s="1"/>
      <c r="G5" s="1"/>
      <c r="H5" s="1"/>
      <c r="I5" s="1"/>
      <c r="J5" s="1"/>
      <c r="K5" s="1"/>
      <c r="L5" s="1"/>
      <c r="M5" s="1"/>
    </row>
    <row r="6" spans="2:13" ht="32.25" customHeight="1">
      <c r="B6" s="212" t="s">
        <v>1183</v>
      </c>
      <c r="C6" s="213"/>
      <c r="D6" s="213"/>
      <c r="E6" s="213"/>
      <c r="F6" s="213"/>
      <c r="G6" s="213"/>
      <c r="H6" s="213"/>
      <c r="I6" s="213"/>
      <c r="J6" s="213"/>
      <c r="K6" s="213"/>
      <c r="L6" s="213"/>
      <c r="M6" s="213"/>
    </row>
    <row r="7" spans="2:13" ht="14.25" customHeight="1">
      <c r="B7" s="1"/>
      <c r="C7" s="1"/>
      <c r="D7" s="1"/>
      <c r="E7" s="1"/>
      <c r="F7" s="1"/>
      <c r="G7" s="1"/>
      <c r="H7" s="1"/>
      <c r="I7" s="1"/>
      <c r="J7" s="1"/>
      <c r="K7" s="1"/>
      <c r="L7" s="1"/>
      <c r="M7" s="1"/>
    </row>
    <row r="8" spans="2:13" ht="21" customHeight="1">
      <c r="B8" s="217" t="s">
        <v>1010</v>
      </c>
      <c r="C8" s="218"/>
      <c r="D8" s="1"/>
      <c r="E8" s="219">
        <v>43616</v>
      </c>
      <c r="F8" s="204"/>
      <c r="G8" s="204"/>
      <c r="H8" s="204"/>
      <c r="I8" s="1"/>
      <c r="J8" s="1"/>
      <c r="K8" s="1"/>
      <c r="L8" s="1"/>
      <c r="M8" s="1"/>
    </row>
    <row r="9" spans="2:13" ht="13.5" customHeight="1">
      <c r="B9" s="1"/>
      <c r="C9" s="1"/>
      <c r="D9" s="1"/>
      <c r="E9" s="1"/>
      <c r="F9" s="1"/>
      <c r="G9" s="1"/>
      <c r="H9" s="1"/>
      <c r="I9" s="1"/>
      <c r="J9" s="1"/>
      <c r="K9" s="1"/>
      <c r="L9" s="1"/>
      <c r="M9" s="1"/>
    </row>
    <row r="10" spans="2:13" ht="18.75" customHeight="1">
      <c r="B10" s="324" t="s">
        <v>1184</v>
      </c>
      <c r="C10" s="239"/>
      <c r="D10" s="239"/>
      <c r="E10" s="239"/>
      <c r="F10" s="239"/>
      <c r="G10" s="239"/>
      <c r="H10" s="239"/>
      <c r="I10" s="239"/>
      <c r="J10" s="239"/>
      <c r="K10" s="239"/>
      <c r="L10" s="239"/>
      <c r="M10" s="240"/>
    </row>
    <row r="11" spans="2:13" ht="15" customHeight="1">
      <c r="B11" s="1"/>
      <c r="C11" s="1"/>
      <c r="D11" s="1"/>
      <c r="E11" s="1"/>
      <c r="F11" s="1"/>
      <c r="G11" s="1"/>
      <c r="H11" s="1"/>
      <c r="I11" s="1"/>
      <c r="J11" s="1"/>
      <c r="K11" s="1"/>
      <c r="L11" s="1"/>
      <c r="M11" s="1"/>
    </row>
    <row r="12" spans="2:13" ht="15" customHeight="1">
      <c r="B12" s="3"/>
      <c r="C12" s="205" t="s">
        <v>1069</v>
      </c>
      <c r="D12" s="202"/>
      <c r="E12" s="202"/>
      <c r="F12" s="202"/>
      <c r="G12" s="202"/>
      <c r="H12" s="205" t="s">
        <v>1070</v>
      </c>
      <c r="I12" s="202"/>
      <c r="J12" s="4" t="s">
        <v>1071</v>
      </c>
      <c r="K12" s="205" t="s">
        <v>1070</v>
      </c>
      <c r="L12" s="202"/>
      <c r="M12" s="1"/>
    </row>
    <row r="13" spans="2:13" ht="15" customHeight="1">
      <c r="B13" s="5" t="s">
        <v>1185</v>
      </c>
      <c r="C13" s="319">
        <v>2921234729.6500244</v>
      </c>
      <c r="D13" s="204"/>
      <c r="E13" s="204"/>
      <c r="F13" s="204"/>
      <c r="G13" s="204"/>
      <c r="H13" s="320">
        <v>0.998208598479941</v>
      </c>
      <c r="I13" s="204"/>
      <c r="J13" s="21">
        <v>38370</v>
      </c>
      <c r="K13" s="320">
        <v>0.9985686402081978</v>
      </c>
      <c r="L13" s="204"/>
      <c r="M13" s="1"/>
    </row>
    <row r="14" spans="2:13" ht="17.25" customHeight="1">
      <c r="B14" s="5" t="s">
        <v>1179</v>
      </c>
      <c r="C14" s="319">
        <v>3914932.5399999996</v>
      </c>
      <c r="D14" s="204"/>
      <c r="E14" s="204"/>
      <c r="F14" s="204"/>
      <c r="G14" s="204"/>
      <c r="H14" s="320">
        <v>0.001337762859051419</v>
      </c>
      <c r="I14" s="204"/>
      <c r="J14" s="21">
        <v>42</v>
      </c>
      <c r="K14" s="320">
        <v>0.0010930383864671438</v>
      </c>
      <c r="L14" s="204"/>
      <c r="M14" s="1"/>
    </row>
    <row r="15" spans="2:13" ht="16.5" customHeight="1">
      <c r="B15" s="5" t="s">
        <v>1180</v>
      </c>
      <c r="C15" s="319">
        <v>792204.2899999999</v>
      </c>
      <c r="D15" s="204"/>
      <c r="E15" s="204"/>
      <c r="F15" s="204"/>
      <c r="G15" s="204"/>
      <c r="H15" s="320">
        <v>0.00027070235952091255</v>
      </c>
      <c r="I15" s="204"/>
      <c r="J15" s="21">
        <v>9</v>
      </c>
      <c r="K15" s="320">
        <v>0.00023422251138581653</v>
      </c>
      <c r="L15" s="204"/>
      <c r="M15" s="1"/>
    </row>
    <row r="16" spans="2:13" ht="16.5" customHeight="1">
      <c r="B16" s="5" t="s">
        <v>1181</v>
      </c>
      <c r="C16" s="319">
        <v>203512.24</v>
      </c>
      <c r="D16" s="204"/>
      <c r="E16" s="204"/>
      <c r="F16" s="204"/>
      <c r="G16" s="204"/>
      <c r="H16" s="320">
        <v>6.954171323584506E-05</v>
      </c>
      <c r="I16" s="204"/>
      <c r="J16" s="21">
        <v>2</v>
      </c>
      <c r="K16" s="320">
        <v>5.2049446974625893E-05</v>
      </c>
      <c r="L16" s="204"/>
      <c r="M16" s="1"/>
    </row>
    <row r="17" spans="2:13" ht="16.5" customHeight="1">
      <c r="B17" s="5" t="s">
        <v>1182</v>
      </c>
      <c r="C17" s="319">
        <v>331846.68</v>
      </c>
      <c r="D17" s="204"/>
      <c r="E17" s="204"/>
      <c r="F17" s="204"/>
      <c r="G17" s="204"/>
      <c r="H17" s="320">
        <v>0.00011339458825094374</v>
      </c>
      <c r="I17" s="204"/>
      <c r="J17" s="21">
        <v>2</v>
      </c>
      <c r="K17" s="320">
        <v>5.2049446974625893E-05</v>
      </c>
      <c r="L17" s="204"/>
      <c r="M17" s="1"/>
    </row>
    <row r="18" spans="2:13" ht="16.5" customHeight="1">
      <c r="B18" s="22" t="s">
        <v>64</v>
      </c>
      <c r="C18" s="321">
        <v>2926477225.400024</v>
      </c>
      <c r="D18" s="322"/>
      <c r="E18" s="322"/>
      <c r="F18" s="322"/>
      <c r="G18" s="322"/>
      <c r="H18" s="323">
        <v>0.9999999999999971</v>
      </c>
      <c r="I18" s="322"/>
      <c r="J18" s="23">
        <v>38425</v>
      </c>
      <c r="K18" s="323">
        <v>1</v>
      </c>
      <c r="L18" s="322"/>
      <c r="M18" s="1"/>
    </row>
    <row r="19" spans="2:13" ht="8.25" customHeight="1">
      <c r="B19" s="1"/>
      <c r="C19" s="1"/>
      <c r="D19" s="1"/>
      <c r="E19" s="1"/>
      <c r="F19" s="1"/>
      <c r="G19" s="1"/>
      <c r="H19" s="1"/>
      <c r="I19" s="1"/>
      <c r="J19" s="1"/>
      <c r="K19" s="1"/>
      <c r="L19" s="1"/>
      <c r="M19" s="1"/>
    </row>
    <row r="20" ht="340.5" customHeight="1"/>
  </sheetData>
  <sheetProtection/>
  <mergeCells count="26">
    <mergeCell ref="G3:M3"/>
    <mergeCell ref="B6:M6"/>
    <mergeCell ref="B8:C8"/>
    <mergeCell ref="B10:M10"/>
    <mergeCell ref="E8:H8"/>
    <mergeCell ref="C12:G12"/>
    <mergeCell ref="H12:I12"/>
    <mergeCell ref="K12:L12"/>
    <mergeCell ref="C13:G13"/>
    <mergeCell ref="H13:I13"/>
    <mergeCell ref="K13:L13"/>
    <mergeCell ref="C14:G14"/>
    <mergeCell ref="H14:I14"/>
    <mergeCell ref="K14:L14"/>
    <mergeCell ref="C15:G15"/>
    <mergeCell ref="H15:I15"/>
    <mergeCell ref="K15:L15"/>
    <mergeCell ref="C16:G16"/>
    <mergeCell ref="H16:I16"/>
    <mergeCell ref="K16:L16"/>
    <mergeCell ref="C17:G17"/>
    <mergeCell ref="H17:I17"/>
    <mergeCell ref="K17:L17"/>
    <mergeCell ref="C18:G18"/>
    <mergeCell ref="H18:I18"/>
    <mergeCell ref="K18:L18"/>
  </mergeCells>
  <printOptions/>
  <pageMargins left="0.44431372549019615" right="0.44431372549019615" top="0.44431372549019615" bottom="0.44431372549019615" header="0.5098039215686275" footer="0.5098039215686275"/>
  <pageSetup horizontalDpi="600" verticalDpi="6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1176</v>
      </c>
    </row>
    <row r="2" spans="1:3" ht="12.75">
      <c r="A2" t="s">
        <v>1179</v>
      </c>
      <c r="B2">
        <v>3914932.54</v>
      </c>
      <c r="C2">
        <v>42</v>
      </c>
    </row>
    <row r="3" spans="1:3" ht="12.75">
      <c r="A3" t="s">
        <v>1180</v>
      </c>
      <c r="B3">
        <v>792204.2899999999</v>
      </c>
      <c r="C3">
        <v>9</v>
      </c>
    </row>
    <row r="4" spans="1:3" ht="12.75">
      <c r="A4" t="s">
        <v>1181</v>
      </c>
      <c r="B4">
        <v>203512.24</v>
      </c>
      <c r="C4">
        <v>2</v>
      </c>
    </row>
    <row r="5" spans="1:3" ht="12.75">
      <c r="A5" t="s">
        <v>1182</v>
      </c>
      <c r="B5">
        <v>331846.68</v>
      </c>
      <c r="C5">
        <v>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277">
      <selection activeCell="D292" sqref="D292"/>
    </sheetView>
  </sheetViews>
  <sheetFormatPr defaultColWidth="8.8515625" defaultRowHeight="12.75" outlineLevelRow="1"/>
  <cols>
    <col min="1" max="1" width="13.28125" style="60" customWidth="1"/>
    <col min="2" max="2" width="60.7109375" style="60" customWidth="1"/>
    <col min="3" max="4" width="40.7109375" style="60" customWidth="1"/>
    <col min="5" max="5" width="6.7109375" style="60" customWidth="1"/>
    <col min="6" max="6" width="41.7109375" style="60" customWidth="1"/>
    <col min="7" max="7" width="41.7109375" style="57" customWidth="1"/>
    <col min="8" max="8" width="7.28125" style="60" customWidth="1"/>
    <col min="9" max="9" width="71.8515625" style="60" customWidth="1"/>
    <col min="10" max="11" width="47.7109375" style="60" customWidth="1"/>
    <col min="12" max="12" width="7.28125" style="60" customWidth="1"/>
    <col min="13" max="13" width="25.7109375" style="60" customWidth="1"/>
    <col min="14" max="14" width="25.7109375" style="57" customWidth="1"/>
    <col min="15" max="16384" width="8.8515625" style="98" customWidth="1"/>
  </cols>
  <sheetData>
    <row r="1" spans="1:13" ht="31.5">
      <c r="A1" s="56" t="s">
        <v>1604</v>
      </c>
      <c r="B1" s="56"/>
      <c r="C1" s="57"/>
      <c r="D1" s="57"/>
      <c r="E1" s="57"/>
      <c r="F1" s="58" t="s">
        <v>1605</v>
      </c>
      <c r="H1" s="57"/>
      <c r="I1" s="56"/>
      <c r="J1" s="57"/>
      <c r="K1" s="57"/>
      <c r="L1" s="57"/>
      <c r="M1" s="57"/>
    </row>
    <row r="2" spans="1:13" ht="15.75" thickBot="1">
      <c r="A2" s="57"/>
      <c r="B2" s="59"/>
      <c r="C2" s="59"/>
      <c r="D2" s="57"/>
      <c r="E2" s="57"/>
      <c r="F2" s="57"/>
      <c r="H2" s="57"/>
      <c r="L2" s="57"/>
      <c r="M2" s="57"/>
    </row>
    <row r="3" spans="1:13" ht="19.5" thickBot="1">
      <c r="A3" s="61"/>
      <c r="B3" s="62" t="s">
        <v>0</v>
      </c>
      <c r="C3" s="63" t="s">
        <v>1</v>
      </c>
      <c r="D3" s="61"/>
      <c r="E3" s="61"/>
      <c r="F3" s="57"/>
      <c r="G3" s="61"/>
      <c r="H3" s="57"/>
      <c r="L3" s="57"/>
      <c r="M3" s="57"/>
    </row>
    <row r="4" spans="8:13" ht="15.75" thickBot="1">
      <c r="H4" s="57"/>
      <c r="L4" s="57"/>
      <c r="M4" s="57"/>
    </row>
    <row r="5" spans="1:13" ht="18.75">
      <c r="A5" s="64"/>
      <c r="B5" s="65" t="s">
        <v>2</v>
      </c>
      <c r="C5" s="64"/>
      <c r="E5" s="66"/>
      <c r="F5" s="66"/>
      <c r="H5" s="57"/>
      <c r="L5" s="57"/>
      <c r="M5" s="57"/>
    </row>
    <row r="6" spans="2:13" ht="15">
      <c r="B6" s="67" t="s">
        <v>3</v>
      </c>
      <c r="H6" s="57"/>
      <c r="L6" s="57"/>
      <c r="M6" s="57"/>
    </row>
    <row r="7" spans="2:13" ht="15">
      <c r="B7" s="68" t="s">
        <v>1606</v>
      </c>
      <c r="H7" s="57"/>
      <c r="L7" s="57"/>
      <c r="M7" s="57"/>
    </row>
    <row r="8" spans="2:13" ht="15">
      <c r="B8" s="68" t="s">
        <v>4</v>
      </c>
      <c r="F8" s="60" t="s">
        <v>1607</v>
      </c>
      <c r="H8" s="57"/>
      <c r="L8" s="57"/>
      <c r="M8" s="57"/>
    </row>
    <row r="9" spans="2:13" ht="15">
      <c r="B9" s="67" t="s">
        <v>1608</v>
      </c>
      <c r="H9" s="57"/>
      <c r="L9" s="57"/>
      <c r="M9" s="57"/>
    </row>
    <row r="10" spans="2:13" ht="15">
      <c r="B10" s="67" t="s">
        <v>380</v>
      </c>
      <c r="H10" s="57"/>
      <c r="L10" s="57"/>
      <c r="M10" s="57"/>
    </row>
    <row r="11" spans="2:13" ht="15.75" thickBot="1">
      <c r="B11" s="69" t="s">
        <v>389</v>
      </c>
      <c r="H11" s="57"/>
      <c r="L11" s="57"/>
      <c r="M11" s="57"/>
    </row>
    <row r="12" spans="2:13" ht="15">
      <c r="B12" s="70"/>
      <c r="H12" s="57"/>
      <c r="L12" s="57"/>
      <c r="M12" s="57"/>
    </row>
    <row r="13" spans="1:13" ht="37.5">
      <c r="A13" s="71" t="s">
        <v>5</v>
      </c>
      <c r="B13" s="71" t="s">
        <v>3</v>
      </c>
      <c r="C13" s="72"/>
      <c r="D13" s="72"/>
      <c r="E13" s="72"/>
      <c r="F13" s="72"/>
      <c r="G13" s="73"/>
      <c r="H13" s="57"/>
      <c r="L13" s="57"/>
      <c r="M13" s="57"/>
    </row>
    <row r="14" spans="1:13" ht="15">
      <c r="A14" s="60" t="s">
        <v>1609</v>
      </c>
      <c r="B14" s="74" t="s">
        <v>6</v>
      </c>
      <c r="C14" s="60" t="s">
        <v>7</v>
      </c>
      <c r="E14" s="66"/>
      <c r="F14" s="66"/>
      <c r="H14" s="57"/>
      <c r="L14" s="57"/>
      <c r="M14" s="57"/>
    </row>
    <row r="15" spans="1:13" ht="15">
      <c r="A15" s="60" t="s">
        <v>8</v>
      </c>
      <c r="B15" s="74" t="s">
        <v>9</v>
      </c>
      <c r="C15" s="60" t="s">
        <v>10</v>
      </c>
      <c r="E15" s="66"/>
      <c r="F15" s="66"/>
      <c r="H15" s="57"/>
      <c r="L15" s="57"/>
      <c r="M15" s="57"/>
    </row>
    <row r="16" spans="1:13" ht="30">
      <c r="A16" s="60" t="s">
        <v>1610</v>
      </c>
      <c r="B16" s="74" t="s">
        <v>11</v>
      </c>
      <c r="C16" s="60" t="s">
        <v>12</v>
      </c>
      <c r="E16" s="66"/>
      <c r="F16" s="66"/>
      <c r="H16" s="57"/>
      <c r="L16" s="57"/>
      <c r="M16" s="57"/>
    </row>
    <row r="17" spans="1:13" ht="15">
      <c r="A17" s="60" t="s">
        <v>13</v>
      </c>
      <c r="B17" s="74" t="s">
        <v>14</v>
      </c>
      <c r="C17" s="75">
        <v>43616</v>
      </c>
      <c r="E17" s="66"/>
      <c r="F17" s="66"/>
      <c r="H17" s="57"/>
      <c r="L17" s="57"/>
      <c r="M17" s="57"/>
    </row>
    <row r="18" spans="1:13" ht="15" outlineLevel="1">
      <c r="A18" s="60" t="s">
        <v>15</v>
      </c>
      <c r="B18" s="76" t="s">
        <v>1611</v>
      </c>
      <c r="C18" s="77" t="s">
        <v>2071</v>
      </c>
      <c r="E18" s="66"/>
      <c r="F18" s="66"/>
      <c r="H18" s="57"/>
      <c r="L18" s="57"/>
      <c r="M18" s="57"/>
    </row>
    <row r="19" spans="1:13" ht="15" outlineLevel="1">
      <c r="A19" s="60" t="s">
        <v>16</v>
      </c>
      <c r="B19" s="76" t="s">
        <v>1612</v>
      </c>
      <c r="E19" s="66"/>
      <c r="F19" s="66"/>
      <c r="H19" s="57"/>
      <c r="L19" s="57"/>
      <c r="M19" s="57"/>
    </row>
    <row r="20" spans="1:13" ht="15" outlineLevel="1">
      <c r="A20" s="60" t="s">
        <v>1613</v>
      </c>
      <c r="B20" s="76"/>
      <c r="E20" s="66"/>
      <c r="F20" s="66"/>
      <c r="H20" s="57"/>
      <c r="L20" s="57"/>
      <c r="M20" s="57"/>
    </row>
    <row r="21" spans="1:13" ht="15" outlineLevel="1">
      <c r="A21" s="60" t="s">
        <v>17</v>
      </c>
      <c r="B21" s="76"/>
      <c r="E21" s="66"/>
      <c r="F21" s="66"/>
      <c r="H21" s="57"/>
      <c r="L21" s="57"/>
      <c r="M21" s="57"/>
    </row>
    <row r="22" spans="1:13" ht="15" outlineLevel="1">
      <c r="A22" s="60" t="s">
        <v>18</v>
      </c>
      <c r="B22" s="76"/>
      <c r="E22" s="66"/>
      <c r="F22" s="66"/>
      <c r="H22" s="57"/>
      <c r="L22" s="57"/>
      <c r="M22" s="57"/>
    </row>
    <row r="23" spans="1:13" ht="15" outlineLevel="1">
      <c r="A23" s="60" t="s">
        <v>1614</v>
      </c>
      <c r="B23" s="76"/>
      <c r="E23" s="66"/>
      <c r="F23" s="66"/>
      <c r="H23" s="57"/>
      <c r="L23" s="57"/>
      <c r="M23" s="57"/>
    </row>
    <row r="24" spans="1:13" ht="15" outlineLevel="1">
      <c r="A24" s="60" t="s">
        <v>1615</v>
      </c>
      <c r="B24" s="76"/>
      <c r="E24" s="66"/>
      <c r="F24" s="66"/>
      <c r="H24" s="57"/>
      <c r="L24" s="57"/>
      <c r="M24" s="57"/>
    </row>
    <row r="25" spans="1:13" ht="15" outlineLevel="1">
      <c r="A25" s="60" t="s">
        <v>1616</v>
      </c>
      <c r="B25" s="76"/>
      <c r="E25" s="66"/>
      <c r="F25" s="66"/>
      <c r="H25" s="57"/>
      <c r="L25" s="57"/>
      <c r="M25" s="57"/>
    </row>
    <row r="26" spans="1:13" ht="18.75">
      <c r="A26" s="72"/>
      <c r="B26" s="71" t="s">
        <v>1606</v>
      </c>
      <c r="C26" s="72"/>
      <c r="D26" s="72"/>
      <c r="E26" s="72"/>
      <c r="F26" s="72"/>
      <c r="G26" s="73"/>
      <c r="H26" s="57"/>
      <c r="L26" s="57"/>
      <c r="M26" s="57"/>
    </row>
    <row r="27" spans="1:13" ht="15">
      <c r="A27" s="60" t="s">
        <v>19</v>
      </c>
      <c r="B27" s="78" t="s">
        <v>20</v>
      </c>
      <c r="C27" s="60" t="s">
        <v>21</v>
      </c>
      <c r="D27" s="79"/>
      <c r="E27" s="79"/>
      <c r="F27" s="79"/>
      <c r="H27" s="57"/>
      <c r="L27" s="57"/>
      <c r="M27" s="57"/>
    </row>
    <row r="28" spans="1:13" ht="15">
      <c r="A28" s="60" t="s">
        <v>22</v>
      </c>
      <c r="B28" s="78" t="s">
        <v>23</v>
      </c>
      <c r="C28" s="60" t="s">
        <v>21</v>
      </c>
      <c r="D28" s="79"/>
      <c r="E28" s="79"/>
      <c r="F28" s="79"/>
      <c r="H28" s="57"/>
      <c r="L28" s="57"/>
      <c r="M28" s="57"/>
    </row>
    <row r="29" spans="1:13" ht="15">
      <c r="A29" s="60" t="s">
        <v>1617</v>
      </c>
      <c r="B29" s="78" t="s">
        <v>24</v>
      </c>
      <c r="C29" s="60" t="s">
        <v>25</v>
      </c>
      <c r="E29" s="79"/>
      <c r="F29" s="79"/>
      <c r="H29" s="57"/>
      <c r="L29" s="57"/>
      <c r="M29" s="57"/>
    </row>
    <row r="30" spans="1:13" ht="15" outlineLevel="1">
      <c r="A30" s="60" t="s">
        <v>26</v>
      </c>
      <c r="B30" s="78"/>
      <c r="E30" s="79"/>
      <c r="F30" s="79"/>
      <c r="H30" s="57"/>
      <c r="L30" s="57"/>
      <c r="M30" s="57"/>
    </row>
    <row r="31" spans="1:13" ht="15" outlineLevel="1">
      <c r="A31" s="60" t="s">
        <v>27</v>
      </c>
      <c r="B31" s="78"/>
      <c r="E31" s="79"/>
      <c r="F31" s="79"/>
      <c r="H31" s="57"/>
      <c r="L31" s="57"/>
      <c r="M31" s="57"/>
    </row>
    <row r="32" spans="1:13" ht="15" outlineLevel="1">
      <c r="A32" s="60" t="s">
        <v>28</v>
      </c>
      <c r="B32" s="78"/>
      <c r="E32" s="79"/>
      <c r="F32" s="79"/>
      <c r="H32" s="57"/>
      <c r="L32" s="57"/>
      <c r="M32" s="57"/>
    </row>
    <row r="33" spans="1:13" ht="15" outlineLevel="1">
      <c r="A33" s="60" t="s">
        <v>29</v>
      </c>
      <c r="B33" s="78"/>
      <c r="E33" s="79"/>
      <c r="F33" s="79"/>
      <c r="H33" s="57"/>
      <c r="L33" s="57"/>
      <c r="M33" s="57"/>
    </row>
    <row r="34" spans="1:13" ht="15" outlineLevel="1">
      <c r="A34" s="60" t="s">
        <v>30</v>
      </c>
      <c r="B34" s="78"/>
      <c r="E34" s="79"/>
      <c r="F34" s="79"/>
      <c r="H34" s="57"/>
      <c r="L34" s="57"/>
      <c r="M34" s="57"/>
    </row>
    <row r="35" spans="1:13" ht="15" outlineLevel="1">
      <c r="A35" s="60" t="s">
        <v>1618</v>
      </c>
      <c r="B35" s="80"/>
      <c r="E35" s="79"/>
      <c r="F35" s="79"/>
      <c r="H35" s="57"/>
      <c r="L35" s="57"/>
      <c r="M35" s="57"/>
    </row>
    <row r="36" spans="1:13" ht="18.75">
      <c r="A36" s="71"/>
      <c r="B36" s="71" t="s">
        <v>4</v>
      </c>
      <c r="C36" s="71"/>
      <c r="D36" s="72"/>
      <c r="E36" s="72"/>
      <c r="F36" s="72"/>
      <c r="G36" s="73"/>
      <c r="H36" s="57"/>
      <c r="L36" s="57"/>
      <c r="M36" s="57"/>
    </row>
    <row r="37" spans="1:13" ht="15" customHeight="1">
      <c r="A37" s="81"/>
      <c r="B37" s="82" t="s">
        <v>31</v>
      </c>
      <c r="C37" s="81" t="s">
        <v>50</v>
      </c>
      <c r="D37" s="81"/>
      <c r="E37" s="83"/>
      <c r="F37" s="84"/>
      <c r="G37" s="84"/>
      <c r="H37" s="57"/>
      <c r="L37" s="57"/>
      <c r="M37" s="57"/>
    </row>
    <row r="38" spans="1:13" ht="15">
      <c r="A38" s="60" t="s">
        <v>32</v>
      </c>
      <c r="B38" s="79" t="s">
        <v>1619</v>
      </c>
      <c r="C38" s="85">
        <v>2926.4772254000154</v>
      </c>
      <c r="F38" s="79"/>
      <c r="H38" s="57"/>
      <c r="L38" s="57"/>
      <c r="M38" s="57"/>
    </row>
    <row r="39" spans="1:13" ht="15">
      <c r="A39" s="60" t="s">
        <v>33</v>
      </c>
      <c r="B39" s="79" t="s">
        <v>34</v>
      </c>
      <c r="C39" s="85">
        <v>2250</v>
      </c>
      <c r="F39" s="79"/>
      <c r="H39" s="57"/>
      <c r="L39" s="57"/>
      <c r="M39" s="57"/>
    </row>
    <row r="40" spans="1:13" ht="15" outlineLevel="1">
      <c r="A40" s="60" t="s">
        <v>35</v>
      </c>
      <c r="B40" s="86" t="s">
        <v>36</v>
      </c>
      <c r="C40" s="87">
        <v>3290.4856645470904</v>
      </c>
      <c r="F40" s="79"/>
      <c r="H40" s="57"/>
      <c r="L40" s="57"/>
      <c r="M40" s="57"/>
    </row>
    <row r="41" spans="1:13" ht="15" outlineLevel="1">
      <c r="A41" s="60" t="s">
        <v>37</v>
      </c>
      <c r="B41" s="86" t="s">
        <v>38</v>
      </c>
      <c r="C41" s="87">
        <v>2358.8895067758854</v>
      </c>
      <c r="F41" s="79"/>
      <c r="H41" s="57"/>
      <c r="L41" s="57"/>
      <c r="M41" s="57"/>
    </row>
    <row r="42" spans="1:13" ht="15" outlineLevel="1">
      <c r="A42" s="60" t="s">
        <v>39</v>
      </c>
      <c r="B42" s="79"/>
      <c r="F42" s="79"/>
      <c r="H42" s="57"/>
      <c r="L42" s="57"/>
      <c r="M42" s="57"/>
    </row>
    <row r="43" spans="1:13" ht="15" outlineLevel="1">
      <c r="A43" s="60" t="s">
        <v>1620</v>
      </c>
      <c r="B43" s="79"/>
      <c r="F43" s="79"/>
      <c r="H43" s="57"/>
      <c r="L43" s="57"/>
      <c r="M43" s="57"/>
    </row>
    <row r="44" spans="1:13" ht="15" customHeight="1">
      <c r="A44" s="81"/>
      <c r="B44" s="82" t="s">
        <v>1621</v>
      </c>
      <c r="C44" s="88" t="s">
        <v>1622</v>
      </c>
      <c r="D44" s="81" t="s">
        <v>40</v>
      </c>
      <c r="E44" s="83"/>
      <c r="F44" s="84" t="s">
        <v>41</v>
      </c>
      <c r="G44" s="84" t="s">
        <v>42</v>
      </c>
      <c r="H44" s="57"/>
      <c r="L44" s="57"/>
      <c r="M44" s="57"/>
    </row>
    <row r="45" spans="1:13" ht="15">
      <c r="A45" s="60" t="s">
        <v>43</v>
      </c>
      <c r="B45" s="79" t="s">
        <v>44</v>
      </c>
      <c r="C45" s="89">
        <v>0.05</v>
      </c>
      <c r="D45" s="89">
        <f>IF(OR(C38="[For completion]",C39="[For completion]"),"Please complete G.3.1.1 and G.3.1.2",(C38/C39-1))</f>
        <v>0.3006565446222291</v>
      </c>
      <c r="E45" s="89"/>
      <c r="F45" s="89">
        <v>0.05</v>
      </c>
      <c r="G45" s="60" t="s">
        <v>45</v>
      </c>
      <c r="H45" s="57"/>
      <c r="L45" s="57"/>
      <c r="M45" s="57"/>
    </row>
    <row r="46" spans="1:13" ht="15" outlineLevel="1">
      <c r="A46" s="60" t="s">
        <v>46</v>
      </c>
      <c r="B46" s="76" t="s">
        <v>1623</v>
      </c>
      <c r="C46" s="89"/>
      <c r="D46" s="89"/>
      <c r="E46" s="89"/>
      <c r="F46" s="89"/>
      <c r="G46" s="89"/>
      <c r="H46" s="57"/>
      <c r="L46" s="57"/>
      <c r="M46" s="57"/>
    </row>
    <row r="47" spans="1:13" ht="15" outlineLevel="1">
      <c r="A47" s="60" t="s">
        <v>47</v>
      </c>
      <c r="B47" s="76" t="s">
        <v>1624</v>
      </c>
      <c r="C47" s="89"/>
      <c r="D47" s="89"/>
      <c r="E47" s="89"/>
      <c r="F47" s="89"/>
      <c r="G47" s="89"/>
      <c r="H47" s="57"/>
      <c r="L47" s="57"/>
      <c r="M47" s="57"/>
    </row>
    <row r="48" spans="1:13" ht="15" outlineLevel="1">
      <c r="A48" s="60" t="s">
        <v>48</v>
      </c>
      <c r="B48" s="76"/>
      <c r="C48" s="89"/>
      <c r="D48" s="89"/>
      <c r="E48" s="89"/>
      <c r="F48" s="89"/>
      <c r="G48" s="89"/>
      <c r="H48" s="57"/>
      <c r="L48" s="57"/>
      <c r="M48" s="57"/>
    </row>
    <row r="49" spans="1:13" ht="15" outlineLevel="1">
      <c r="A49" s="60" t="s">
        <v>49</v>
      </c>
      <c r="B49" s="76"/>
      <c r="C49" s="89"/>
      <c r="D49" s="89"/>
      <c r="E49" s="89"/>
      <c r="F49" s="89"/>
      <c r="G49" s="89"/>
      <c r="H49" s="57"/>
      <c r="L49" s="57"/>
      <c r="M49" s="57"/>
    </row>
    <row r="50" spans="1:13" ht="15" outlineLevel="1">
      <c r="A50" s="60" t="s">
        <v>1625</v>
      </c>
      <c r="B50" s="76"/>
      <c r="C50" s="89"/>
      <c r="D50" s="89"/>
      <c r="E50" s="89"/>
      <c r="F50" s="89"/>
      <c r="G50" s="89"/>
      <c r="H50" s="57"/>
      <c r="L50" s="57"/>
      <c r="M50" s="57"/>
    </row>
    <row r="51" spans="1:13" ht="15" outlineLevel="1">
      <c r="A51" s="60" t="s">
        <v>1626</v>
      </c>
      <c r="B51" s="76"/>
      <c r="C51" s="89"/>
      <c r="D51" s="89"/>
      <c r="E51" s="89"/>
      <c r="F51" s="89"/>
      <c r="G51" s="89"/>
      <c r="H51" s="57"/>
      <c r="L51" s="57"/>
      <c r="M51" s="57"/>
    </row>
    <row r="52" spans="1:13" ht="15" customHeight="1">
      <c r="A52" s="81"/>
      <c r="B52" s="82" t="s">
        <v>1627</v>
      </c>
      <c r="C52" s="81" t="s">
        <v>50</v>
      </c>
      <c r="D52" s="81"/>
      <c r="E52" s="83"/>
      <c r="F52" s="84" t="s">
        <v>276</v>
      </c>
      <c r="G52" s="84"/>
      <c r="H52" s="57"/>
      <c r="L52" s="57"/>
      <c r="M52" s="57"/>
    </row>
    <row r="53" spans="1:13" ht="15">
      <c r="A53" s="60" t="s">
        <v>51</v>
      </c>
      <c r="B53" s="79" t="s">
        <v>52</v>
      </c>
      <c r="C53" s="85">
        <v>2926.4772254000154</v>
      </c>
      <c r="E53" s="90"/>
      <c r="F53" s="91">
        <f>IF($C$58=0,"",IF(C53="[for completion]","",C53/$C$58))</f>
        <v>0.995577444898138</v>
      </c>
      <c r="G53" s="91"/>
      <c r="H53" s="57"/>
      <c r="L53" s="57"/>
      <c r="M53" s="57"/>
    </row>
    <row r="54" spans="1:13" ht="15">
      <c r="A54" s="60" t="s">
        <v>53</v>
      </c>
      <c r="B54" s="79" t="s">
        <v>54</v>
      </c>
      <c r="C54" s="87" t="s">
        <v>55</v>
      </c>
      <c r="E54" s="90"/>
      <c r="F54" s="91" t="e">
        <f>IF($C$58=0,"",IF(C54="[for completion]","",C54/$C$58))</f>
        <v>#VALUE!</v>
      </c>
      <c r="G54" s="91"/>
      <c r="H54" s="57"/>
      <c r="L54" s="57"/>
      <c r="M54" s="57"/>
    </row>
    <row r="55" spans="1:13" ht="15">
      <c r="A55" s="60" t="s">
        <v>57</v>
      </c>
      <c r="B55" s="79" t="s">
        <v>58</v>
      </c>
      <c r="C55" s="87" t="s">
        <v>55</v>
      </c>
      <c r="E55" s="90"/>
      <c r="F55" s="92" t="e">
        <f>IF($C$58=0,"",IF(C55="[for completion]","",C55/$C$58))</f>
        <v>#VALUE!</v>
      </c>
      <c r="G55" s="91"/>
      <c r="H55" s="57"/>
      <c r="L55" s="57"/>
      <c r="M55" s="57"/>
    </row>
    <row r="56" spans="1:13" ht="15">
      <c r="A56" s="60" t="s">
        <v>59</v>
      </c>
      <c r="B56" s="79" t="s">
        <v>60</v>
      </c>
      <c r="C56" s="87">
        <v>13</v>
      </c>
      <c r="E56" s="90"/>
      <c r="F56" s="92">
        <f>IF($C$58=0,"",IF(C56="[for completion]","",C56/$C$58))</f>
        <v>0.004422555101862002</v>
      </c>
      <c r="G56" s="91"/>
      <c r="H56" s="57"/>
      <c r="L56" s="57"/>
      <c r="M56" s="57"/>
    </row>
    <row r="57" spans="1:13" ht="15">
      <c r="A57" s="60" t="s">
        <v>61</v>
      </c>
      <c r="B57" s="60" t="s">
        <v>62</v>
      </c>
      <c r="C57" s="87">
        <v>0</v>
      </c>
      <c r="E57" s="90"/>
      <c r="F57" s="91">
        <f>IF($C$58=0,"",IF(C57="[for completion]","",C57/$C$58))</f>
        <v>0</v>
      </c>
      <c r="G57" s="91"/>
      <c r="H57" s="57"/>
      <c r="L57" s="57"/>
      <c r="M57" s="57"/>
    </row>
    <row r="58" spans="1:13" ht="15">
      <c r="A58" s="60" t="s">
        <v>63</v>
      </c>
      <c r="B58" s="93" t="s">
        <v>64</v>
      </c>
      <c r="C58" s="94">
        <f>SUM(C53:C57)</f>
        <v>2939.4772254000154</v>
      </c>
      <c r="D58" s="90"/>
      <c r="E58" s="90"/>
      <c r="F58" s="95" t="e">
        <f>SUM(F53:F57)</f>
        <v>#VALUE!</v>
      </c>
      <c r="G58" s="91"/>
      <c r="H58" s="57"/>
      <c r="L58" s="57"/>
      <c r="M58" s="57"/>
    </row>
    <row r="59" spans="1:13" ht="15" outlineLevel="1">
      <c r="A59" s="60" t="s">
        <v>65</v>
      </c>
      <c r="B59" s="96" t="s">
        <v>165</v>
      </c>
      <c r="C59" s="85"/>
      <c r="E59" s="90"/>
      <c r="F59" s="91">
        <f aca="true" t="shared" si="0" ref="F59:F64">IF($C$58=0,"",IF(C59="[for completion]","",C59/$C$58))</f>
        <v>0</v>
      </c>
      <c r="G59" s="91"/>
      <c r="H59" s="57"/>
      <c r="L59" s="57"/>
      <c r="M59" s="57"/>
    </row>
    <row r="60" spans="1:13" ht="15" outlineLevel="1">
      <c r="A60" s="60" t="s">
        <v>66</v>
      </c>
      <c r="B60" s="96" t="s">
        <v>165</v>
      </c>
      <c r="C60" s="85"/>
      <c r="E60" s="90"/>
      <c r="F60" s="91">
        <f t="shared" si="0"/>
        <v>0</v>
      </c>
      <c r="G60" s="91"/>
      <c r="H60" s="57"/>
      <c r="L60" s="57"/>
      <c r="M60" s="57"/>
    </row>
    <row r="61" spans="1:13" ht="15" outlineLevel="1">
      <c r="A61" s="60" t="s">
        <v>67</v>
      </c>
      <c r="B61" s="96" t="s">
        <v>165</v>
      </c>
      <c r="C61" s="85"/>
      <c r="E61" s="90"/>
      <c r="F61" s="91">
        <f t="shared" si="0"/>
        <v>0</v>
      </c>
      <c r="G61" s="91"/>
      <c r="H61" s="57"/>
      <c r="L61" s="57"/>
      <c r="M61" s="57"/>
    </row>
    <row r="62" spans="1:13" ht="15" outlineLevel="1">
      <c r="A62" s="60" t="s">
        <v>68</v>
      </c>
      <c r="B62" s="96" t="s">
        <v>165</v>
      </c>
      <c r="C62" s="85"/>
      <c r="E62" s="90"/>
      <c r="F62" s="91">
        <f t="shared" si="0"/>
        <v>0</v>
      </c>
      <c r="G62" s="91"/>
      <c r="H62" s="57"/>
      <c r="L62" s="57"/>
      <c r="M62" s="57"/>
    </row>
    <row r="63" spans="1:13" ht="15" outlineLevel="1">
      <c r="A63" s="60" t="s">
        <v>69</v>
      </c>
      <c r="B63" s="96" t="s">
        <v>165</v>
      </c>
      <c r="C63" s="85"/>
      <c r="E63" s="90"/>
      <c r="F63" s="91">
        <f t="shared" si="0"/>
        <v>0</v>
      </c>
      <c r="G63" s="91"/>
      <c r="H63" s="57"/>
      <c r="L63" s="57"/>
      <c r="M63" s="57"/>
    </row>
    <row r="64" spans="1:13" ht="15" outlineLevel="1">
      <c r="A64" s="60" t="s">
        <v>70</v>
      </c>
      <c r="B64" s="96" t="s">
        <v>165</v>
      </c>
      <c r="C64" s="97"/>
      <c r="D64" s="98"/>
      <c r="E64" s="98"/>
      <c r="F64" s="91">
        <f t="shared" si="0"/>
        <v>0</v>
      </c>
      <c r="G64" s="95"/>
      <c r="H64" s="57"/>
      <c r="L64" s="57"/>
      <c r="M64" s="57"/>
    </row>
    <row r="65" spans="1:13" ht="15" customHeight="1">
      <c r="A65" s="81"/>
      <c r="B65" s="82" t="s">
        <v>71</v>
      </c>
      <c r="C65" s="88" t="s">
        <v>1628</v>
      </c>
      <c r="D65" s="88" t="s">
        <v>1629</v>
      </c>
      <c r="E65" s="83"/>
      <c r="F65" s="84" t="s">
        <v>72</v>
      </c>
      <c r="G65" s="99" t="s">
        <v>73</v>
      </c>
      <c r="H65" s="57"/>
      <c r="L65" s="57"/>
      <c r="M65" s="57"/>
    </row>
    <row r="66" spans="1:13" ht="15">
      <c r="A66" s="60" t="s">
        <v>74</v>
      </c>
      <c r="B66" s="79" t="s">
        <v>1630</v>
      </c>
      <c r="C66" s="87">
        <v>7.43724181146329</v>
      </c>
      <c r="D66" s="100" t="s">
        <v>1631</v>
      </c>
      <c r="E66" s="74"/>
      <c r="F66" s="101"/>
      <c r="G66" s="102"/>
      <c r="H66" s="57"/>
      <c r="L66" s="57"/>
      <c r="M66" s="57"/>
    </row>
    <row r="67" spans="2:13" ht="15">
      <c r="B67" s="79"/>
      <c r="E67" s="74"/>
      <c r="F67" s="101"/>
      <c r="G67" s="102"/>
      <c r="H67" s="57"/>
      <c r="L67" s="57"/>
      <c r="M67" s="57"/>
    </row>
    <row r="68" spans="2:13" ht="15">
      <c r="B68" s="79" t="s">
        <v>76</v>
      </c>
      <c r="C68" s="74"/>
      <c r="D68" s="74"/>
      <c r="E68" s="74"/>
      <c r="F68" s="102"/>
      <c r="G68" s="102"/>
      <c r="H68" s="57"/>
      <c r="L68" s="57"/>
      <c r="M68" s="57"/>
    </row>
    <row r="69" spans="2:13" ht="15">
      <c r="B69" s="79" t="s">
        <v>77</v>
      </c>
      <c r="E69" s="74"/>
      <c r="F69" s="102"/>
      <c r="G69" s="102"/>
      <c r="H69" s="57"/>
      <c r="L69" s="57"/>
      <c r="M69" s="57"/>
    </row>
    <row r="70" spans="1:13" ht="15">
      <c r="A70" s="60" t="s">
        <v>78</v>
      </c>
      <c r="B70" s="103" t="s">
        <v>106</v>
      </c>
      <c r="C70" s="87">
        <v>20.598409580000006</v>
      </c>
      <c r="D70" s="100" t="s">
        <v>1631</v>
      </c>
      <c r="E70" s="103"/>
      <c r="F70" s="91">
        <f aca="true" t="shared" si="1" ref="F70:F76">IF($C$77=0,"",IF(C70="[for completion]","",C70/$C$77))</f>
        <v>0.007038636556341065</v>
      </c>
      <c r="G70" s="91">
        <f>IF($D$77=0,"",IF(D70="[Mark as ND1 if not relevant]","",D70/$D$77))</f>
      </c>
      <c r="H70" s="57"/>
      <c r="L70" s="57"/>
      <c r="M70" s="57"/>
    </row>
    <row r="71" spans="1:13" ht="15">
      <c r="A71" s="60" t="s">
        <v>79</v>
      </c>
      <c r="B71" s="103" t="s">
        <v>108</v>
      </c>
      <c r="C71" s="87">
        <v>35.68644128999999</v>
      </c>
      <c r="D71" s="100" t="s">
        <v>1631</v>
      </c>
      <c r="E71" s="103"/>
      <c r="F71" s="91">
        <f t="shared" si="1"/>
        <v>0.012194334191383386</v>
      </c>
      <c r="G71" s="91">
        <f aca="true" t="shared" si="2" ref="G71:G76">IF($D$77=0,"",IF(D71="[Mark as ND1 if not relevant]","",D71/$D$77))</f>
      </c>
      <c r="H71" s="57"/>
      <c r="L71" s="57"/>
      <c r="M71" s="57"/>
    </row>
    <row r="72" spans="1:13" ht="15">
      <c r="A72" s="60" t="s">
        <v>80</v>
      </c>
      <c r="B72" s="103" t="s">
        <v>110</v>
      </c>
      <c r="C72" s="87">
        <v>119.99677811999969</v>
      </c>
      <c r="D72" s="100" t="s">
        <v>1631</v>
      </c>
      <c r="E72" s="103"/>
      <c r="F72" s="91">
        <f t="shared" si="1"/>
        <v>0.04100383118600836</v>
      </c>
      <c r="G72" s="91">
        <f t="shared" si="2"/>
      </c>
      <c r="H72" s="57"/>
      <c r="L72" s="57"/>
      <c r="M72" s="57"/>
    </row>
    <row r="73" spans="1:13" ht="15">
      <c r="A73" s="60" t="s">
        <v>81</v>
      </c>
      <c r="B73" s="103" t="s">
        <v>112</v>
      </c>
      <c r="C73" s="87">
        <v>333.8498366899997</v>
      </c>
      <c r="D73" s="100" t="s">
        <v>1631</v>
      </c>
      <c r="E73" s="103"/>
      <c r="F73" s="91">
        <f t="shared" si="1"/>
        <v>0.11407908245189509</v>
      </c>
      <c r="G73" s="91">
        <f t="shared" si="2"/>
      </c>
      <c r="H73" s="57"/>
      <c r="L73" s="57"/>
      <c r="M73" s="57"/>
    </row>
    <row r="74" spans="1:13" ht="15">
      <c r="A74" s="60" t="s">
        <v>82</v>
      </c>
      <c r="B74" s="103" t="s">
        <v>114</v>
      </c>
      <c r="C74" s="87">
        <v>271.10613702</v>
      </c>
      <c r="D74" s="100" t="s">
        <v>1631</v>
      </c>
      <c r="E74" s="103"/>
      <c r="F74" s="91">
        <f t="shared" si="1"/>
        <v>0.09263907289862626</v>
      </c>
      <c r="G74" s="91">
        <f t="shared" si="2"/>
      </c>
      <c r="H74" s="57"/>
      <c r="L74" s="57"/>
      <c r="M74" s="57"/>
    </row>
    <row r="75" spans="1:13" ht="15">
      <c r="A75" s="60" t="s">
        <v>83</v>
      </c>
      <c r="B75" s="103" t="s">
        <v>116</v>
      </c>
      <c r="C75" s="87">
        <v>1494.9610711299981</v>
      </c>
      <c r="D75" s="100" t="s">
        <v>1631</v>
      </c>
      <c r="E75" s="103"/>
      <c r="F75" s="91">
        <f t="shared" si="1"/>
        <v>0.5108398104569779</v>
      </c>
      <c r="G75" s="91">
        <f t="shared" si="2"/>
      </c>
      <c r="H75" s="57"/>
      <c r="L75" s="57"/>
      <c r="M75" s="57"/>
    </row>
    <row r="76" spans="1:13" ht="15">
      <c r="A76" s="60" t="s">
        <v>84</v>
      </c>
      <c r="B76" s="103" t="s">
        <v>118</v>
      </c>
      <c r="C76" s="87">
        <v>650.2785515700017</v>
      </c>
      <c r="D76" s="100" t="s">
        <v>1631</v>
      </c>
      <c r="E76" s="103"/>
      <c r="F76" s="91">
        <f t="shared" si="1"/>
        <v>0.22220523225876798</v>
      </c>
      <c r="G76" s="91">
        <f t="shared" si="2"/>
      </c>
      <c r="H76" s="57"/>
      <c r="L76" s="57"/>
      <c r="M76" s="57"/>
    </row>
    <row r="77" spans="1:13" ht="15">
      <c r="A77" s="60" t="s">
        <v>85</v>
      </c>
      <c r="B77" s="104" t="s">
        <v>64</v>
      </c>
      <c r="C77" s="105">
        <f>SUM(C70:C76)</f>
        <v>2926.477225399999</v>
      </c>
      <c r="D77" s="105">
        <f>SUM(D70:D76)</f>
        <v>0</v>
      </c>
      <c r="E77" s="79"/>
      <c r="F77" s="95">
        <f>SUM(F70:F76)</f>
        <v>1</v>
      </c>
      <c r="G77" s="95">
        <f>SUM(G70:G76)</f>
        <v>0</v>
      </c>
      <c r="H77" s="57"/>
      <c r="L77" s="57"/>
      <c r="M77" s="57"/>
    </row>
    <row r="78" spans="1:13" ht="15" outlineLevel="1">
      <c r="A78" s="60" t="s">
        <v>87</v>
      </c>
      <c r="B78" s="106" t="s">
        <v>88</v>
      </c>
      <c r="C78" s="105"/>
      <c r="D78" s="105"/>
      <c r="E78" s="79"/>
      <c r="F78" s="91">
        <f>IF($C$77=0,"",IF(C78="[for completion]","",C78/$C$77))</f>
        <v>0</v>
      </c>
      <c r="G78" s="91">
        <f aca="true" t="shared" si="3" ref="G78:G87">IF($D$77=0,"",IF(D78="[for completion]","",D78/$D$77))</f>
      </c>
      <c r="H78" s="57"/>
      <c r="L78" s="57"/>
      <c r="M78" s="57"/>
    </row>
    <row r="79" spans="1:13" ht="15" outlineLevel="1">
      <c r="A79" s="60" t="s">
        <v>89</v>
      </c>
      <c r="B79" s="106" t="s">
        <v>90</v>
      </c>
      <c r="C79" s="105"/>
      <c r="D79" s="105"/>
      <c r="E79" s="79"/>
      <c r="F79" s="91">
        <f aca="true" t="shared" si="4" ref="F79:F87">IF($C$77=0,"",IF(C79="[for completion]","",C79/$C$77))</f>
        <v>0</v>
      </c>
      <c r="G79" s="91">
        <f t="shared" si="3"/>
      </c>
      <c r="H79" s="57"/>
      <c r="L79" s="57"/>
      <c r="M79" s="57"/>
    </row>
    <row r="80" spans="1:13" ht="15" outlineLevel="1">
      <c r="A80" s="60" t="s">
        <v>91</v>
      </c>
      <c r="B80" s="106" t="s">
        <v>1632</v>
      </c>
      <c r="C80" s="105"/>
      <c r="D80" s="105"/>
      <c r="E80" s="79"/>
      <c r="F80" s="91">
        <f t="shared" si="4"/>
        <v>0</v>
      </c>
      <c r="G80" s="91">
        <f t="shared" si="3"/>
      </c>
      <c r="H80" s="57"/>
      <c r="L80" s="57"/>
      <c r="M80" s="57"/>
    </row>
    <row r="81" spans="1:13" ht="15" outlineLevel="1">
      <c r="A81" s="60" t="s">
        <v>92</v>
      </c>
      <c r="B81" s="106" t="s">
        <v>93</v>
      </c>
      <c r="C81" s="105"/>
      <c r="D81" s="105"/>
      <c r="E81" s="79"/>
      <c r="F81" s="91">
        <f t="shared" si="4"/>
        <v>0</v>
      </c>
      <c r="G81" s="91">
        <f t="shared" si="3"/>
      </c>
      <c r="H81" s="57"/>
      <c r="L81" s="57"/>
      <c r="M81" s="57"/>
    </row>
    <row r="82" spans="1:13" ht="15" outlineLevel="1">
      <c r="A82" s="60" t="s">
        <v>94</v>
      </c>
      <c r="B82" s="106" t="s">
        <v>1633</v>
      </c>
      <c r="C82" s="105"/>
      <c r="D82" s="105"/>
      <c r="E82" s="79"/>
      <c r="F82" s="91">
        <f t="shared" si="4"/>
        <v>0</v>
      </c>
      <c r="G82" s="91">
        <f t="shared" si="3"/>
      </c>
      <c r="H82" s="57"/>
      <c r="L82" s="57"/>
      <c r="M82" s="57"/>
    </row>
    <row r="83" spans="1:13" ht="15" outlineLevel="1">
      <c r="A83" s="60" t="s">
        <v>95</v>
      </c>
      <c r="B83" s="106"/>
      <c r="C83" s="90"/>
      <c r="D83" s="90"/>
      <c r="E83" s="79"/>
      <c r="F83" s="91"/>
      <c r="G83" s="91"/>
      <c r="H83" s="57"/>
      <c r="L83" s="57"/>
      <c r="M83" s="57"/>
    </row>
    <row r="84" spans="1:13" ht="15" outlineLevel="1">
      <c r="A84" s="60" t="s">
        <v>96</v>
      </c>
      <c r="B84" s="106"/>
      <c r="C84" s="90"/>
      <c r="D84" s="90"/>
      <c r="E84" s="79"/>
      <c r="F84" s="91"/>
      <c r="G84" s="91"/>
      <c r="H84" s="57"/>
      <c r="L84" s="57"/>
      <c r="M84" s="57"/>
    </row>
    <row r="85" spans="1:13" ht="15" outlineLevel="1">
      <c r="A85" s="60" t="s">
        <v>97</v>
      </c>
      <c r="B85" s="106"/>
      <c r="C85" s="90"/>
      <c r="D85" s="90"/>
      <c r="E85" s="79"/>
      <c r="F85" s="91"/>
      <c r="G85" s="91"/>
      <c r="H85" s="57"/>
      <c r="L85" s="57"/>
      <c r="M85" s="57"/>
    </row>
    <row r="86" spans="1:13" ht="15" outlineLevel="1">
      <c r="A86" s="60" t="s">
        <v>98</v>
      </c>
      <c r="B86" s="104"/>
      <c r="C86" s="90"/>
      <c r="D86" s="90"/>
      <c r="E86" s="79"/>
      <c r="F86" s="91">
        <f t="shared" si="4"/>
        <v>0</v>
      </c>
      <c r="G86" s="91">
        <f t="shared" si="3"/>
      </c>
      <c r="H86" s="57"/>
      <c r="L86" s="57"/>
      <c r="M86" s="57"/>
    </row>
    <row r="87" spans="1:13" ht="15" outlineLevel="1">
      <c r="A87" s="60" t="s">
        <v>1634</v>
      </c>
      <c r="B87" s="106"/>
      <c r="C87" s="90"/>
      <c r="D87" s="90"/>
      <c r="E87" s="79"/>
      <c r="F87" s="91">
        <f t="shared" si="4"/>
        <v>0</v>
      </c>
      <c r="G87" s="91">
        <f t="shared" si="3"/>
      </c>
      <c r="H87" s="57"/>
      <c r="L87" s="57"/>
      <c r="M87" s="57"/>
    </row>
    <row r="88" spans="1:13" ht="15" customHeight="1">
      <c r="A88" s="81"/>
      <c r="B88" s="82" t="s">
        <v>99</v>
      </c>
      <c r="C88" s="88" t="s">
        <v>1635</v>
      </c>
      <c r="D88" s="88" t="s">
        <v>100</v>
      </c>
      <c r="E88" s="83"/>
      <c r="F88" s="84" t="s">
        <v>1636</v>
      </c>
      <c r="G88" s="81" t="s">
        <v>101</v>
      </c>
      <c r="H88" s="57"/>
      <c r="L88" s="57"/>
      <c r="M88" s="57"/>
    </row>
    <row r="89" spans="1:13" ht="15">
      <c r="A89" s="60" t="s">
        <v>102</v>
      </c>
      <c r="B89" s="79" t="s">
        <v>75</v>
      </c>
      <c r="C89" s="87">
        <v>6.510806697108066</v>
      </c>
      <c r="D89" s="100">
        <v>7.510806697108066</v>
      </c>
      <c r="E89" s="74"/>
      <c r="F89" s="101"/>
      <c r="G89" s="102"/>
      <c r="H89" s="57"/>
      <c r="L89" s="57"/>
      <c r="M89" s="57"/>
    </row>
    <row r="90" spans="2:13" ht="15">
      <c r="B90" s="79"/>
      <c r="E90" s="74"/>
      <c r="F90" s="101"/>
      <c r="G90" s="102"/>
      <c r="H90" s="57"/>
      <c r="L90" s="57"/>
      <c r="M90" s="57"/>
    </row>
    <row r="91" spans="2:13" ht="15">
      <c r="B91" s="79" t="s">
        <v>103</v>
      </c>
      <c r="C91" s="74"/>
      <c r="D91" s="74"/>
      <c r="E91" s="74"/>
      <c r="F91" s="102"/>
      <c r="G91" s="102"/>
      <c r="H91" s="57"/>
      <c r="L91" s="57"/>
      <c r="M91" s="57"/>
    </row>
    <row r="92" spans="1:13" ht="15">
      <c r="A92" s="60" t="s">
        <v>104</v>
      </c>
      <c r="B92" s="79" t="s">
        <v>77</v>
      </c>
      <c r="E92" s="74"/>
      <c r="F92" s="102"/>
      <c r="G92" s="102"/>
      <c r="H92" s="57"/>
      <c r="L92" s="57"/>
      <c r="M92" s="57"/>
    </row>
    <row r="93" spans="1:13" ht="15">
      <c r="A93" s="60" t="s">
        <v>105</v>
      </c>
      <c r="B93" s="103" t="s">
        <v>106</v>
      </c>
      <c r="C93" s="87">
        <v>0</v>
      </c>
      <c r="D93" s="107">
        <v>0</v>
      </c>
      <c r="E93" s="103"/>
      <c r="F93" s="91">
        <f>IF($C$100=0,"",IF(C93="[for completion]","",IF(C93="","",C93/$C$100)))</f>
        <v>0</v>
      </c>
      <c r="G93" s="91">
        <f>IF($D$100=0,"",IF(D93="[Mark as ND1 if not relevant]","",IF(D93="","",D93/$D$100)))</f>
        <v>0</v>
      </c>
      <c r="H93" s="57"/>
      <c r="L93" s="57"/>
      <c r="M93" s="57"/>
    </row>
    <row r="94" spans="1:13" ht="15">
      <c r="A94" s="60" t="s">
        <v>107</v>
      </c>
      <c r="B94" s="103" t="s">
        <v>108</v>
      </c>
      <c r="C94" s="87">
        <v>0</v>
      </c>
      <c r="D94" s="107">
        <v>0</v>
      </c>
      <c r="E94" s="103"/>
      <c r="F94" s="91">
        <f aca="true" t="shared" si="5" ref="F94:F99">IF($C$100=0,"",IF(C94="[for completion]","",IF(C94="","",C94/$C$100)))</f>
        <v>0</v>
      </c>
      <c r="G94" s="91">
        <f aca="true" t="shared" si="6" ref="G94:G99">IF($D$100=0,"",IF(D94="[Mark as ND1 if not relevant]","",IF(D94="","",D94/$D$100)))</f>
        <v>0</v>
      </c>
      <c r="H94" s="57"/>
      <c r="L94" s="57"/>
      <c r="M94" s="57"/>
    </row>
    <row r="95" spans="1:13" ht="15">
      <c r="A95" s="60" t="s">
        <v>109</v>
      </c>
      <c r="B95" s="103" t="s">
        <v>110</v>
      </c>
      <c r="C95" s="87">
        <v>0</v>
      </c>
      <c r="D95" s="107">
        <v>0</v>
      </c>
      <c r="E95" s="103"/>
      <c r="F95" s="91">
        <f t="shared" si="5"/>
        <v>0</v>
      </c>
      <c r="G95" s="91">
        <f t="shared" si="6"/>
        <v>0</v>
      </c>
      <c r="H95" s="57"/>
      <c r="L95" s="57"/>
      <c r="M95" s="57"/>
    </row>
    <row r="96" spans="1:13" ht="15">
      <c r="A96" s="60" t="s">
        <v>111</v>
      </c>
      <c r="B96" s="103" t="s">
        <v>112</v>
      </c>
      <c r="C96" s="87">
        <v>0</v>
      </c>
      <c r="D96" s="107">
        <v>0</v>
      </c>
      <c r="E96" s="103"/>
      <c r="F96" s="91">
        <f t="shared" si="5"/>
        <v>0</v>
      </c>
      <c r="G96" s="91">
        <f t="shared" si="6"/>
        <v>0</v>
      </c>
      <c r="H96" s="57"/>
      <c r="L96" s="57"/>
      <c r="M96" s="57"/>
    </row>
    <row r="97" spans="1:13" ht="15">
      <c r="A97" s="60" t="s">
        <v>113</v>
      </c>
      <c r="B97" s="103" t="s">
        <v>114</v>
      </c>
      <c r="C97" s="87">
        <v>500</v>
      </c>
      <c r="D97" s="107">
        <v>0</v>
      </c>
      <c r="E97" s="103"/>
      <c r="F97" s="91">
        <f t="shared" si="5"/>
        <v>0.2222222222222222</v>
      </c>
      <c r="G97" s="91">
        <f t="shared" si="6"/>
        <v>0</v>
      </c>
      <c r="H97" s="57"/>
      <c r="L97" s="57"/>
      <c r="M97" s="57"/>
    </row>
    <row r="98" spans="1:13" ht="15">
      <c r="A98" s="60" t="s">
        <v>115</v>
      </c>
      <c r="B98" s="103" t="s">
        <v>116</v>
      </c>
      <c r="C98" s="87">
        <v>1750</v>
      </c>
      <c r="D98" s="107">
        <v>2250</v>
      </c>
      <c r="E98" s="103"/>
      <c r="F98" s="91">
        <f t="shared" si="5"/>
        <v>0.7777777777777778</v>
      </c>
      <c r="G98" s="91">
        <f t="shared" si="6"/>
        <v>1</v>
      </c>
      <c r="H98" s="57"/>
      <c r="L98" s="57"/>
      <c r="M98" s="57"/>
    </row>
    <row r="99" spans="1:13" ht="15">
      <c r="A99" s="60" t="s">
        <v>117</v>
      </c>
      <c r="B99" s="103" t="s">
        <v>118</v>
      </c>
      <c r="C99" s="87">
        <v>0</v>
      </c>
      <c r="D99" s="107">
        <v>0</v>
      </c>
      <c r="E99" s="103"/>
      <c r="F99" s="91">
        <f t="shared" si="5"/>
        <v>0</v>
      </c>
      <c r="G99" s="91">
        <f t="shared" si="6"/>
        <v>0</v>
      </c>
      <c r="H99" s="57"/>
      <c r="L99" s="57"/>
      <c r="M99" s="57"/>
    </row>
    <row r="100" spans="1:13" ht="15">
      <c r="A100" s="60" t="s">
        <v>119</v>
      </c>
      <c r="B100" s="104" t="s">
        <v>64</v>
      </c>
      <c r="C100" s="90">
        <f>SUM(C93:C99)</f>
        <v>2250</v>
      </c>
      <c r="D100" s="90">
        <f>SUM(D93:D99)</f>
        <v>2250</v>
      </c>
      <c r="E100" s="79"/>
      <c r="F100" s="95">
        <f>SUM(F93:F99)</f>
        <v>1</v>
      </c>
      <c r="G100" s="95">
        <f>SUM(G93:G99)</f>
        <v>1</v>
      </c>
      <c r="H100" s="57"/>
      <c r="L100" s="57"/>
      <c r="M100" s="57"/>
    </row>
    <row r="101" spans="1:13" ht="15" outlineLevel="1">
      <c r="A101" s="60" t="s">
        <v>120</v>
      </c>
      <c r="B101" s="106" t="s">
        <v>88</v>
      </c>
      <c r="C101" s="90"/>
      <c r="D101" s="90"/>
      <c r="E101" s="79"/>
      <c r="F101" s="91">
        <f>IF($C$100=0,"",IF(C101="[for completion]","",C101/$C$100))</f>
        <v>0</v>
      </c>
      <c r="G101" s="91">
        <f>IF($D$100=0,"",IF(D101="[for completion]","",D101/$D$100))</f>
        <v>0</v>
      </c>
      <c r="H101" s="57"/>
      <c r="L101" s="57"/>
      <c r="M101" s="57"/>
    </row>
    <row r="102" spans="1:13" ht="15" outlineLevel="1">
      <c r="A102" s="60" t="s">
        <v>121</v>
      </c>
      <c r="B102" s="106" t="s">
        <v>90</v>
      </c>
      <c r="C102" s="90"/>
      <c r="D102" s="90"/>
      <c r="E102" s="79"/>
      <c r="F102" s="91">
        <f>IF($C$100=0,"",IF(C102="[for completion]","",C102/$C$100))</f>
        <v>0</v>
      </c>
      <c r="G102" s="91">
        <f>IF($D$100=0,"",IF(D102="[for completion]","",D102/$D$100))</f>
        <v>0</v>
      </c>
      <c r="H102" s="57"/>
      <c r="L102" s="57"/>
      <c r="M102" s="57"/>
    </row>
    <row r="103" spans="1:13" ht="15" outlineLevel="1">
      <c r="A103" s="60" t="s">
        <v>122</v>
      </c>
      <c r="B103" s="106" t="s">
        <v>1632</v>
      </c>
      <c r="C103" s="90"/>
      <c r="D103" s="90"/>
      <c r="E103" s="79"/>
      <c r="F103" s="91">
        <f>IF($C$100=0,"",IF(C103="[for completion]","",C103/$C$100))</f>
        <v>0</v>
      </c>
      <c r="G103" s="91">
        <f>IF($D$100=0,"",IF(D103="[for completion]","",D103/$D$100))</f>
        <v>0</v>
      </c>
      <c r="H103" s="57"/>
      <c r="L103" s="57"/>
      <c r="M103" s="57"/>
    </row>
    <row r="104" spans="1:13" ht="15" outlineLevel="1">
      <c r="A104" s="60" t="s">
        <v>123</v>
      </c>
      <c r="B104" s="106" t="s">
        <v>93</v>
      </c>
      <c r="C104" s="90"/>
      <c r="D104" s="90"/>
      <c r="E104" s="79"/>
      <c r="F104" s="91">
        <f>IF($C$100=0,"",IF(C104="[for completion]","",C104/$C$100))</f>
        <v>0</v>
      </c>
      <c r="G104" s="91">
        <f>IF($D$100=0,"",IF(D104="[for completion]","",D104/$D$100))</f>
        <v>0</v>
      </c>
      <c r="H104" s="57"/>
      <c r="L104" s="57"/>
      <c r="M104" s="57"/>
    </row>
    <row r="105" spans="1:13" ht="15" outlineLevel="1">
      <c r="A105" s="60" t="s">
        <v>124</v>
      </c>
      <c r="B105" s="106" t="s">
        <v>1633</v>
      </c>
      <c r="C105" s="90"/>
      <c r="D105" s="90"/>
      <c r="E105" s="79"/>
      <c r="F105" s="91">
        <f>IF($C$100=0,"",IF(C105="[for completion]","",C105/$C$100))</f>
        <v>0</v>
      </c>
      <c r="G105" s="91">
        <f>IF($D$100=0,"",IF(D105="[for completion]","",D105/$D$100))</f>
        <v>0</v>
      </c>
      <c r="H105" s="57"/>
      <c r="L105" s="57"/>
      <c r="M105" s="57"/>
    </row>
    <row r="106" spans="1:13" ht="15" outlineLevel="1">
      <c r="A106" s="60" t="s">
        <v>125</v>
      </c>
      <c r="B106" s="106"/>
      <c r="C106" s="90"/>
      <c r="D106" s="90"/>
      <c r="E106" s="79"/>
      <c r="F106" s="91"/>
      <c r="G106" s="91"/>
      <c r="H106" s="57"/>
      <c r="L106" s="57"/>
      <c r="M106" s="57"/>
    </row>
    <row r="107" spans="1:13" ht="15" outlineLevel="1">
      <c r="A107" s="60" t="s">
        <v>126</v>
      </c>
      <c r="B107" s="106"/>
      <c r="C107" s="90"/>
      <c r="D107" s="90"/>
      <c r="E107" s="79"/>
      <c r="F107" s="91"/>
      <c r="G107" s="91"/>
      <c r="H107" s="57"/>
      <c r="L107" s="57"/>
      <c r="M107" s="57"/>
    </row>
    <row r="108" spans="1:13" ht="15" outlineLevel="1">
      <c r="A108" s="60" t="s">
        <v>127</v>
      </c>
      <c r="B108" s="104"/>
      <c r="C108" s="90"/>
      <c r="D108" s="90"/>
      <c r="E108" s="79"/>
      <c r="F108" s="91"/>
      <c r="G108" s="91"/>
      <c r="H108" s="57"/>
      <c r="L108" s="57"/>
      <c r="M108" s="57"/>
    </row>
    <row r="109" spans="1:13" ht="15" outlineLevel="1">
      <c r="A109" s="60" t="s">
        <v>128</v>
      </c>
      <c r="B109" s="106"/>
      <c r="C109" s="90"/>
      <c r="D109" s="90"/>
      <c r="E109" s="79"/>
      <c r="F109" s="91"/>
      <c r="G109" s="91"/>
      <c r="H109" s="57"/>
      <c r="L109" s="57"/>
      <c r="M109" s="57"/>
    </row>
    <row r="110" spans="1:13" ht="15" outlineLevel="1">
      <c r="A110" s="60" t="s">
        <v>129</v>
      </c>
      <c r="B110" s="106"/>
      <c r="C110" s="90"/>
      <c r="D110" s="90"/>
      <c r="E110" s="79"/>
      <c r="F110" s="91"/>
      <c r="G110" s="91"/>
      <c r="H110" s="57"/>
      <c r="L110" s="57"/>
      <c r="M110" s="57"/>
    </row>
    <row r="111" spans="1:13" ht="15" customHeight="1">
      <c r="A111" s="81"/>
      <c r="B111" s="82" t="s">
        <v>130</v>
      </c>
      <c r="C111" s="84" t="s">
        <v>131</v>
      </c>
      <c r="D111" s="84" t="s">
        <v>132</v>
      </c>
      <c r="E111" s="83"/>
      <c r="F111" s="84" t="s">
        <v>133</v>
      </c>
      <c r="G111" s="84" t="s">
        <v>134</v>
      </c>
      <c r="H111" s="57"/>
      <c r="L111" s="57"/>
      <c r="M111" s="57"/>
    </row>
    <row r="112" spans="1:14" s="109" customFormat="1" ht="15">
      <c r="A112" s="60" t="s">
        <v>135</v>
      </c>
      <c r="B112" s="79" t="s">
        <v>1</v>
      </c>
      <c r="C112" s="87">
        <v>2926.4772254000154</v>
      </c>
      <c r="D112" s="108">
        <f>C112</f>
        <v>2926.4772254000154</v>
      </c>
      <c r="E112" s="91"/>
      <c r="F112" s="91">
        <f>IF($C$129=0,"",IF(C112="[for completion]","",IF(C112="","",C112/$C$129)))</f>
        <v>1</v>
      </c>
      <c r="G112" s="91">
        <f>IF($D$129=0,"",IF(D112="[for completion]","",IF(D112="","",D112/$D$129)))</f>
        <v>1</v>
      </c>
      <c r="I112" s="60"/>
      <c r="J112" s="60"/>
      <c r="K112" s="60"/>
      <c r="L112" s="57" t="s">
        <v>1637</v>
      </c>
      <c r="M112" s="57"/>
      <c r="N112" s="57"/>
    </row>
    <row r="113" spans="1:14" s="109" customFormat="1" ht="15">
      <c r="A113" s="60" t="s">
        <v>136</v>
      </c>
      <c r="B113" s="79" t="s">
        <v>145</v>
      </c>
      <c r="C113" s="110">
        <v>0</v>
      </c>
      <c r="D113" s="110">
        <f aca="true" t="shared" si="7" ref="D113:D128">C113</f>
        <v>0</v>
      </c>
      <c r="E113" s="91"/>
      <c r="F113" s="91">
        <f aca="true" t="shared" si="8" ref="F113:F128">IF($C$129=0,"",IF(C113="[for completion]","",IF(C113="","",C113/$C$129)))</f>
        <v>0</v>
      </c>
      <c r="G113" s="91">
        <f aca="true" t="shared" si="9" ref="G113:G128">IF($D$129=0,"",IF(D113="[for completion]","",IF(D113="","",D113/$D$129)))</f>
        <v>0</v>
      </c>
      <c r="I113" s="60"/>
      <c r="J113" s="60"/>
      <c r="K113" s="60"/>
      <c r="L113" s="79" t="s">
        <v>145</v>
      </c>
      <c r="M113" s="57"/>
      <c r="N113" s="57"/>
    </row>
    <row r="114" spans="1:14" s="109" customFormat="1" ht="15">
      <c r="A114" s="60" t="s">
        <v>138</v>
      </c>
      <c r="B114" s="79" t="s">
        <v>149</v>
      </c>
      <c r="C114" s="110">
        <v>0</v>
      </c>
      <c r="D114" s="110">
        <f t="shared" si="7"/>
        <v>0</v>
      </c>
      <c r="E114" s="91"/>
      <c r="F114" s="91">
        <f t="shared" si="8"/>
        <v>0</v>
      </c>
      <c r="G114" s="91">
        <f t="shared" si="9"/>
        <v>0</v>
      </c>
      <c r="I114" s="60"/>
      <c r="J114" s="60"/>
      <c r="K114" s="60"/>
      <c r="L114" s="79" t="s">
        <v>149</v>
      </c>
      <c r="M114" s="57"/>
      <c r="N114" s="57"/>
    </row>
    <row r="115" spans="1:14" s="109" customFormat="1" ht="15">
      <c r="A115" s="60" t="s">
        <v>140</v>
      </c>
      <c r="B115" s="79" t="s">
        <v>147</v>
      </c>
      <c r="C115" s="110">
        <v>0</v>
      </c>
      <c r="D115" s="110">
        <f t="shared" si="7"/>
        <v>0</v>
      </c>
      <c r="E115" s="91"/>
      <c r="F115" s="91">
        <f t="shared" si="8"/>
        <v>0</v>
      </c>
      <c r="G115" s="91">
        <f t="shared" si="9"/>
        <v>0</v>
      </c>
      <c r="I115" s="60"/>
      <c r="J115" s="60"/>
      <c r="K115" s="60"/>
      <c r="L115" s="79" t="s">
        <v>147</v>
      </c>
      <c r="M115" s="57"/>
      <c r="N115" s="57"/>
    </row>
    <row r="116" spans="1:14" s="109" customFormat="1" ht="15">
      <c r="A116" s="60" t="s">
        <v>142</v>
      </c>
      <c r="B116" s="79" t="s">
        <v>143</v>
      </c>
      <c r="C116" s="110">
        <v>0</v>
      </c>
      <c r="D116" s="110">
        <f t="shared" si="7"/>
        <v>0</v>
      </c>
      <c r="E116" s="91"/>
      <c r="F116" s="91">
        <f t="shared" si="8"/>
        <v>0</v>
      </c>
      <c r="G116" s="91">
        <f t="shared" si="9"/>
        <v>0</v>
      </c>
      <c r="I116" s="60"/>
      <c r="J116" s="60"/>
      <c r="K116" s="60"/>
      <c r="L116" s="79" t="s">
        <v>143</v>
      </c>
      <c r="M116" s="57"/>
      <c r="N116" s="57"/>
    </row>
    <row r="117" spans="1:14" s="109" customFormat="1" ht="15">
      <c r="A117" s="60" t="s">
        <v>144</v>
      </c>
      <c r="B117" s="79" t="s">
        <v>151</v>
      </c>
      <c r="C117" s="110">
        <v>0</v>
      </c>
      <c r="D117" s="110">
        <f t="shared" si="7"/>
        <v>0</v>
      </c>
      <c r="E117" s="79"/>
      <c r="F117" s="91">
        <f t="shared" si="8"/>
        <v>0</v>
      </c>
      <c r="G117" s="91">
        <f t="shared" si="9"/>
        <v>0</v>
      </c>
      <c r="I117" s="60"/>
      <c r="J117" s="60"/>
      <c r="K117" s="60"/>
      <c r="L117" s="79" t="s">
        <v>151</v>
      </c>
      <c r="M117" s="57"/>
      <c r="N117" s="57"/>
    </row>
    <row r="118" spans="1:13" ht="15">
      <c r="A118" s="60" t="s">
        <v>146</v>
      </c>
      <c r="B118" s="79" t="s">
        <v>153</v>
      </c>
      <c r="C118" s="110">
        <v>0</v>
      </c>
      <c r="D118" s="110">
        <f t="shared" si="7"/>
        <v>0</v>
      </c>
      <c r="E118" s="79"/>
      <c r="F118" s="91">
        <f t="shared" si="8"/>
        <v>0</v>
      </c>
      <c r="G118" s="91">
        <f t="shared" si="9"/>
        <v>0</v>
      </c>
      <c r="L118" s="79" t="s">
        <v>153</v>
      </c>
      <c r="M118" s="57"/>
    </row>
    <row r="119" spans="1:13" ht="15">
      <c r="A119" s="60" t="s">
        <v>148</v>
      </c>
      <c r="B119" s="79" t="s">
        <v>139</v>
      </c>
      <c r="C119" s="110">
        <v>0</v>
      </c>
      <c r="D119" s="110">
        <f t="shared" si="7"/>
        <v>0</v>
      </c>
      <c r="E119" s="79"/>
      <c r="F119" s="91">
        <f t="shared" si="8"/>
        <v>0</v>
      </c>
      <c r="G119" s="91">
        <f t="shared" si="9"/>
        <v>0</v>
      </c>
      <c r="L119" s="79" t="s">
        <v>139</v>
      </c>
      <c r="M119" s="57"/>
    </row>
    <row r="120" spans="1:13" ht="15">
      <c r="A120" s="60" t="s">
        <v>150</v>
      </c>
      <c r="B120" s="79" t="s">
        <v>155</v>
      </c>
      <c r="C120" s="110">
        <v>0</v>
      </c>
      <c r="D120" s="110">
        <f t="shared" si="7"/>
        <v>0</v>
      </c>
      <c r="E120" s="79"/>
      <c r="F120" s="91">
        <f t="shared" si="8"/>
        <v>0</v>
      </c>
      <c r="G120" s="91">
        <f t="shared" si="9"/>
        <v>0</v>
      </c>
      <c r="L120" s="79" t="s">
        <v>155</v>
      </c>
      <c r="M120" s="57"/>
    </row>
    <row r="121" spans="1:13" ht="15">
      <c r="A121" s="60" t="s">
        <v>152</v>
      </c>
      <c r="B121" s="79" t="s">
        <v>1638</v>
      </c>
      <c r="C121" s="110">
        <v>0</v>
      </c>
      <c r="D121" s="110">
        <f t="shared" si="7"/>
        <v>0</v>
      </c>
      <c r="E121" s="79"/>
      <c r="F121" s="91">
        <f>IF($C$129=0,"",IF(C121="[for completion]","",IF(C121="","",C121/$C$129)))</f>
        <v>0</v>
      </c>
      <c r="G121" s="91">
        <f>IF($D$129=0,"",IF(D121="[for completion]","",IF(D121="","",D121/$D$129)))</f>
        <v>0</v>
      </c>
      <c r="L121" s="79"/>
      <c r="M121" s="57"/>
    </row>
    <row r="122" spans="1:13" ht="15">
      <c r="A122" s="60" t="s">
        <v>154</v>
      </c>
      <c r="B122" s="79" t="s">
        <v>157</v>
      </c>
      <c r="C122" s="110">
        <v>0</v>
      </c>
      <c r="D122" s="110">
        <f t="shared" si="7"/>
        <v>0</v>
      </c>
      <c r="E122" s="79"/>
      <c r="F122" s="91">
        <f t="shared" si="8"/>
        <v>0</v>
      </c>
      <c r="G122" s="91">
        <f t="shared" si="9"/>
        <v>0</v>
      </c>
      <c r="L122" s="79" t="s">
        <v>157</v>
      </c>
      <c r="M122" s="57"/>
    </row>
    <row r="123" spans="1:13" ht="15">
      <c r="A123" s="60" t="s">
        <v>156</v>
      </c>
      <c r="B123" s="79" t="s">
        <v>141</v>
      </c>
      <c r="C123" s="110">
        <v>0</v>
      </c>
      <c r="D123" s="110">
        <f t="shared" si="7"/>
        <v>0</v>
      </c>
      <c r="E123" s="79"/>
      <c r="F123" s="91">
        <f t="shared" si="8"/>
        <v>0</v>
      </c>
      <c r="G123" s="91">
        <f t="shared" si="9"/>
        <v>0</v>
      </c>
      <c r="L123" s="79" t="s">
        <v>141</v>
      </c>
      <c r="M123" s="57"/>
    </row>
    <row r="124" spans="1:13" ht="15">
      <c r="A124" s="60" t="s">
        <v>158</v>
      </c>
      <c r="B124" s="103" t="s">
        <v>1639</v>
      </c>
      <c r="C124" s="110">
        <v>0</v>
      </c>
      <c r="D124" s="110">
        <f t="shared" si="7"/>
        <v>0</v>
      </c>
      <c r="E124" s="79"/>
      <c r="F124" s="91">
        <f t="shared" si="8"/>
        <v>0</v>
      </c>
      <c r="G124" s="91">
        <f t="shared" si="9"/>
        <v>0</v>
      </c>
      <c r="L124" s="103" t="s">
        <v>1639</v>
      </c>
      <c r="M124" s="57"/>
    </row>
    <row r="125" spans="1:13" ht="15">
      <c r="A125" s="60" t="s">
        <v>160</v>
      </c>
      <c r="B125" s="79" t="s">
        <v>159</v>
      </c>
      <c r="C125" s="110">
        <v>0</v>
      </c>
      <c r="D125" s="110">
        <f t="shared" si="7"/>
        <v>0</v>
      </c>
      <c r="E125" s="79"/>
      <c r="F125" s="91">
        <f t="shared" si="8"/>
        <v>0</v>
      </c>
      <c r="G125" s="91">
        <f t="shared" si="9"/>
        <v>0</v>
      </c>
      <c r="L125" s="79" t="s">
        <v>159</v>
      </c>
      <c r="M125" s="57"/>
    </row>
    <row r="126" spans="1:13" ht="15">
      <c r="A126" s="60" t="s">
        <v>162</v>
      </c>
      <c r="B126" s="79" t="s">
        <v>161</v>
      </c>
      <c r="C126" s="110">
        <v>0</v>
      </c>
      <c r="D126" s="110">
        <f t="shared" si="7"/>
        <v>0</v>
      </c>
      <c r="E126" s="79"/>
      <c r="F126" s="91">
        <f t="shared" si="8"/>
        <v>0</v>
      </c>
      <c r="G126" s="91">
        <f t="shared" si="9"/>
        <v>0</v>
      </c>
      <c r="H126" s="98"/>
      <c r="L126" s="79" t="s">
        <v>161</v>
      </c>
      <c r="M126" s="57"/>
    </row>
    <row r="127" spans="1:13" ht="15">
      <c r="A127" s="60" t="s">
        <v>163</v>
      </c>
      <c r="B127" s="79" t="s">
        <v>137</v>
      </c>
      <c r="C127" s="110">
        <v>0</v>
      </c>
      <c r="D127" s="110">
        <f t="shared" si="7"/>
        <v>0</v>
      </c>
      <c r="E127" s="79"/>
      <c r="F127" s="91">
        <f>IF($C$129=0,"",IF(C127="[for completion]","",IF(C127="","",C127/$C$129)))</f>
        <v>0</v>
      </c>
      <c r="G127" s="91">
        <f>IF($D$129=0,"",IF(D127="[for completion]","",IF(D127="","",D127/$D$129)))</f>
        <v>0</v>
      </c>
      <c r="H127" s="57"/>
      <c r="L127" s="79" t="s">
        <v>137</v>
      </c>
      <c r="M127" s="57"/>
    </row>
    <row r="128" spans="1:13" ht="15">
      <c r="A128" s="60" t="s">
        <v>1640</v>
      </c>
      <c r="B128" s="79" t="s">
        <v>62</v>
      </c>
      <c r="C128" s="110">
        <v>0</v>
      </c>
      <c r="D128" s="110">
        <f t="shared" si="7"/>
        <v>0</v>
      </c>
      <c r="E128" s="79"/>
      <c r="F128" s="91">
        <f t="shared" si="8"/>
        <v>0</v>
      </c>
      <c r="G128" s="91">
        <f t="shared" si="9"/>
        <v>0</v>
      </c>
      <c r="H128" s="57"/>
      <c r="L128" s="57"/>
      <c r="M128" s="57"/>
    </row>
    <row r="129" spans="1:13" ht="15">
      <c r="A129" s="60" t="s">
        <v>1641</v>
      </c>
      <c r="B129" s="104" t="s">
        <v>64</v>
      </c>
      <c r="C129" s="60">
        <f>SUM(C112:C128)</f>
        <v>2926.4772254000154</v>
      </c>
      <c r="D129" s="60">
        <f>SUM(D112:D128)</f>
        <v>2926.4772254000154</v>
      </c>
      <c r="E129" s="79"/>
      <c r="F129" s="89">
        <f>SUM(F112:F128)</f>
        <v>1</v>
      </c>
      <c r="G129" s="89">
        <f>SUM(G112:G128)</f>
        <v>1</v>
      </c>
      <c r="H129" s="57"/>
      <c r="L129" s="57"/>
      <c r="M129" s="57"/>
    </row>
    <row r="130" spans="1:13" ht="15" outlineLevel="1">
      <c r="A130" s="60" t="s">
        <v>164</v>
      </c>
      <c r="B130" s="96" t="s">
        <v>165</v>
      </c>
      <c r="E130" s="79"/>
      <c r="F130" s="91">
        <f>IF($C$129=0,"",IF(C130="[for completion]","",IF(C130="","",C130/$C$129)))</f>
      </c>
      <c r="G130" s="91">
        <f>IF($D$129=0,"",IF(D130="[for completion]","",IF(D130="","",D130/$D$129)))</f>
      </c>
      <c r="H130" s="57"/>
      <c r="L130" s="57"/>
      <c r="M130" s="57"/>
    </row>
    <row r="131" spans="1:13" ht="15" outlineLevel="1">
      <c r="A131" s="60" t="s">
        <v>166</v>
      </c>
      <c r="B131" s="96" t="s">
        <v>165</v>
      </c>
      <c r="E131" s="79"/>
      <c r="F131" s="91">
        <f aca="true" t="shared" si="10" ref="F131:F136">IF($C$129=0,"",IF(C131="[for completion]","",C131/$C$129))</f>
        <v>0</v>
      </c>
      <c r="G131" s="91">
        <f aca="true" t="shared" si="11" ref="G131:G136">IF($D$129=0,"",IF(D131="[for completion]","",D131/$D$129))</f>
        <v>0</v>
      </c>
      <c r="H131" s="57"/>
      <c r="L131" s="57"/>
      <c r="M131" s="57"/>
    </row>
    <row r="132" spans="1:13" ht="15" outlineLevel="1">
      <c r="A132" s="60" t="s">
        <v>167</v>
      </c>
      <c r="B132" s="96" t="s">
        <v>165</v>
      </c>
      <c r="E132" s="79"/>
      <c r="F132" s="91">
        <f t="shared" si="10"/>
        <v>0</v>
      </c>
      <c r="G132" s="91">
        <f t="shared" si="11"/>
        <v>0</v>
      </c>
      <c r="H132" s="57"/>
      <c r="L132" s="57"/>
      <c r="M132" s="57"/>
    </row>
    <row r="133" spans="1:13" ht="15" outlineLevel="1">
      <c r="A133" s="60" t="s">
        <v>168</v>
      </c>
      <c r="B133" s="96" t="s">
        <v>165</v>
      </c>
      <c r="E133" s="79"/>
      <c r="F133" s="91">
        <f t="shared" si="10"/>
        <v>0</v>
      </c>
      <c r="G133" s="91">
        <f t="shared" si="11"/>
        <v>0</v>
      </c>
      <c r="H133" s="57"/>
      <c r="L133" s="57"/>
      <c r="M133" s="57"/>
    </row>
    <row r="134" spans="1:13" ht="15" outlineLevel="1">
      <c r="A134" s="60" t="s">
        <v>169</v>
      </c>
      <c r="B134" s="96" t="s">
        <v>165</v>
      </c>
      <c r="E134" s="79"/>
      <c r="F134" s="91">
        <f t="shared" si="10"/>
        <v>0</v>
      </c>
      <c r="G134" s="91">
        <f t="shared" si="11"/>
        <v>0</v>
      </c>
      <c r="H134" s="57"/>
      <c r="L134" s="57"/>
      <c r="M134" s="57"/>
    </row>
    <row r="135" spans="1:13" ht="15" outlineLevel="1">
      <c r="A135" s="60" t="s">
        <v>170</v>
      </c>
      <c r="B135" s="96" t="s">
        <v>165</v>
      </c>
      <c r="E135" s="79"/>
      <c r="F135" s="91">
        <f t="shared" si="10"/>
        <v>0</v>
      </c>
      <c r="G135" s="91">
        <f t="shared" si="11"/>
        <v>0</v>
      </c>
      <c r="H135" s="57"/>
      <c r="L135" s="57"/>
      <c r="M135" s="57"/>
    </row>
    <row r="136" spans="1:13" ht="15" outlineLevel="1">
      <c r="A136" s="60" t="s">
        <v>171</v>
      </c>
      <c r="B136" s="96" t="s">
        <v>165</v>
      </c>
      <c r="E136" s="79"/>
      <c r="F136" s="91">
        <f t="shared" si="10"/>
        <v>0</v>
      </c>
      <c r="G136" s="91">
        <f t="shared" si="11"/>
        <v>0</v>
      </c>
      <c r="H136" s="57"/>
      <c r="L136" s="57"/>
      <c r="M136" s="57"/>
    </row>
    <row r="137" spans="1:13" ht="15" customHeight="1">
      <c r="A137" s="81"/>
      <c r="B137" s="82" t="s">
        <v>172</v>
      </c>
      <c r="C137" s="84" t="s">
        <v>131</v>
      </c>
      <c r="D137" s="84" t="s">
        <v>132</v>
      </c>
      <c r="E137" s="83"/>
      <c r="F137" s="84" t="s">
        <v>133</v>
      </c>
      <c r="G137" s="84" t="s">
        <v>134</v>
      </c>
      <c r="H137" s="57"/>
      <c r="L137" s="57"/>
      <c r="M137" s="57"/>
    </row>
    <row r="138" spans="1:14" s="109" customFormat="1" ht="15">
      <c r="A138" s="60" t="s">
        <v>173</v>
      </c>
      <c r="B138" s="79" t="s">
        <v>1</v>
      </c>
      <c r="C138" s="110">
        <v>2250</v>
      </c>
      <c r="D138" s="108">
        <f>C138</f>
        <v>2250</v>
      </c>
      <c r="E138" s="91"/>
      <c r="F138" s="91">
        <f>IF($C$155=0,"",IF(C138="[for completion]","",IF(C138="","",C138/$C$155)))</f>
        <v>1</v>
      </c>
      <c r="G138" s="91">
        <f>IF($D$155=0,"",IF(D138="[for completion]","",IF(D138="","",D138/$D$155)))</f>
        <v>1</v>
      </c>
      <c r="H138" s="57"/>
      <c r="I138" s="60"/>
      <c r="J138" s="60"/>
      <c r="K138" s="60"/>
      <c r="L138" s="57"/>
      <c r="M138" s="57"/>
      <c r="N138" s="57"/>
    </row>
    <row r="139" spans="1:14" s="109" customFormat="1" ht="15">
      <c r="A139" s="60" t="s">
        <v>174</v>
      </c>
      <c r="B139" s="79" t="s">
        <v>145</v>
      </c>
      <c r="C139" s="110">
        <v>0</v>
      </c>
      <c r="D139" s="110">
        <f aca="true" t="shared" si="12" ref="D139:D154">C139</f>
        <v>0</v>
      </c>
      <c r="E139" s="91"/>
      <c r="F139" s="91">
        <f aca="true" t="shared" si="13" ref="F139:F146">IF($C$155=0,"",IF(C139="[for completion]","",IF(C139="","",C139/$C$155)))</f>
        <v>0</v>
      </c>
      <c r="G139" s="91">
        <f aca="true" t="shared" si="14" ref="G139:G146">IF($D$155=0,"",IF(D139="[for completion]","",IF(D139="","",D139/$D$155)))</f>
        <v>0</v>
      </c>
      <c r="H139" s="57"/>
      <c r="I139" s="60"/>
      <c r="J139" s="60"/>
      <c r="K139" s="60"/>
      <c r="L139" s="57"/>
      <c r="M139" s="57"/>
      <c r="N139" s="57"/>
    </row>
    <row r="140" spans="1:14" s="109" customFormat="1" ht="15">
      <c r="A140" s="60" t="s">
        <v>175</v>
      </c>
      <c r="B140" s="79" t="s">
        <v>149</v>
      </c>
      <c r="C140" s="110">
        <v>0</v>
      </c>
      <c r="D140" s="110">
        <f t="shared" si="12"/>
        <v>0</v>
      </c>
      <c r="E140" s="91"/>
      <c r="F140" s="91">
        <f t="shared" si="13"/>
        <v>0</v>
      </c>
      <c r="G140" s="91">
        <f t="shared" si="14"/>
        <v>0</v>
      </c>
      <c r="H140" s="57"/>
      <c r="I140" s="60"/>
      <c r="J140" s="60"/>
      <c r="K140" s="60"/>
      <c r="L140" s="57"/>
      <c r="M140" s="57"/>
      <c r="N140" s="57"/>
    </row>
    <row r="141" spans="1:14" s="109" customFormat="1" ht="15">
      <c r="A141" s="60" t="s">
        <v>176</v>
      </c>
      <c r="B141" s="79" t="s">
        <v>147</v>
      </c>
      <c r="C141" s="110">
        <v>0</v>
      </c>
      <c r="D141" s="110">
        <f t="shared" si="12"/>
        <v>0</v>
      </c>
      <c r="E141" s="91"/>
      <c r="F141" s="91">
        <f t="shared" si="13"/>
        <v>0</v>
      </c>
      <c r="G141" s="91">
        <f t="shared" si="14"/>
        <v>0</v>
      </c>
      <c r="H141" s="57"/>
      <c r="I141" s="60"/>
      <c r="J141" s="60"/>
      <c r="K141" s="60"/>
      <c r="L141" s="57"/>
      <c r="M141" s="57"/>
      <c r="N141" s="57"/>
    </row>
    <row r="142" spans="1:14" s="109" customFormat="1" ht="15">
      <c r="A142" s="60" t="s">
        <v>177</v>
      </c>
      <c r="B142" s="79" t="s">
        <v>143</v>
      </c>
      <c r="C142" s="110">
        <v>0</v>
      </c>
      <c r="D142" s="110">
        <f t="shared" si="12"/>
        <v>0</v>
      </c>
      <c r="E142" s="91"/>
      <c r="F142" s="91">
        <f t="shared" si="13"/>
        <v>0</v>
      </c>
      <c r="G142" s="91">
        <f t="shared" si="14"/>
        <v>0</v>
      </c>
      <c r="H142" s="57"/>
      <c r="I142" s="60"/>
      <c r="J142" s="60"/>
      <c r="K142" s="60"/>
      <c r="L142" s="57"/>
      <c r="M142" s="57"/>
      <c r="N142" s="57"/>
    </row>
    <row r="143" spans="1:14" s="109" customFormat="1" ht="15">
      <c r="A143" s="60" t="s">
        <v>178</v>
      </c>
      <c r="B143" s="79" t="s">
        <v>151</v>
      </c>
      <c r="C143" s="110">
        <v>0</v>
      </c>
      <c r="D143" s="110">
        <f t="shared" si="12"/>
        <v>0</v>
      </c>
      <c r="E143" s="79"/>
      <c r="F143" s="91">
        <f t="shared" si="13"/>
        <v>0</v>
      </c>
      <c r="G143" s="91">
        <f t="shared" si="14"/>
        <v>0</v>
      </c>
      <c r="H143" s="57"/>
      <c r="I143" s="60"/>
      <c r="J143" s="60"/>
      <c r="K143" s="60"/>
      <c r="L143" s="57"/>
      <c r="M143" s="57"/>
      <c r="N143" s="57"/>
    </row>
    <row r="144" spans="1:13" ht="15">
      <c r="A144" s="60" t="s">
        <v>179</v>
      </c>
      <c r="B144" s="79" t="s">
        <v>153</v>
      </c>
      <c r="C144" s="110">
        <v>0</v>
      </c>
      <c r="D144" s="110">
        <f t="shared" si="12"/>
        <v>0</v>
      </c>
      <c r="E144" s="79"/>
      <c r="F144" s="91">
        <f t="shared" si="13"/>
        <v>0</v>
      </c>
      <c r="G144" s="91">
        <f t="shared" si="14"/>
        <v>0</v>
      </c>
      <c r="H144" s="57"/>
      <c r="L144" s="57"/>
      <c r="M144" s="57"/>
    </row>
    <row r="145" spans="1:13" ht="15">
      <c r="A145" s="60" t="s">
        <v>180</v>
      </c>
      <c r="B145" s="79" t="s">
        <v>139</v>
      </c>
      <c r="C145" s="110">
        <v>0</v>
      </c>
      <c r="D145" s="110">
        <f t="shared" si="12"/>
        <v>0</v>
      </c>
      <c r="E145" s="79"/>
      <c r="F145" s="91">
        <f t="shared" si="13"/>
        <v>0</v>
      </c>
      <c r="G145" s="91">
        <f t="shared" si="14"/>
        <v>0</v>
      </c>
      <c r="H145" s="57"/>
      <c r="L145" s="57"/>
      <c r="M145" s="57"/>
    </row>
    <row r="146" spans="1:13" ht="15">
      <c r="A146" s="60" t="s">
        <v>181</v>
      </c>
      <c r="B146" s="79" t="s">
        <v>155</v>
      </c>
      <c r="C146" s="110">
        <v>0</v>
      </c>
      <c r="D146" s="110">
        <f t="shared" si="12"/>
        <v>0</v>
      </c>
      <c r="E146" s="79"/>
      <c r="F146" s="91">
        <f t="shared" si="13"/>
        <v>0</v>
      </c>
      <c r="G146" s="91">
        <f t="shared" si="14"/>
        <v>0</v>
      </c>
      <c r="H146" s="57"/>
      <c r="L146" s="57"/>
      <c r="M146" s="57"/>
    </row>
    <row r="147" spans="1:13" ht="15">
      <c r="A147" s="60" t="s">
        <v>182</v>
      </c>
      <c r="B147" s="79" t="s">
        <v>1638</v>
      </c>
      <c r="C147" s="110">
        <v>0</v>
      </c>
      <c r="D147" s="110">
        <f t="shared" si="12"/>
        <v>0</v>
      </c>
      <c r="E147" s="79"/>
      <c r="F147" s="91">
        <f>IF($C$155=0,"",IF(C147="[for completion]","",IF(C147="","",C147/$C$155)))</f>
        <v>0</v>
      </c>
      <c r="G147" s="91">
        <f>IF($D$155=0,"",IF(D147="[for completion]","",IF(D147="","",D147/$D$155)))</f>
        <v>0</v>
      </c>
      <c r="H147" s="57"/>
      <c r="L147" s="57"/>
      <c r="M147" s="57"/>
    </row>
    <row r="148" spans="1:13" ht="15">
      <c r="A148" s="60" t="s">
        <v>183</v>
      </c>
      <c r="B148" s="79" t="s">
        <v>157</v>
      </c>
      <c r="C148" s="110">
        <v>0</v>
      </c>
      <c r="D148" s="110">
        <f t="shared" si="12"/>
        <v>0</v>
      </c>
      <c r="E148" s="79"/>
      <c r="F148" s="91">
        <f aca="true" t="shared" si="15" ref="F148:F154">IF($C$155=0,"",IF(C148="[for completion]","",IF(C148="","",C148/$C$155)))</f>
        <v>0</v>
      </c>
      <c r="G148" s="91">
        <f aca="true" t="shared" si="16" ref="G148:G154">IF($D$155=0,"",IF(D148="[for completion]","",IF(D148="","",D148/$D$155)))</f>
        <v>0</v>
      </c>
      <c r="H148" s="57"/>
      <c r="L148" s="57"/>
      <c r="M148" s="57"/>
    </row>
    <row r="149" spans="1:13" ht="15">
      <c r="A149" s="60" t="s">
        <v>184</v>
      </c>
      <c r="B149" s="79" t="s">
        <v>141</v>
      </c>
      <c r="C149" s="110">
        <v>0</v>
      </c>
      <c r="D149" s="110">
        <f t="shared" si="12"/>
        <v>0</v>
      </c>
      <c r="E149" s="79"/>
      <c r="F149" s="91">
        <f t="shared" si="15"/>
        <v>0</v>
      </c>
      <c r="G149" s="91">
        <f t="shared" si="16"/>
        <v>0</v>
      </c>
      <c r="H149" s="57"/>
      <c r="L149" s="57"/>
      <c r="M149" s="57"/>
    </row>
    <row r="150" spans="1:13" ht="15">
      <c r="A150" s="60" t="s">
        <v>185</v>
      </c>
      <c r="B150" s="103" t="s">
        <v>1639</v>
      </c>
      <c r="C150" s="110">
        <v>0</v>
      </c>
      <c r="D150" s="110">
        <f t="shared" si="12"/>
        <v>0</v>
      </c>
      <c r="E150" s="79"/>
      <c r="F150" s="91">
        <f t="shared" si="15"/>
        <v>0</v>
      </c>
      <c r="G150" s="91">
        <f t="shared" si="16"/>
        <v>0</v>
      </c>
      <c r="H150" s="57"/>
      <c r="L150" s="57"/>
      <c r="M150" s="57"/>
    </row>
    <row r="151" spans="1:13" ht="15">
      <c r="A151" s="60" t="s">
        <v>186</v>
      </c>
      <c r="B151" s="79" t="s">
        <v>159</v>
      </c>
      <c r="C151" s="110">
        <v>0</v>
      </c>
      <c r="D151" s="110">
        <f t="shared" si="12"/>
        <v>0</v>
      </c>
      <c r="E151" s="79"/>
      <c r="F151" s="91">
        <f t="shared" si="15"/>
        <v>0</v>
      </c>
      <c r="G151" s="91">
        <f t="shared" si="16"/>
        <v>0</v>
      </c>
      <c r="H151" s="57"/>
      <c r="L151" s="57"/>
      <c r="M151" s="57"/>
    </row>
    <row r="152" spans="1:13" ht="15">
      <c r="A152" s="60" t="s">
        <v>187</v>
      </c>
      <c r="B152" s="79" t="s">
        <v>161</v>
      </c>
      <c r="C152" s="110">
        <v>0</v>
      </c>
      <c r="D152" s="110">
        <f t="shared" si="12"/>
        <v>0</v>
      </c>
      <c r="E152" s="79"/>
      <c r="F152" s="91">
        <f t="shared" si="15"/>
        <v>0</v>
      </c>
      <c r="G152" s="91">
        <f t="shared" si="16"/>
        <v>0</v>
      </c>
      <c r="H152" s="57"/>
      <c r="L152" s="57"/>
      <c r="M152" s="57"/>
    </row>
    <row r="153" spans="1:13" ht="15">
      <c r="A153" s="60" t="s">
        <v>188</v>
      </c>
      <c r="B153" s="79" t="s">
        <v>137</v>
      </c>
      <c r="C153" s="110">
        <v>0</v>
      </c>
      <c r="D153" s="110">
        <f t="shared" si="12"/>
        <v>0</v>
      </c>
      <c r="E153" s="79"/>
      <c r="F153" s="91">
        <f t="shared" si="15"/>
        <v>0</v>
      </c>
      <c r="G153" s="91">
        <f t="shared" si="16"/>
        <v>0</v>
      </c>
      <c r="H153" s="57"/>
      <c r="L153" s="57"/>
      <c r="M153" s="57"/>
    </row>
    <row r="154" spans="1:13" ht="15">
      <c r="A154" s="60" t="s">
        <v>1642</v>
      </c>
      <c r="B154" s="79" t="s">
        <v>62</v>
      </c>
      <c r="C154" s="110">
        <v>0</v>
      </c>
      <c r="D154" s="110">
        <f t="shared" si="12"/>
        <v>0</v>
      </c>
      <c r="E154" s="79"/>
      <c r="F154" s="91">
        <f t="shared" si="15"/>
        <v>0</v>
      </c>
      <c r="G154" s="91">
        <f t="shared" si="16"/>
        <v>0</v>
      </c>
      <c r="H154" s="57"/>
      <c r="L154" s="57"/>
      <c r="M154" s="57"/>
    </row>
    <row r="155" spans="1:13" ht="15">
      <c r="A155" s="60" t="s">
        <v>1643</v>
      </c>
      <c r="B155" s="104" t="s">
        <v>64</v>
      </c>
      <c r="C155" s="60">
        <f>SUM(C138:C154)</f>
        <v>2250</v>
      </c>
      <c r="D155" s="60">
        <f>SUM(D138:D154)</f>
        <v>2250</v>
      </c>
      <c r="E155" s="79"/>
      <c r="F155" s="89">
        <f>SUM(F138:F154)</f>
        <v>1</v>
      </c>
      <c r="G155" s="89">
        <f>SUM(G138:G154)</f>
        <v>1</v>
      </c>
      <c r="H155" s="57"/>
      <c r="L155" s="57"/>
      <c r="M155" s="57"/>
    </row>
    <row r="156" spans="1:13" ht="15" outlineLevel="1">
      <c r="A156" s="60" t="s">
        <v>189</v>
      </c>
      <c r="B156" s="96" t="s">
        <v>165</v>
      </c>
      <c r="E156" s="79"/>
      <c r="F156" s="91">
        <f>IF($C$155=0,"",IF(C156="[for completion]","",IF(C156="","",C156/$C$155)))</f>
      </c>
      <c r="G156" s="91">
        <f>IF($D$155=0,"",IF(D156="[for completion]","",IF(D156="","",D156/$D$155)))</f>
      </c>
      <c r="H156" s="57"/>
      <c r="L156" s="57"/>
      <c r="M156" s="57"/>
    </row>
    <row r="157" spans="1:13" ht="15" outlineLevel="1">
      <c r="A157" s="60" t="s">
        <v>190</v>
      </c>
      <c r="B157" s="96" t="s">
        <v>165</v>
      </c>
      <c r="E157" s="79"/>
      <c r="F157" s="91">
        <f aca="true" t="shared" si="17" ref="F157:F162">IF($C$155=0,"",IF(C157="[for completion]","",IF(C157="","",C157/$C$155)))</f>
      </c>
      <c r="G157" s="91">
        <f aca="true" t="shared" si="18" ref="G157:G162">IF($D$155=0,"",IF(D157="[for completion]","",IF(D157="","",D157/$D$155)))</f>
      </c>
      <c r="H157" s="57"/>
      <c r="L157" s="57"/>
      <c r="M157" s="57"/>
    </row>
    <row r="158" spans="1:13" ht="15" outlineLevel="1">
      <c r="A158" s="60" t="s">
        <v>191</v>
      </c>
      <c r="B158" s="96" t="s">
        <v>165</v>
      </c>
      <c r="E158" s="79"/>
      <c r="F158" s="91">
        <f t="shared" si="17"/>
      </c>
      <c r="G158" s="91">
        <f t="shared" si="18"/>
      </c>
      <c r="H158" s="57"/>
      <c r="L158" s="57"/>
      <c r="M158" s="57"/>
    </row>
    <row r="159" spans="1:13" ht="15" outlineLevel="1">
      <c r="A159" s="60" t="s">
        <v>192</v>
      </c>
      <c r="B159" s="96" t="s">
        <v>165</v>
      </c>
      <c r="E159" s="79"/>
      <c r="F159" s="91">
        <f t="shared" si="17"/>
      </c>
      <c r="G159" s="91">
        <f t="shared" si="18"/>
      </c>
      <c r="H159" s="57"/>
      <c r="L159" s="57"/>
      <c r="M159" s="57"/>
    </row>
    <row r="160" spans="1:13" ht="15" outlineLevel="1">
      <c r="A160" s="60" t="s">
        <v>1644</v>
      </c>
      <c r="B160" s="96" t="s">
        <v>165</v>
      </c>
      <c r="E160" s="79"/>
      <c r="F160" s="91">
        <f t="shared" si="17"/>
      </c>
      <c r="G160" s="91">
        <f t="shared" si="18"/>
      </c>
      <c r="H160" s="57"/>
      <c r="L160" s="57"/>
      <c r="M160" s="57"/>
    </row>
    <row r="161" spans="1:13" ht="15" outlineLevel="1">
      <c r="A161" s="60" t="s">
        <v>193</v>
      </c>
      <c r="B161" s="96" t="s">
        <v>165</v>
      </c>
      <c r="E161" s="79"/>
      <c r="F161" s="91">
        <f t="shared" si="17"/>
      </c>
      <c r="G161" s="91">
        <f t="shared" si="18"/>
      </c>
      <c r="H161" s="57"/>
      <c r="L161" s="57"/>
      <c r="M161" s="57"/>
    </row>
    <row r="162" spans="1:13" ht="15" outlineLevel="1">
      <c r="A162" s="60" t="s">
        <v>194</v>
      </c>
      <c r="B162" s="96" t="s">
        <v>165</v>
      </c>
      <c r="E162" s="79"/>
      <c r="F162" s="91">
        <f t="shared" si="17"/>
      </c>
      <c r="G162" s="91">
        <f t="shared" si="18"/>
      </c>
      <c r="H162" s="57"/>
      <c r="L162" s="57"/>
      <c r="M162" s="57"/>
    </row>
    <row r="163" spans="1:13" ht="15" customHeight="1">
      <c r="A163" s="81"/>
      <c r="B163" s="82" t="s">
        <v>195</v>
      </c>
      <c r="C163" s="88" t="s">
        <v>131</v>
      </c>
      <c r="D163" s="88" t="s">
        <v>132</v>
      </c>
      <c r="E163" s="83"/>
      <c r="F163" s="88" t="s">
        <v>133</v>
      </c>
      <c r="G163" s="88" t="s">
        <v>134</v>
      </c>
      <c r="H163" s="57"/>
      <c r="L163" s="57"/>
      <c r="M163" s="57"/>
    </row>
    <row r="164" spans="1:13" ht="15">
      <c r="A164" s="60" t="s">
        <v>196</v>
      </c>
      <c r="B164" s="57" t="s">
        <v>197</v>
      </c>
      <c r="C164" s="60">
        <v>2250</v>
      </c>
      <c r="D164" s="60">
        <f>C164</f>
        <v>2250</v>
      </c>
      <c r="E164" s="111"/>
      <c r="F164" s="91">
        <f>IF($C$167=0,"",IF(C164="[for completion]","",IF(C164="","",C164/$C$167)))</f>
        <v>1</v>
      </c>
      <c r="G164" s="91">
        <f>IF($D$167=0,"",IF(D164="[for completion]","",IF(D164="","",D164/$D$167)))</f>
        <v>1</v>
      </c>
      <c r="H164" s="57"/>
      <c r="L164" s="57"/>
      <c r="M164" s="57"/>
    </row>
    <row r="165" spans="1:13" ht="15">
      <c r="A165" s="60" t="s">
        <v>198</v>
      </c>
      <c r="B165" s="57" t="s">
        <v>199</v>
      </c>
      <c r="C165" s="112">
        <v>0</v>
      </c>
      <c r="D165" s="112">
        <f>C165</f>
        <v>0</v>
      </c>
      <c r="E165" s="111"/>
      <c r="F165" s="91">
        <f>IF($C$167=0,"",IF(C165="[for completion]","",IF(C165="","",C165/$C$167)))</f>
        <v>0</v>
      </c>
      <c r="G165" s="91">
        <f>IF($D$167=0,"",IF(D165="[for completion]","",IF(D165="","",D165/$D$167)))</f>
        <v>0</v>
      </c>
      <c r="H165" s="57"/>
      <c r="L165" s="57"/>
      <c r="M165" s="57"/>
    </row>
    <row r="166" spans="1:13" ht="15">
      <c r="A166" s="60" t="s">
        <v>200</v>
      </c>
      <c r="B166" s="57" t="s">
        <v>62</v>
      </c>
      <c r="C166" s="112">
        <v>0</v>
      </c>
      <c r="D166" s="112">
        <f>C166</f>
        <v>0</v>
      </c>
      <c r="E166" s="111"/>
      <c r="F166" s="91">
        <f>IF($C$167=0,"",IF(C166="[for completion]","",IF(C166="","",C166/$C$167)))</f>
        <v>0</v>
      </c>
      <c r="G166" s="91">
        <f>IF($D$167=0,"",IF(D166="[for completion]","",IF(D166="","",D166/$D$167)))</f>
        <v>0</v>
      </c>
      <c r="H166" s="57"/>
      <c r="L166" s="57"/>
      <c r="M166" s="57"/>
    </row>
    <row r="167" spans="1:13" ht="15">
      <c r="A167" s="60" t="s">
        <v>201</v>
      </c>
      <c r="B167" s="113" t="s">
        <v>64</v>
      </c>
      <c r="C167" s="57">
        <f>SUM(C164:C166)</f>
        <v>2250</v>
      </c>
      <c r="D167" s="57">
        <f>SUM(D164:D166)</f>
        <v>2250</v>
      </c>
      <c r="E167" s="111"/>
      <c r="F167" s="111">
        <f>SUM(F164:F166)</f>
        <v>1</v>
      </c>
      <c r="G167" s="111">
        <f>SUM(G164:G166)</f>
        <v>1</v>
      </c>
      <c r="H167" s="57"/>
      <c r="L167" s="57"/>
      <c r="M167" s="57"/>
    </row>
    <row r="168" spans="1:13" ht="15" outlineLevel="1">
      <c r="A168" s="60" t="s">
        <v>202</v>
      </c>
      <c r="B168" s="113"/>
      <c r="C168" s="57"/>
      <c r="D168" s="57"/>
      <c r="E168" s="111"/>
      <c r="F168" s="111"/>
      <c r="G168" s="103"/>
      <c r="H168" s="57"/>
      <c r="L168" s="57"/>
      <c r="M168" s="57"/>
    </row>
    <row r="169" spans="1:13" ht="15" outlineLevel="1">
      <c r="A169" s="60" t="s">
        <v>203</v>
      </c>
      <c r="B169" s="113"/>
      <c r="C169" s="57"/>
      <c r="D169" s="57"/>
      <c r="E169" s="111"/>
      <c r="F169" s="111"/>
      <c r="G169" s="103"/>
      <c r="H169" s="57"/>
      <c r="L169" s="57"/>
      <c r="M169" s="57"/>
    </row>
    <row r="170" spans="1:13" ht="15" outlineLevel="1">
      <c r="A170" s="60" t="s">
        <v>204</v>
      </c>
      <c r="B170" s="113"/>
      <c r="C170" s="57"/>
      <c r="D170" s="57"/>
      <c r="E170" s="111"/>
      <c r="F170" s="111"/>
      <c r="G170" s="103"/>
      <c r="H170" s="57"/>
      <c r="L170" s="57"/>
      <c r="M170" s="57"/>
    </row>
    <row r="171" spans="1:13" ht="15" outlineLevel="1">
      <c r="A171" s="60" t="s">
        <v>205</v>
      </c>
      <c r="B171" s="113"/>
      <c r="C171" s="57"/>
      <c r="D171" s="57"/>
      <c r="E171" s="111"/>
      <c r="F171" s="111"/>
      <c r="G171" s="103"/>
      <c r="H171" s="57"/>
      <c r="L171" s="57"/>
      <c r="M171" s="57"/>
    </row>
    <row r="172" spans="1:13" ht="15" outlineLevel="1">
      <c r="A172" s="60" t="s">
        <v>206</v>
      </c>
      <c r="B172" s="113"/>
      <c r="C172" s="57"/>
      <c r="D172" s="57"/>
      <c r="E172" s="111"/>
      <c r="F172" s="111"/>
      <c r="G172" s="103"/>
      <c r="H172" s="57"/>
      <c r="L172" s="57"/>
      <c r="M172" s="57"/>
    </row>
    <row r="173" spans="1:13" ht="15" customHeight="1">
      <c r="A173" s="81"/>
      <c r="B173" s="82" t="s">
        <v>207</v>
      </c>
      <c r="C173" s="81" t="s">
        <v>50</v>
      </c>
      <c r="D173" s="81"/>
      <c r="E173" s="83"/>
      <c r="F173" s="84" t="s">
        <v>208</v>
      </c>
      <c r="G173" s="84"/>
      <c r="H173" s="57"/>
      <c r="L173" s="57"/>
      <c r="M173" s="57"/>
    </row>
    <row r="174" spans="1:13" ht="15" customHeight="1">
      <c r="A174" s="60" t="s">
        <v>209</v>
      </c>
      <c r="B174" s="79" t="s">
        <v>210</v>
      </c>
      <c r="C174" s="112">
        <v>0</v>
      </c>
      <c r="D174" s="74"/>
      <c r="E174" s="66"/>
      <c r="F174" s="91">
        <f>IF($C$179=0,"",IF(C174="[for completion]","",C174/$C$179))</f>
        <v>0</v>
      </c>
      <c r="G174" s="91"/>
      <c r="H174" s="57"/>
      <c r="L174" s="57"/>
      <c r="M174" s="57"/>
    </row>
    <row r="175" spans="1:13" ht="30.75" customHeight="1">
      <c r="A175" s="60" t="s">
        <v>211</v>
      </c>
      <c r="B175" s="79" t="s">
        <v>212</v>
      </c>
      <c r="C175" s="112">
        <v>13</v>
      </c>
      <c r="E175" s="95"/>
      <c r="F175" s="91">
        <f>IF($C$179=0,"",IF(C175="[for completion]","",C175/$C$179))</f>
        <v>1</v>
      </c>
      <c r="G175" s="91"/>
      <c r="H175" s="57"/>
      <c r="L175" s="57"/>
      <c r="M175" s="57"/>
    </row>
    <row r="176" spans="1:13" ht="15">
      <c r="A176" s="60" t="s">
        <v>213</v>
      </c>
      <c r="B176" s="79" t="s">
        <v>214</v>
      </c>
      <c r="C176" s="112">
        <v>0</v>
      </c>
      <c r="E176" s="95"/>
      <c r="F176" s="91"/>
      <c r="G176" s="91"/>
      <c r="H176" s="57"/>
      <c r="L176" s="57"/>
      <c r="M176" s="57"/>
    </row>
    <row r="177" spans="1:13" ht="15">
      <c r="A177" s="60" t="s">
        <v>215</v>
      </c>
      <c r="B177" s="79" t="s">
        <v>216</v>
      </c>
      <c r="C177" s="112">
        <v>0</v>
      </c>
      <c r="E177" s="95"/>
      <c r="F177" s="91">
        <f aca="true" t="shared" si="19" ref="F177:F187">IF($C$179=0,"",IF(C177="[for completion]","",C177/$C$179))</f>
        <v>0</v>
      </c>
      <c r="G177" s="91"/>
      <c r="H177" s="57"/>
      <c r="L177" s="57"/>
      <c r="M177" s="57"/>
    </row>
    <row r="178" spans="1:13" ht="15">
      <c r="A178" s="60" t="s">
        <v>217</v>
      </c>
      <c r="B178" s="79" t="s">
        <v>62</v>
      </c>
      <c r="C178" s="112">
        <v>0</v>
      </c>
      <c r="E178" s="95"/>
      <c r="F178" s="91">
        <f t="shared" si="19"/>
        <v>0</v>
      </c>
      <c r="G178" s="91"/>
      <c r="H178" s="57"/>
      <c r="L178" s="57"/>
      <c r="M178" s="57"/>
    </row>
    <row r="179" spans="1:13" ht="15">
      <c r="A179" s="60" t="s">
        <v>218</v>
      </c>
      <c r="B179" s="104" t="s">
        <v>64</v>
      </c>
      <c r="C179" s="79">
        <f>SUM(C174:C178)</f>
        <v>13</v>
      </c>
      <c r="E179" s="95"/>
      <c r="F179" s="95">
        <f>SUM(F174:F178)</f>
        <v>1</v>
      </c>
      <c r="G179" s="91"/>
      <c r="H179" s="57"/>
      <c r="L179" s="57"/>
      <c r="M179" s="57"/>
    </row>
    <row r="180" spans="1:13" ht="15" outlineLevel="1">
      <c r="A180" s="60" t="s">
        <v>219</v>
      </c>
      <c r="B180" s="114" t="s">
        <v>220</v>
      </c>
      <c r="E180" s="95"/>
      <c r="F180" s="91">
        <f t="shared" si="19"/>
        <v>0</v>
      </c>
      <c r="G180" s="91"/>
      <c r="H180" s="57"/>
      <c r="L180" s="57"/>
      <c r="M180" s="57"/>
    </row>
    <row r="181" spans="1:6" s="114" customFormat="1" ht="30" outlineLevel="1">
      <c r="A181" s="60" t="s">
        <v>221</v>
      </c>
      <c r="B181" s="114" t="s">
        <v>222</v>
      </c>
      <c r="F181" s="91">
        <f t="shared" si="19"/>
        <v>0</v>
      </c>
    </row>
    <row r="182" spans="1:13" ht="30" outlineLevel="1">
      <c r="A182" s="60" t="s">
        <v>223</v>
      </c>
      <c r="B182" s="114" t="s">
        <v>224</v>
      </c>
      <c r="E182" s="95"/>
      <c r="F182" s="91">
        <f t="shared" si="19"/>
        <v>0</v>
      </c>
      <c r="G182" s="91"/>
      <c r="H182" s="57"/>
      <c r="L182" s="57"/>
      <c r="M182" s="57"/>
    </row>
    <row r="183" spans="1:13" ht="15" outlineLevel="1">
      <c r="A183" s="60" t="s">
        <v>225</v>
      </c>
      <c r="B183" s="114" t="s">
        <v>226</v>
      </c>
      <c r="E183" s="95"/>
      <c r="F183" s="91">
        <f t="shared" si="19"/>
        <v>0</v>
      </c>
      <c r="G183" s="91"/>
      <c r="H183" s="57"/>
      <c r="L183" s="57"/>
      <c r="M183" s="57"/>
    </row>
    <row r="184" spans="1:6" s="114" customFormat="1" ht="30" outlineLevel="1">
      <c r="A184" s="60" t="s">
        <v>227</v>
      </c>
      <c r="B184" s="114" t="s">
        <v>228</v>
      </c>
      <c r="F184" s="91">
        <f t="shared" si="19"/>
        <v>0</v>
      </c>
    </row>
    <row r="185" spans="1:13" ht="30" outlineLevel="1">
      <c r="A185" s="60" t="s">
        <v>229</v>
      </c>
      <c r="B185" s="114" t="s">
        <v>230</v>
      </c>
      <c r="E185" s="95"/>
      <c r="F185" s="91">
        <f t="shared" si="19"/>
        <v>0</v>
      </c>
      <c r="G185" s="91"/>
      <c r="H185" s="57"/>
      <c r="L185" s="57"/>
      <c r="M185" s="57"/>
    </row>
    <row r="186" spans="1:13" ht="15" outlineLevel="1">
      <c r="A186" s="60" t="s">
        <v>231</v>
      </c>
      <c r="B186" s="114" t="s">
        <v>232</v>
      </c>
      <c r="E186" s="95"/>
      <c r="F186" s="91">
        <f t="shared" si="19"/>
        <v>0</v>
      </c>
      <c r="G186" s="91"/>
      <c r="H186" s="57"/>
      <c r="L186" s="57"/>
      <c r="M186" s="57"/>
    </row>
    <row r="187" spans="1:13" ht="15" outlineLevel="1">
      <c r="A187" s="60" t="s">
        <v>233</v>
      </c>
      <c r="B187" s="114" t="s">
        <v>234</v>
      </c>
      <c r="E187" s="95"/>
      <c r="F187" s="91">
        <f t="shared" si="19"/>
        <v>0</v>
      </c>
      <c r="G187" s="91"/>
      <c r="H187" s="57"/>
      <c r="L187" s="57"/>
      <c r="M187" s="57"/>
    </row>
    <row r="188" spans="1:13" ht="15" outlineLevel="1">
      <c r="A188" s="60" t="s">
        <v>235</v>
      </c>
      <c r="B188" s="114"/>
      <c r="E188" s="95"/>
      <c r="F188" s="91"/>
      <c r="G188" s="91"/>
      <c r="H188" s="57"/>
      <c r="L188" s="57"/>
      <c r="M188" s="57"/>
    </row>
    <row r="189" spans="1:13" ht="15" outlineLevel="1">
      <c r="A189" s="60" t="s">
        <v>236</v>
      </c>
      <c r="B189" s="114"/>
      <c r="E189" s="95"/>
      <c r="F189" s="91"/>
      <c r="G189" s="91"/>
      <c r="H189" s="57"/>
      <c r="L189" s="57"/>
      <c r="M189" s="57"/>
    </row>
    <row r="190" spans="1:13" ht="15" outlineLevel="1">
      <c r="A190" s="60" t="s">
        <v>237</v>
      </c>
      <c r="B190" s="114"/>
      <c r="E190" s="95"/>
      <c r="F190" s="91"/>
      <c r="G190" s="91"/>
      <c r="H190" s="57"/>
      <c r="L190" s="57"/>
      <c r="M190" s="57"/>
    </row>
    <row r="191" spans="1:13" ht="15" outlineLevel="1">
      <c r="A191" s="60" t="s">
        <v>238</v>
      </c>
      <c r="B191" s="96"/>
      <c r="E191" s="95"/>
      <c r="F191" s="91"/>
      <c r="G191" s="91"/>
      <c r="H191" s="57"/>
      <c r="L191" s="57"/>
      <c r="M191" s="57"/>
    </row>
    <row r="192" spans="1:13" ht="15" customHeight="1">
      <c r="A192" s="81"/>
      <c r="B192" s="82" t="s">
        <v>239</v>
      </c>
      <c r="C192" s="81" t="s">
        <v>50</v>
      </c>
      <c r="D192" s="81"/>
      <c r="E192" s="83"/>
      <c r="F192" s="84" t="s">
        <v>208</v>
      </c>
      <c r="G192" s="84"/>
      <c r="H192" s="57"/>
      <c r="L192" s="57"/>
      <c r="M192" s="57"/>
    </row>
    <row r="193" spans="1:13" ht="15">
      <c r="A193" s="60" t="s">
        <v>240</v>
      </c>
      <c r="B193" s="79" t="s">
        <v>241</v>
      </c>
      <c r="C193" s="112">
        <v>13</v>
      </c>
      <c r="E193" s="90"/>
      <c r="F193" s="91">
        <f aca="true" t="shared" si="20" ref="F193:F206">IF($C$208=0,"",IF(C193="[for completion]","",C193/$C$208))</f>
        <v>1</v>
      </c>
      <c r="G193" s="91"/>
      <c r="H193" s="57"/>
      <c r="L193" s="57"/>
      <c r="M193" s="57"/>
    </row>
    <row r="194" spans="1:13" ht="15">
      <c r="A194" s="60" t="s">
        <v>242</v>
      </c>
      <c r="B194" s="79" t="s">
        <v>243</v>
      </c>
      <c r="C194" s="112">
        <v>0</v>
      </c>
      <c r="E194" s="95"/>
      <c r="F194" s="91">
        <f t="shared" si="20"/>
        <v>0</v>
      </c>
      <c r="G194" s="95"/>
      <c r="H194" s="57"/>
      <c r="L194" s="57"/>
      <c r="M194" s="57"/>
    </row>
    <row r="195" spans="1:13" ht="15">
      <c r="A195" s="60" t="s">
        <v>244</v>
      </c>
      <c r="B195" s="79" t="s">
        <v>245</v>
      </c>
      <c r="C195" s="112">
        <v>0</v>
      </c>
      <c r="E195" s="95"/>
      <c r="F195" s="91">
        <f t="shared" si="20"/>
        <v>0</v>
      </c>
      <c r="G195" s="95"/>
      <c r="H195" s="57"/>
      <c r="L195" s="57"/>
      <c r="M195" s="57"/>
    </row>
    <row r="196" spans="1:13" ht="15">
      <c r="A196" s="60" t="s">
        <v>246</v>
      </c>
      <c r="B196" s="79" t="s">
        <v>247</v>
      </c>
      <c r="C196" s="112">
        <v>0</v>
      </c>
      <c r="E196" s="95"/>
      <c r="F196" s="91">
        <f t="shared" si="20"/>
        <v>0</v>
      </c>
      <c r="G196" s="95"/>
      <c r="H196" s="57"/>
      <c r="L196" s="57"/>
      <c r="M196" s="57"/>
    </row>
    <row r="197" spans="1:13" ht="15">
      <c r="A197" s="60" t="s">
        <v>248</v>
      </c>
      <c r="B197" s="79" t="s">
        <v>249</v>
      </c>
      <c r="C197" s="112">
        <v>0</v>
      </c>
      <c r="E197" s="95"/>
      <c r="F197" s="91">
        <f t="shared" si="20"/>
        <v>0</v>
      </c>
      <c r="G197" s="95"/>
      <c r="H197" s="57"/>
      <c r="L197" s="57"/>
      <c r="M197" s="57"/>
    </row>
    <row r="198" spans="1:13" ht="15">
      <c r="A198" s="60" t="s">
        <v>250</v>
      </c>
      <c r="B198" s="79" t="s">
        <v>251</v>
      </c>
      <c r="C198" s="112">
        <v>0</v>
      </c>
      <c r="E198" s="95"/>
      <c r="F198" s="91">
        <f t="shared" si="20"/>
        <v>0</v>
      </c>
      <c r="G198" s="95"/>
      <c r="H198" s="57"/>
      <c r="L198" s="57"/>
      <c r="M198" s="57"/>
    </row>
    <row r="199" spans="1:13" ht="15">
      <c r="A199" s="60" t="s">
        <v>252</v>
      </c>
      <c r="B199" s="79" t="s">
        <v>253</v>
      </c>
      <c r="C199" s="112">
        <v>0</v>
      </c>
      <c r="E199" s="95"/>
      <c r="F199" s="91">
        <f t="shared" si="20"/>
        <v>0</v>
      </c>
      <c r="G199" s="95"/>
      <c r="H199" s="57"/>
      <c r="L199" s="57"/>
      <c r="M199" s="57"/>
    </row>
    <row r="200" spans="1:13" ht="15">
      <c r="A200" s="60" t="s">
        <v>254</v>
      </c>
      <c r="B200" s="79" t="s">
        <v>255</v>
      </c>
      <c r="C200" s="112">
        <v>0</v>
      </c>
      <c r="E200" s="95"/>
      <c r="F200" s="91">
        <f t="shared" si="20"/>
        <v>0</v>
      </c>
      <c r="G200" s="95"/>
      <c r="H200" s="57"/>
      <c r="L200" s="57"/>
      <c r="M200" s="57"/>
    </row>
    <row r="201" spans="1:13" ht="15">
      <c r="A201" s="60" t="s">
        <v>256</v>
      </c>
      <c r="B201" s="79" t="s">
        <v>257</v>
      </c>
      <c r="C201" s="112">
        <v>0</v>
      </c>
      <c r="E201" s="95"/>
      <c r="F201" s="91">
        <f t="shared" si="20"/>
        <v>0</v>
      </c>
      <c r="G201" s="95"/>
      <c r="H201" s="57"/>
      <c r="L201" s="57"/>
      <c r="M201" s="57"/>
    </row>
    <row r="202" spans="1:13" ht="15">
      <c r="A202" s="60" t="s">
        <v>258</v>
      </c>
      <c r="B202" s="79" t="s">
        <v>259</v>
      </c>
      <c r="C202" s="112">
        <v>0</v>
      </c>
      <c r="E202" s="95"/>
      <c r="F202" s="91">
        <f t="shared" si="20"/>
        <v>0</v>
      </c>
      <c r="G202" s="95"/>
      <c r="H202" s="57"/>
      <c r="L202" s="57"/>
      <c r="M202" s="57"/>
    </row>
    <row r="203" spans="1:13" ht="15">
      <c r="A203" s="60" t="s">
        <v>260</v>
      </c>
      <c r="B203" s="79" t="s">
        <v>261</v>
      </c>
      <c r="C203" s="112">
        <v>0</v>
      </c>
      <c r="E203" s="95"/>
      <c r="F203" s="91">
        <f t="shared" si="20"/>
        <v>0</v>
      </c>
      <c r="G203" s="95"/>
      <c r="H203" s="57"/>
      <c r="L203" s="57"/>
      <c r="M203" s="57"/>
    </row>
    <row r="204" spans="1:13" ht="15">
      <c r="A204" s="60" t="s">
        <v>262</v>
      </c>
      <c r="B204" s="79" t="s">
        <v>263</v>
      </c>
      <c r="C204" s="112">
        <v>0</v>
      </c>
      <c r="E204" s="95"/>
      <c r="F204" s="91">
        <f t="shared" si="20"/>
        <v>0</v>
      </c>
      <c r="G204" s="95"/>
      <c r="H204" s="57"/>
      <c r="L204" s="57"/>
      <c r="M204" s="57"/>
    </row>
    <row r="205" spans="1:13" ht="15">
      <c r="A205" s="60" t="s">
        <v>264</v>
      </c>
      <c r="B205" s="79" t="s">
        <v>265</v>
      </c>
      <c r="C205" s="112">
        <v>0</v>
      </c>
      <c r="E205" s="95"/>
      <c r="F205" s="91">
        <f t="shared" si="20"/>
        <v>0</v>
      </c>
      <c r="G205" s="95"/>
      <c r="H205" s="57"/>
      <c r="L205" s="57"/>
      <c r="M205" s="57"/>
    </row>
    <row r="206" spans="1:13" ht="15">
      <c r="A206" s="60" t="s">
        <v>266</v>
      </c>
      <c r="B206" s="79" t="s">
        <v>62</v>
      </c>
      <c r="C206" s="112">
        <v>0</v>
      </c>
      <c r="E206" s="95"/>
      <c r="F206" s="91">
        <f t="shared" si="20"/>
        <v>0</v>
      </c>
      <c r="G206" s="95"/>
      <c r="H206" s="57"/>
      <c r="L206" s="57"/>
      <c r="M206" s="57"/>
    </row>
    <row r="207" spans="1:13" ht="15">
      <c r="A207" s="60" t="s">
        <v>267</v>
      </c>
      <c r="B207" s="93" t="s">
        <v>268</v>
      </c>
      <c r="C207" s="112">
        <v>13</v>
      </c>
      <c r="E207" s="95"/>
      <c r="F207" s="91"/>
      <c r="G207" s="95"/>
      <c r="H207" s="57"/>
      <c r="L207" s="57"/>
      <c r="M207" s="57"/>
    </row>
    <row r="208" spans="1:13" ht="15">
      <c r="A208" s="60" t="s">
        <v>269</v>
      </c>
      <c r="B208" s="104" t="s">
        <v>64</v>
      </c>
      <c r="C208" s="79">
        <f>SUM(C193:C206)</f>
        <v>13</v>
      </c>
      <c r="D208" s="79"/>
      <c r="E208" s="95"/>
      <c r="F208" s="95">
        <f>SUM(F193:F206)</f>
        <v>1</v>
      </c>
      <c r="G208" s="95"/>
      <c r="H208" s="57"/>
      <c r="L208" s="57"/>
      <c r="M208" s="57"/>
    </row>
    <row r="209" spans="1:13" ht="15" outlineLevel="1">
      <c r="A209" s="60" t="s">
        <v>270</v>
      </c>
      <c r="B209" s="96" t="s">
        <v>165</v>
      </c>
      <c r="E209" s="95"/>
      <c r="F209" s="91">
        <f>IF($C$208=0,"",IF(C209="[for completion]","",C209/$C$208))</f>
        <v>0</v>
      </c>
      <c r="G209" s="95"/>
      <c r="H209" s="57"/>
      <c r="L209" s="57"/>
      <c r="M209" s="57"/>
    </row>
    <row r="210" spans="1:13" ht="15" outlineLevel="1">
      <c r="A210" s="60" t="s">
        <v>1645</v>
      </c>
      <c r="B210" s="96" t="s">
        <v>165</v>
      </c>
      <c r="E210" s="95"/>
      <c r="F210" s="91">
        <f aca="true" t="shared" si="21" ref="F210:F215">IF($C$208=0,"",IF(C210="[for completion]","",C210/$C$208))</f>
        <v>0</v>
      </c>
      <c r="G210" s="95"/>
      <c r="H210" s="57"/>
      <c r="L210" s="57"/>
      <c r="M210" s="57"/>
    </row>
    <row r="211" spans="1:13" ht="15" outlineLevel="1">
      <c r="A211" s="60" t="s">
        <v>271</v>
      </c>
      <c r="B211" s="96" t="s">
        <v>165</v>
      </c>
      <c r="E211" s="95"/>
      <c r="F211" s="91">
        <f t="shared" si="21"/>
        <v>0</v>
      </c>
      <c r="G211" s="95"/>
      <c r="H211" s="57"/>
      <c r="L211" s="57"/>
      <c r="M211" s="57"/>
    </row>
    <row r="212" spans="1:13" ht="15" outlineLevel="1">
      <c r="A212" s="60" t="s">
        <v>272</v>
      </c>
      <c r="B212" s="96" t="s">
        <v>165</v>
      </c>
      <c r="E212" s="95"/>
      <c r="F212" s="91">
        <f t="shared" si="21"/>
        <v>0</v>
      </c>
      <c r="G212" s="95"/>
      <c r="H212" s="57"/>
      <c r="L212" s="57"/>
      <c r="M212" s="57"/>
    </row>
    <row r="213" spans="1:13" ht="15" outlineLevel="1">
      <c r="A213" s="60" t="s">
        <v>273</v>
      </c>
      <c r="B213" s="96" t="s">
        <v>165</v>
      </c>
      <c r="E213" s="95"/>
      <c r="F213" s="91">
        <f t="shared" si="21"/>
        <v>0</v>
      </c>
      <c r="G213" s="95"/>
      <c r="H213" s="57"/>
      <c r="L213" s="57"/>
      <c r="M213" s="57"/>
    </row>
    <row r="214" spans="1:13" ht="15" outlineLevel="1">
      <c r="A214" s="60" t="s">
        <v>274</v>
      </c>
      <c r="B214" s="96" t="s">
        <v>165</v>
      </c>
      <c r="E214" s="95"/>
      <c r="F214" s="91">
        <f t="shared" si="21"/>
        <v>0</v>
      </c>
      <c r="G214" s="95"/>
      <c r="H214" s="57"/>
      <c r="L214" s="57"/>
      <c r="M214" s="57"/>
    </row>
    <row r="215" spans="1:13" ht="15" outlineLevel="1">
      <c r="A215" s="60" t="s">
        <v>275</v>
      </c>
      <c r="B215" s="96" t="s">
        <v>165</v>
      </c>
      <c r="E215" s="95"/>
      <c r="F215" s="91">
        <f t="shared" si="21"/>
        <v>0</v>
      </c>
      <c r="G215" s="95"/>
      <c r="H215" s="57"/>
      <c r="L215" s="57"/>
      <c r="M215" s="57"/>
    </row>
    <row r="216" spans="1:13" ht="15" customHeight="1">
      <c r="A216" s="81"/>
      <c r="B216" s="82" t="s">
        <v>1646</v>
      </c>
      <c r="C216" s="81" t="s">
        <v>50</v>
      </c>
      <c r="D216" s="81"/>
      <c r="E216" s="83"/>
      <c r="F216" s="84" t="s">
        <v>276</v>
      </c>
      <c r="G216" s="84" t="s">
        <v>277</v>
      </c>
      <c r="H216" s="57"/>
      <c r="L216" s="57"/>
      <c r="M216" s="57"/>
    </row>
    <row r="217" spans="1:13" ht="15">
      <c r="A217" s="60" t="s">
        <v>278</v>
      </c>
      <c r="B217" s="103" t="s">
        <v>279</v>
      </c>
      <c r="C217" s="112">
        <v>13</v>
      </c>
      <c r="E217" s="111"/>
      <c r="F217" s="91">
        <f>IF($C$38=0,"",IF(C217="[for completion]","",IF(C217="","",C217/$C$38)))</f>
        <v>0.004442200980471683</v>
      </c>
      <c r="G217" s="91">
        <f>IF($C$39=0,"",IF(C217="[for completion]","",IF(C217="","",C217/$C$39)))</f>
        <v>0.0057777777777777775</v>
      </c>
      <c r="H217" s="57"/>
      <c r="L217" s="57"/>
      <c r="M217" s="57"/>
    </row>
    <row r="218" spans="1:13" ht="15">
      <c r="A218" s="60" t="s">
        <v>280</v>
      </c>
      <c r="B218" s="103" t="s">
        <v>281</v>
      </c>
      <c r="C218" s="112">
        <v>0</v>
      </c>
      <c r="E218" s="111"/>
      <c r="F218" s="91">
        <f>IF($C$38=0,"",IF(C218="[for completion]","",IF(C218="","",C218/$C$38)))</f>
        <v>0</v>
      </c>
      <c r="G218" s="91">
        <f>IF($C$39=0,"",IF(C218="[for completion]","",IF(C218="","",C218/$C$39)))</f>
        <v>0</v>
      </c>
      <c r="H218" s="57"/>
      <c r="L218" s="57"/>
      <c r="M218" s="57"/>
    </row>
    <row r="219" spans="1:13" ht="15">
      <c r="A219" s="60" t="s">
        <v>282</v>
      </c>
      <c r="B219" s="103" t="s">
        <v>62</v>
      </c>
      <c r="C219" s="112">
        <v>0</v>
      </c>
      <c r="E219" s="111"/>
      <c r="F219" s="91">
        <f>IF($C$38=0,"",IF(C219="[for completion]","",IF(C219="","",C219/$C$38)))</f>
        <v>0</v>
      </c>
      <c r="G219" s="91">
        <f>IF($C$39=0,"",IF(C219="[for completion]","",IF(C219="","",C219/$C$39)))</f>
        <v>0</v>
      </c>
      <c r="H219" s="57"/>
      <c r="L219" s="57"/>
      <c r="M219" s="57"/>
    </row>
    <row r="220" spans="1:13" ht="15">
      <c r="A220" s="60" t="s">
        <v>283</v>
      </c>
      <c r="B220" s="104" t="s">
        <v>64</v>
      </c>
      <c r="C220" s="60">
        <f>SUM(C217:C219)</f>
        <v>13</v>
      </c>
      <c r="E220" s="111"/>
      <c r="F220" s="89">
        <f>SUM(F217:F219)</f>
        <v>0.004442200980471683</v>
      </c>
      <c r="G220" s="89">
        <f>SUM(G217:G219)</f>
        <v>0.0057777777777777775</v>
      </c>
      <c r="H220" s="57"/>
      <c r="L220" s="57"/>
      <c r="M220" s="57"/>
    </row>
    <row r="221" spans="1:13" ht="15" outlineLevel="1">
      <c r="A221" s="60" t="s">
        <v>284</v>
      </c>
      <c r="B221" s="96" t="s">
        <v>165</v>
      </c>
      <c r="E221" s="111"/>
      <c r="F221" s="91">
        <f aca="true" t="shared" si="22" ref="F221:F227">IF($C$38=0,"",IF(C221="[for completion]","",IF(C221="","",C221/$C$38)))</f>
      </c>
      <c r="G221" s="91">
        <f aca="true" t="shared" si="23" ref="G221:G227">IF($C$39=0,"",IF(C221="[for completion]","",IF(C221="","",C221/$C$39)))</f>
      </c>
      <c r="H221" s="57"/>
      <c r="L221" s="57"/>
      <c r="M221" s="57"/>
    </row>
    <row r="222" spans="1:13" ht="15" outlineLevel="1">
      <c r="A222" s="60" t="s">
        <v>285</v>
      </c>
      <c r="B222" s="96" t="s">
        <v>165</v>
      </c>
      <c r="E222" s="111"/>
      <c r="F222" s="91">
        <f t="shared" si="22"/>
      </c>
      <c r="G222" s="91">
        <f t="shared" si="23"/>
      </c>
      <c r="H222" s="57"/>
      <c r="L222" s="57"/>
      <c r="M222" s="57"/>
    </row>
    <row r="223" spans="1:13" ht="15" outlineLevel="1">
      <c r="A223" s="60" t="s">
        <v>286</v>
      </c>
      <c r="B223" s="96" t="s">
        <v>165</v>
      </c>
      <c r="E223" s="111"/>
      <c r="F223" s="91">
        <f t="shared" si="22"/>
      </c>
      <c r="G223" s="91">
        <f t="shared" si="23"/>
      </c>
      <c r="H223" s="57"/>
      <c r="L223" s="57"/>
      <c r="M223" s="57"/>
    </row>
    <row r="224" spans="1:13" ht="15" outlineLevel="1">
      <c r="A224" s="60" t="s">
        <v>287</v>
      </c>
      <c r="B224" s="96" t="s">
        <v>165</v>
      </c>
      <c r="E224" s="111"/>
      <c r="F224" s="91">
        <f t="shared" si="22"/>
      </c>
      <c r="G224" s="91">
        <f t="shared" si="23"/>
      </c>
      <c r="H224" s="57"/>
      <c r="L224" s="57"/>
      <c r="M224" s="57"/>
    </row>
    <row r="225" spans="1:13" ht="15" outlineLevel="1">
      <c r="A225" s="60" t="s">
        <v>288</v>
      </c>
      <c r="B225" s="96" t="s">
        <v>165</v>
      </c>
      <c r="E225" s="111"/>
      <c r="F225" s="91">
        <f t="shared" si="22"/>
      </c>
      <c r="G225" s="91">
        <f t="shared" si="23"/>
      </c>
      <c r="H225" s="57"/>
      <c r="L225" s="57"/>
      <c r="M225" s="57"/>
    </row>
    <row r="226" spans="1:13" ht="15" outlineLevel="1">
      <c r="A226" s="60" t="s">
        <v>289</v>
      </c>
      <c r="B226" s="96" t="s">
        <v>165</v>
      </c>
      <c r="E226" s="79"/>
      <c r="F226" s="91">
        <f t="shared" si="22"/>
      </c>
      <c r="G226" s="91">
        <f t="shared" si="23"/>
      </c>
      <c r="H226" s="57"/>
      <c r="L226" s="57"/>
      <c r="M226" s="57"/>
    </row>
    <row r="227" spans="1:13" ht="15" outlineLevel="1">
      <c r="A227" s="60" t="s">
        <v>290</v>
      </c>
      <c r="B227" s="96" t="s">
        <v>165</v>
      </c>
      <c r="E227" s="111"/>
      <c r="F227" s="91">
        <f t="shared" si="22"/>
      </c>
      <c r="G227" s="91">
        <f t="shared" si="23"/>
      </c>
      <c r="H227" s="57"/>
      <c r="L227" s="57"/>
      <c r="M227" s="57"/>
    </row>
    <row r="228" spans="1:13" ht="15" customHeight="1">
      <c r="A228" s="81"/>
      <c r="B228" s="82" t="s">
        <v>1647</v>
      </c>
      <c r="C228" s="81"/>
      <c r="D228" s="81"/>
      <c r="E228" s="83"/>
      <c r="F228" s="84"/>
      <c r="G228" s="84"/>
      <c r="H228" s="57"/>
      <c r="L228" s="57"/>
      <c r="M228" s="57"/>
    </row>
    <row r="229" spans="1:13" ht="30">
      <c r="A229" s="60" t="s">
        <v>291</v>
      </c>
      <c r="B229" s="79" t="s">
        <v>1648</v>
      </c>
      <c r="C229" s="115" t="s">
        <v>1649</v>
      </c>
      <c r="H229" s="57"/>
      <c r="L229" s="57"/>
      <c r="M229" s="57"/>
    </row>
    <row r="230" spans="1:13" ht="15" customHeight="1">
      <c r="A230" s="81"/>
      <c r="B230" s="82" t="s">
        <v>292</v>
      </c>
      <c r="C230" s="81"/>
      <c r="D230" s="81"/>
      <c r="E230" s="83"/>
      <c r="F230" s="84"/>
      <c r="G230" s="84"/>
      <c r="H230" s="57"/>
      <c r="L230" s="57"/>
      <c r="M230" s="57"/>
    </row>
    <row r="231" spans="1:13" ht="15">
      <c r="A231" s="60" t="s">
        <v>293</v>
      </c>
      <c r="B231" s="60" t="s">
        <v>294</v>
      </c>
      <c r="C231" s="60">
        <v>0</v>
      </c>
      <c r="E231" s="79"/>
      <c r="H231" s="57"/>
      <c r="L231" s="57"/>
      <c r="M231" s="57"/>
    </row>
    <row r="232" spans="1:13" ht="15">
      <c r="A232" s="60" t="s">
        <v>295</v>
      </c>
      <c r="B232" s="116" t="s">
        <v>296</v>
      </c>
      <c r="C232" s="60">
        <v>0</v>
      </c>
      <c r="E232" s="79"/>
      <c r="H232" s="57"/>
      <c r="L232" s="57"/>
      <c r="M232" s="57"/>
    </row>
    <row r="233" spans="1:13" ht="15">
      <c r="A233" s="60" t="s">
        <v>297</v>
      </c>
      <c r="B233" s="116" t="s">
        <v>298</v>
      </c>
      <c r="C233" s="60">
        <v>0</v>
      </c>
      <c r="E233" s="79"/>
      <c r="H233" s="57"/>
      <c r="L233" s="57"/>
      <c r="M233" s="57"/>
    </row>
    <row r="234" spans="1:13" ht="15" outlineLevel="1">
      <c r="A234" s="60" t="s">
        <v>299</v>
      </c>
      <c r="B234" s="76" t="s">
        <v>300</v>
      </c>
      <c r="C234" s="79"/>
      <c r="D234" s="79"/>
      <c r="E234" s="79"/>
      <c r="H234" s="57"/>
      <c r="L234" s="57"/>
      <c r="M234" s="57"/>
    </row>
    <row r="235" spans="1:13" ht="15" outlineLevel="1">
      <c r="A235" s="60" t="s">
        <v>301</v>
      </c>
      <c r="B235" s="76" t="s">
        <v>302</v>
      </c>
      <c r="C235" s="79"/>
      <c r="D235" s="79"/>
      <c r="E235" s="79"/>
      <c r="H235" s="57"/>
      <c r="L235" s="57"/>
      <c r="M235" s="57"/>
    </row>
    <row r="236" spans="1:13" ht="15" outlineLevel="1">
      <c r="A236" s="60" t="s">
        <v>303</v>
      </c>
      <c r="B236" s="76" t="s">
        <v>304</v>
      </c>
      <c r="C236" s="79"/>
      <c r="D236" s="79"/>
      <c r="E236" s="79"/>
      <c r="H236" s="57"/>
      <c r="L236" s="57"/>
      <c r="M236" s="57"/>
    </row>
    <row r="237" spans="1:13" ht="15" outlineLevel="1">
      <c r="A237" s="60" t="s">
        <v>305</v>
      </c>
      <c r="C237" s="79"/>
      <c r="D237" s="79"/>
      <c r="E237" s="79"/>
      <c r="H237" s="57"/>
      <c r="L237" s="57"/>
      <c r="M237" s="57"/>
    </row>
    <row r="238" spans="1:13" ht="15" outlineLevel="1">
      <c r="A238" s="60" t="s">
        <v>306</v>
      </c>
      <c r="C238" s="79"/>
      <c r="D238" s="79"/>
      <c r="E238" s="79"/>
      <c r="H238" s="57"/>
      <c r="L238" s="57"/>
      <c r="M238" s="57"/>
    </row>
    <row r="239" spans="1:14" ht="15" outlineLevel="1">
      <c r="A239" s="60" t="s">
        <v>307</v>
      </c>
      <c r="D239" s="55"/>
      <c r="E239" s="55"/>
      <c r="F239" s="55"/>
      <c r="G239" s="55"/>
      <c r="H239" s="57"/>
      <c r="K239" s="117"/>
      <c r="L239" s="117"/>
      <c r="M239" s="117"/>
      <c r="N239" s="117"/>
    </row>
    <row r="240" spans="1:14" ht="15" outlineLevel="1">
      <c r="A240" s="60" t="s">
        <v>308</v>
      </c>
      <c r="D240" s="55"/>
      <c r="E240" s="55"/>
      <c r="F240" s="55"/>
      <c r="G240" s="55"/>
      <c r="H240" s="57"/>
      <c r="K240" s="117"/>
      <c r="L240" s="117"/>
      <c r="M240" s="117"/>
      <c r="N240" s="117"/>
    </row>
    <row r="241" spans="1:14" ht="15" outlineLevel="1">
      <c r="A241" s="60" t="s">
        <v>309</v>
      </c>
      <c r="D241" s="55"/>
      <c r="E241" s="55"/>
      <c r="F241" s="55"/>
      <c r="G241" s="55"/>
      <c r="H241" s="57"/>
      <c r="K241" s="117"/>
      <c r="L241" s="117"/>
      <c r="M241" s="117"/>
      <c r="N241" s="117"/>
    </row>
    <row r="242" spans="1:14" ht="15" outlineLevel="1">
      <c r="A242" s="60" t="s">
        <v>310</v>
      </c>
      <c r="D242" s="55"/>
      <c r="E242" s="55"/>
      <c r="F242" s="55"/>
      <c r="G242" s="55"/>
      <c r="H242" s="57"/>
      <c r="K242" s="117"/>
      <c r="L242" s="117"/>
      <c r="M242" s="117"/>
      <c r="N242" s="117"/>
    </row>
    <row r="243" spans="1:14" ht="15" outlineLevel="1">
      <c r="A243" s="60" t="s">
        <v>311</v>
      </c>
      <c r="D243" s="55"/>
      <c r="E243" s="55"/>
      <c r="F243" s="55"/>
      <c r="G243" s="55"/>
      <c r="H243" s="57"/>
      <c r="K243" s="117"/>
      <c r="L243" s="117"/>
      <c r="M243" s="117"/>
      <c r="N243" s="117"/>
    </row>
    <row r="244" spans="1:14" ht="15" outlineLevel="1">
      <c r="A244" s="60" t="s">
        <v>312</v>
      </c>
      <c r="D244" s="55"/>
      <c r="E244" s="55"/>
      <c r="F244" s="55"/>
      <c r="G244" s="55"/>
      <c r="H244" s="57"/>
      <c r="K244" s="117"/>
      <c r="L244" s="117"/>
      <c r="M244" s="117"/>
      <c r="N244" s="117"/>
    </row>
    <row r="245" spans="1:14" ht="15" outlineLevel="1">
      <c r="A245" s="60" t="s">
        <v>313</v>
      </c>
      <c r="D245" s="55"/>
      <c r="E245" s="55"/>
      <c r="F245" s="55"/>
      <c r="G245" s="55"/>
      <c r="H245" s="57"/>
      <c r="K245" s="117"/>
      <c r="L245" s="117"/>
      <c r="M245" s="117"/>
      <c r="N245" s="117"/>
    </row>
    <row r="246" spans="1:14" ht="15" outlineLevel="1">
      <c r="A246" s="60" t="s">
        <v>314</v>
      </c>
      <c r="D246" s="55"/>
      <c r="E246" s="55"/>
      <c r="F246" s="55"/>
      <c r="G246" s="55"/>
      <c r="H246" s="57"/>
      <c r="K246" s="117"/>
      <c r="L246" s="117"/>
      <c r="M246" s="117"/>
      <c r="N246" s="117"/>
    </row>
    <row r="247" spans="1:14" ht="15" outlineLevel="1">
      <c r="A247" s="60" t="s">
        <v>315</v>
      </c>
      <c r="D247" s="55"/>
      <c r="E247" s="55"/>
      <c r="F247" s="55"/>
      <c r="G247" s="55"/>
      <c r="H247" s="57"/>
      <c r="K247" s="117"/>
      <c r="L247" s="117"/>
      <c r="M247" s="117"/>
      <c r="N247" s="117"/>
    </row>
    <row r="248" spans="1:14" ht="15" outlineLevel="1">
      <c r="A248" s="60" t="s">
        <v>316</v>
      </c>
      <c r="D248" s="55"/>
      <c r="E248" s="55"/>
      <c r="F248" s="55"/>
      <c r="G248" s="55"/>
      <c r="H248" s="57"/>
      <c r="K248" s="117"/>
      <c r="L248" s="117"/>
      <c r="M248" s="117"/>
      <c r="N248" s="117"/>
    </row>
    <row r="249" spans="1:14" ht="15" outlineLevel="1">
      <c r="A249" s="60" t="s">
        <v>317</v>
      </c>
      <c r="D249" s="55"/>
      <c r="E249" s="55"/>
      <c r="F249" s="55"/>
      <c r="G249" s="55"/>
      <c r="H249" s="57"/>
      <c r="K249" s="117"/>
      <c r="L249" s="117"/>
      <c r="M249" s="117"/>
      <c r="N249" s="117"/>
    </row>
    <row r="250" spans="1:14" ht="15" outlineLevel="1">
      <c r="A250" s="60" t="s">
        <v>318</v>
      </c>
      <c r="D250" s="55"/>
      <c r="E250" s="55"/>
      <c r="F250" s="55"/>
      <c r="G250" s="55"/>
      <c r="H250" s="57"/>
      <c r="K250" s="117"/>
      <c r="L250" s="117"/>
      <c r="M250" s="117"/>
      <c r="N250" s="117"/>
    </row>
    <row r="251" spans="1:14" ht="15" outlineLevel="1">
      <c r="A251" s="60" t="s">
        <v>319</v>
      </c>
      <c r="D251" s="55"/>
      <c r="E251" s="55"/>
      <c r="F251" s="55"/>
      <c r="G251" s="55"/>
      <c r="H251" s="57"/>
      <c r="K251" s="117"/>
      <c r="L251" s="117"/>
      <c r="M251" s="117"/>
      <c r="N251" s="117"/>
    </row>
    <row r="252" spans="1:14" ht="15" outlineLevel="1">
      <c r="A252" s="60" t="s">
        <v>320</v>
      </c>
      <c r="D252" s="55"/>
      <c r="E252" s="55"/>
      <c r="F252" s="55"/>
      <c r="G252" s="55"/>
      <c r="H252" s="57"/>
      <c r="K252" s="117"/>
      <c r="L252" s="117"/>
      <c r="M252" s="117"/>
      <c r="N252" s="117"/>
    </row>
    <row r="253" spans="1:14" ht="15" outlineLevel="1">
      <c r="A253" s="60" t="s">
        <v>1650</v>
      </c>
      <c r="D253" s="55"/>
      <c r="E253" s="55"/>
      <c r="F253" s="55"/>
      <c r="G253" s="55"/>
      <c r="H253" s="57"/>
      <c r="K253" s="117"/>
      <c r="L253" s="117"/>
      <c r="M253" s="117"/>
      <c r="N253" s="117"/>
    </row>
    <row r="254" spans="1:14" ht="15" outlineLevel="1">
      <c r="A254" s="60" t="s">
        <v>321</v>
      </c>
      <c r="D254" s="55"/>
      <c r="E254" s="55"/>
      <c r="F254" s="55"/>
      <c r="G254" s="55"/>
      <c r="H254" s="57"/>
      <c r="K254" s="117"/>
      <c r="L254" s="117"/>
      <c r="M254" s="117"/>
      <c r="N254" s="117"/>
    </row>
    <row r="255" spans="1:14" ht="15" outlineLevel="1">
      <c r="A255" s="60" t="s">
        <v>322</v>
      </c>
      <c r="D255" s="55"/>
      <c r="E255" s="55"/>
      <c r="F255" s="55"/>
      <c r="G255" s="55"/>
      <c r="H255" s="57"/>
      <c r="K255" s="117"/>
      <c r="L255" s="117"/>
      <c r="M255" s="117"/>
      <c r="N255" s="117"/>
    </row>
    <row r="256" spans="1:14" ht="15" outlineLevel="1">
      <c r="A256" s="60" t="s">
        <v>323</v>
      </c>
      <c r="D256" s="55"/>
      <c r="E256" s="55"/>
      <c r="F256" s="55"/>
      <c r="G256" s="55"/>
      <c r="H256" s="57"/>
      <c r="K256" s="117"/>
      <c r="L256" s="117"/>
      <c r="M256" s="117"/>
      <c r="N256" s="117"/>
    </row>
    <row r="257" spans="1:14" ht="15" outlineLevel="1">
      <c r="A257" s="60" t="s">
        <v>324</v>
      </c>
      <c r="D257" s="55"/>
      <c r="E257" s="55"/>
      <c r="F257" s="55"/>
      <c r="G257" s="55"/>
      <c r="H257" s="57"/>
      <c r="K257" s="117"/>
      <c r="L257" s="117"/>
      <c r="M257" s="117"/>
      <c r="N257" s="117"/>
    </row>
    <row r="258" spans="1:14" ht="15" outlineLevel="1">
      <c r="A258" s="60" t="s">
        <v>325</v>
      </c>
      <c r="D258" s="55"/>
      <c r="E258" s="55"/>
      <c r="F258" s="55"/>
      <c r="G258" s="55"/>
      <c r="H258" s="57"/>
      <c r="K258" s="117"/>
      <c r="L258" s="117"/>
      <c r="M258" s="117"/>
      <c r="N258" s="117"/>
    </row>
    <row r="259" spans="1:14" ht="15" outlineLevel="1">
      <c r="A259" s="60" t="s">
        <v>326</v>
      </c>
      <c r="D259" s="55"/>
      <c r="E259" s="55"/>
      <c r="F259" s="55"/>
      <c r="G259" s="55"/>
      <c r="H259" s="57"/>
      <c r="K259" s="117"/>
      <c r="L259" s="117"/>
      <c r="M259" s="117"/>
      <c r="N259" s="117"/>
    </row>
    <row r="260" spans="1:14" ht="15" outlineLevel="1">
      <c r="A260" s="60" t="s">
        <v>327</v>
      </c>
      <c r="D260" s="55"/>
      <c r="E260" s="55"/>
      <c r="F260" s="55"/>
      <c r="G260" s="55"/>
      <c r="H260" s="57"/>
      <c r="K260" s="117"/>
      <c r="L260" s="117"/>
      <c r="M260" s="117"/>
      <c r="N260" s="117"/>
    </row>
    <row r="261" spans="1:14" ht="15" outlineLevel="1">
      <c r="A261" s="60" t="s">
        <v>328</v>
      </c>
      <c r="D261" s="55"/>
      <c r="E261" s="55"/>
      <c r="F261" s="55"/>
      <c r="G261" s="55"/>
      <c r="H261" s="57"/>
      <c r="K261" s="117"/>
      <c r="L261" s="117"/>
      <c r="M261" s="117"/>
      <c r="N261" s="117"/>
    </row>
    <row r="262" spans="1:14" ht="15" outlineLevel="1">
      <c r="A262" s="60" t="s">
        <v>329</v>
      </c>
      <c r="D262" s="55"/>
      <c r="E262" s="55"/>
      <c r="F262" s="55"/>
      <c r="G262" s="55"/>
      <c r="H262" s="57"/>
      <c r="K262" s="117"/>
      <c r="L262" s="117"/>
      <c r="M262" s="117"/>
      <c r="N262" s="117"/>
    </row>
    <row r="263" spans="1:14" ht="15" outlineLevel="1">
      <c r="A263" s="60" t="s">
        <v>330</v>
      </c>
      <c r="D263" s="55"/>
      <c r="E263" s="55"/>
      <c r="F263" s="55"/>
      <c r="G263" s="55"/>
      <c r="H263" s="57"/>
      <c r="K263" s="117"/>
      <c r="L263" s="117"/>
      <c r="M263" s="117"/>
      <c r="N263" s="117"/>
    </row>
    <row r="264" spans="1:14" ht="15" outlineLevel="1">
      <c r="A264" s="60" t="s">
        <v>331</v>
      </c>
      <c r="D264" s="55"/>
      <c r="E264" s="55"/>
      <c r="F264" s="55"/>
      <c r="G264" s="55"/>
      <c r="H264" s="57"/>
      <c r="K264" s="117"/>
      <c r="L264" s="117"/>
      <c r="M264" s="117"/>
      <c r="N264" s="117"/>
    </row>
    <row r="265" spans="1:14" ht="15" outlineLevel="1">
      <c r="A265" s="60" t="s">
        <v>332</v>
      </c>
      <c r="D265" s="55"/>
      <c r="E265" s="55"/>
      <c r="F265" s="55"/>
      <c r="G265" s="55"/>
      <c r="H265" s="57"/>
      <c r="K265" s="117"/>
      <c r="L265" s="117"/>
      <c r="M265" s="117"/>
      <c r="N265" s="117"/>
    </row>
    <row r="266" spans="1:14" ht="15" outlineLevel="1">
      <c r="A266" s="60" t="s">
        <v>333</v>
      </c>
      <c r="D266" s="55"/>
      <c r="E266" s="55"/>
      <c r="F266" s="55"/>
      <c r="G266" s="55"/>
      <c r="H266" s="57"/>
      <c r="K266" s="117"/>
      <c r="L266" s="117"/>
      <c r="M266" s="117"/>
      <c r="N266" s="117"/>
    </row>
    <row r="267" spans="1:14" ht="15" outlineLevel="1">
      <c r="A267" s="60" t="s">
        <v>334</v>
      </c>
      <c r="D267" s="55"/>
      <c r="E267" s="55"/>
      <c r="F267" s="55"/>
      <c r="G267" s="55"/>
      <c r="H267" s="57"/>
      <c r="K267" s="117"/>
      <c r="L267" s="117"/>
      <c r="M267" s="117"/>
      <c r="N267" s="117"/>
    </row>
    <row r="268" spans="1:14" ht="15" outlineLevel="1">
      <c r="A268" s="60" t="s">
        <v>335</v>
      </c>
      <c r="D268" s="55"/>
      <c r="E268" s="55"/>
      <c r="F268" s="55"/>
      <c r="G268" s="55"/>
      <c r="H268" s="57"/>
      <c r="K268" s="117"/>
      <c r="L268" s="117"/>
      <c r="M268" s="117"/>
      <c r="N268" s="117"/>
    </row>
    <row r="269" spans="1:14" ht="15" outlineLevel="1">
      <c r="A269" s="60" t="s">
        <v>336</v>
      </c>
      <c r="D269" s="55"/>
      <c r="E269" s="55"/>
      <c r="F269" s="55"/>
      <c r="G269" s="55"/>
      <c r="H269" s="57"/>
      <c r="K269" s="117"/>
      <c r="L269" s="117"/>
      <c r="M269" s="117"/>
      <c r="N269" s="117"/>
    </row>
    <row r="270" spans="1:14" ht="15" outlineLevel="1">
      <c r="A270" s="60" t="s">
        <v>337</v>
      </c>
      <c r="D270" s="55"/>
      <c r="E270" s="55"/>
      <c r="F270" s="55"/>
      <c r="G270" s="55"/>
      <c r="H270" s="57"/>
      <c r="K270" s="117"/>
      <c r="L270" s="117"/>
      <c r="M270" s="117"/>
      <c r="N270" s="117"/>
    </row>
    <row r="271" spans="1:14" ht="15" outlineLevel="1">
      <c r="A271" s="60" t="s">
        <v>338</v>
      </c>
      <c r="D271" s="55"/>
      <c r="E271" s="55"/>
      <c r="F271" s="55"/>
      <c r="G271" s="55"/>
      <c r="H271" s="57"/>
      <c r="K271" s="117"/>
      <c r="L271" s="117"/>
      <c r="M271" s="117"/>
      <c r="N271" s="117"/>
    </row>
    <row r="272" spans="1:14" ht="15" outlineLevel="1">
      <c r="A272" s="60" t="s">
        <v>339</v>
      </c>
      <c r="D272" s="55"/>
      <c r="E272" s="55"/>
      <c r="F272" s="55"/>
      <c r="G272" s="55"/>
      <c r="H272" s="57"/>
      <c r="K272" s="117"/>
      <c r="L272" s="117"/>
      <c r="M272" s="117"/>
      <c r="N272" s="117"/>
    </row>
    <row r="273" spans="1:14" ht="15" outlineLevel="1">
      <c r="A273" s="60" t="s">
        <v>340</v>
      </c>
      <c r="D273" s="55"/>
      <c r="E273" s="55"/>
      <c r="F273" s="55"/>
      <c r="G273" s="55"/>
      <c r="H273" s="57"/>
      <c r="K273" s="117"/>
      <c r="L273" s="117"/>
      <c r="M273" s="117"/>
      <c r="N273" s="117"/>
    </row>
    <row r="274" spans="1:14" ht="15" outlineLevel="1">
      <c r="A274" s="60" t="s">
        <v>341</v>
      </c>
      <c r="D274" s="55"/>
      <c r="E274" s="55"/>
      <c r="F274" s="55"/>
      <c r="G274" s="55"/>
      <c r="H274" s="57"/>
      <c r="K274" s="117"/>
      <c r="L274" s="117"/>
      <c r="M274" s="117"/>
      <c r="N274" s="117"/>
    </row>
    <row r="275" spans="1:14" ht="15" outlineLevel="1">
      <c r="A275" s="60" t="s">
        <v>342</v>
      </c>
      <c r="D275" s="55"/>
      <c r="E275" s="55"/>
      <c r="F275" s="55"/>
      <c r="G275" s="55"/>
      <c r="H275" s="57"/>
      <c r="K275" s="117"/>
      <c r="L275" s="117"/>
      <c r="M275" s="117"/>
      <c r="N275" s="117"/>
    </row>
    <row r="276" spans="1:14" ht="15" outlineLevel="1">
      <c r="A276" s="60" t="s">
        <v>343</v>
      </c>
      <c r="D276" s="55"/>
      <c r="E276" s="55"/>
      <c r="F276" s="55"/>
      <c r="G276" s="55"/>
      <c r="H276" s="57"/>
      <c r="K276" s="117"/>
      <c r="L276" s="117"/>
      <c r="M276" s="117"/>
      <c r="N276" s="117"/>
    </row>
    <row r="277" spans="1:14" ht="15" outlineLevel="1">
      <c r="A277" s="60" t="s">
        <v>344</v>
      </c>
      <c r="D277" s="55"/>
      <c r="E277" s="55"/>
      <c r="F277" s="55"/>
      <c r="G277" s="55"/>
      <c r="H277" s="57"/>
      <c r="K277" s="117"/>
      <c r="L277" s="117"/>
      <c r="M277" s="117"/>
      <c r="N277" s="117"/>
    </row>
    <row r="278" spans="1:14" ht="15" outlineLevel="1">
      <c r="A278" s="60" t="s">
        <v>345</v>
      </c>
      <c r="D278" s="55"/>
      <c r="E278" s="55"/>
      <c r="F278" s="55"/>
      <c r="G278" s="55"/>
      <c r="H278" s="57"/>
      <c r="K278" s="117"/>
      <c r="L278" s="117"/>
      <c r="M278" s="117"/>
      <c r="N278" s="117"/>
    </row>
    <row r="279" spans="1:14" ht="15" outlineLevel="1">
      <c r="A279" s="60" t="s">
        <v>346</v>
      </c>
      <c r="D279" s="55"/>
      <c r="E279" s="55"/>
      <c r="F279" s="55"/>
      <c r="G279" s="55"/>
      <c r="H279" s="57"/>
      <c r="K279" s="117"/>
      <c r="L279" s="117"/>
      <c r="M279" s="117"/>
      <c r="N279" s="117"/>
    </row>
    <row r="280" spans="1:14" ht="15" outlineLevel="1">
      <c r="A280" s="60" t="s">
        <v>347</v>
      </c>
      <c r="D280" s="55"/>
      <c r="E280" s="55"/>
      <c r="F280" s="55"/>
      <c r="G280" s="55"/>
      <c r="H280" s="57"/>
      <c r="K280" s="117"/>
      <c r="L280" s="117"/>
      <c r="M280" s="117"/>
      <c r="N280" s="117"/>
    </row>
    <row r="281" spans="1:14" ht="15" outlineLevel="1">
      <c r="A281" s="60" t="s">
        <v>348</v>
      </c>
      <c r="D281" s="55"/>
      <c r="E281" s="55"/>
      <c r="F281" s="55"/>
      <c r="G281" s="55"/>
      <c r="H281" s="57"/>
      <c r="K281" s="117"/>
      <c r="L281" s="117"/>
      <c r="M281" s="117"/>
      <c r="N281" s="117"/>
    </row>
    <row r="282" spans="1:14" ht="15" outlineLevel="1">
      <c r="A282" s="60" t="s">
        <v>349</v>
      </c>
      <c r="D282" s="55"/>
      <c r="E282" s="55"/>
      <c r="F282" s="55"/>
      <c r="G282" s="55"/>
      <c r="H282" s="57"/>
      <c r="K282" s="117"/>
      <c r="L282" s="117"/>
      <c r="M282" s="117"/>
      <c r="N282" s="117"/>
    </row>
    <row r="283" spans="1:14" ht="15" outlineLevel="1">
      <c r="A283" s="60" t="s">
        <v>350</v>
      </c>
      <c r="D283" s="55"/>
      <c r="E283" s="55"/>
      <c r="F283" s="55"/>
      <c r="G283" s="55"/>
      <c r="H283" s="57"/>
      <c r="K283" s="117"/>
      <c r="L283" s="117"/>
      <c r="M283" s="117"/>
      <c r="N283" s="117"/>
    </row>
    <row r="284" spans="1:14" ht="15" outlineLevel="1">
      <c r="A284" s="60" t="s">
        <v>351</v>
      </c>
      <c r="D284" s="55"/>
      <c r="E284" s="55"/>
      <c r="F284" s="55"/>
      <c r="G284" s="55"/>
      <c r="H284" s="57"/>
      <c r="K284" s="117"/>
      <c r="L284" s="117"/>
      <c r="M284" s="117"/>
      <c r="N284" s="117"/>
    </row>
    <row r="285" spans="1:13" ht="37.5">
      <c r="A285" s="71"/>
      <c r="B285" s="71" t="s">
        <v>352</v>
      </c>
      <c r="C285" s="71" t="s">
        <v>353</v>
      </c>
      <c r="D285" s="71" t="s">
        <v>353</v>
      </c>
      <c r="E285" s="71"/>
      <c r="F285" s="72"/>
      <c r="G285" s="73"/>
      <c r="H285" s="57"/>
      <c r="I285" s="64"/>
      <c r="J285" s="64"/>
      <c r="K285" s="64"/>
      <c r="L285" s="64"/>
      <c r="M285" s="66"/>
    </row>
    <row r="286" spans="1:13" ht="18.75">
      <c r="A286" s="118" t="s">
        <v>354</v>
      </c>
      <c r="B286" s="119"/>
      <c r="C286" s="119"/>
      <c r="D286" s="119"/>
      <c r="E286" s="119"/>
      <c r="F286" s="120"/>
      <c r="G286" s="119"/>
      <c r="H286" s="57"/>
      <c r="I286" s="64"/>
      <c r="J286" s="64"/>
      <c r="K286" s="64"/>
      <c r="L286" s="64"/>
      <c r="M286" s="66"/>
    </row>
    <row r="287" spans="1:13" ht="18.75">
      <c r="A287" s="118" t="s">
        <v>355</v>
      </c>
      <c r="B287" s="119"/>
      <c r="C287" s="119"/>
      <c r="D287" s="119"/>
      <c r="E287" s="119"/>
      <c r="F287" s="120"/>
      <c r="G287" s="119"/>
      <c r="H287" s="57"/>
      <c r="I287" s="64"/>
      <c r="J287" s="64"/>
      <c r="K287" s="64"/>
      <c r="L287" s="64"/>
      <c r="M287" s="66"/>
    </row>
    <row r="288" spans="1:14" ht="15">
      <c r="A288" s="60" t="s">
        <v>356</v>
      </c>
      <c r="B288" s="76" t="s">
        <v>1651</v>
      </c>
      <c r="C288" s="115">
        <f>ROW(B38)</f>
        <v>38</v>
      </c>
      <c r="D288" s="89"/>
      <c r="E288" s="89"/>
      <c r="F288" s="89"/>
      <c r="G288" s="89"/>
      <c r="H288" s="57"/>
      <c r="I288" s="76"/>
      <c r="J288" s="115"/>
      <c r="L288" s="89"/>
      <c r="M288" s="89"/>
      <c r="N288" s="89"/>
    </row>
    <row r="289" spans="1:13" ht="15">
      <c r="A289" s="60" t="s">
        <v>357</v>
      </c>
      <c r="B289" s="76" t="s">
        <v>1652</v>
      </c>
      <c r="C289" s="115">
        <f>ROW(B39)</f>
        <v>39</v>
      </c>
      <c r="E289" s="89"/>
      <c r="F289" s="89"/>
      <c r="H289" s="57"/>
      <c r="I289" s="76"/>
      <c r="J289" s="115"/>
      <c r="L289" s="89"/>
      <c r="M289" s="89"/>
    </row>
    <row r="290" spans="1:14" ht="15">
      <c r="A290" s="60" t="s">
        <v>358</v>
      </c>
      <c r="B290" s="76" t="s">
        <v>1653</v>
      </c>
      <c r="C290" s="115" t="s">
        <v>2072</v>
      </c>
      <c r="D290" s="115"/>
      <c r="E290" s="121"/>
      <c r="F290" s="89"/>
      <c r="G290" s="121"/>
      <c r="H290" s="57"/>
      <c r="I290" s="76"/>
      <c r="J290" s="115"/>
      <c r="K290" s="115"/>
      <c r="L290" s="121"/>
      <c r="M290" s="89"/>
      <c r="N290" s="121"/>
    </row>
    <row r="291" spans="1:10" ht="15">
      <c r="A291" s="60" t="s">
        <v>359</v>
      </c>
      <c r="B291" s="76" t="s">
        <v>1654</v>
      </c>
      <c r="C291" s="115">
        <f>ROW(B52)</f>
        <v>52</v>
      </c>
      <c r="H291" s="57"/>
      <c r="I291" s="76"/>
      <c r="J291" s="115"/>
    </row>
    <row r="292" spans="1:14" ht="15">
      <c r="A292" s="60" t="s">
        <v>360</v>
      </c>
      <c r="B292" s="76" t="s">
        <v>1655</v>
      </c>
      <c r="C292" s="122" t="s">
        <v>2073</v>
      </c>
      <c r="D292" s="115" t="s">
        <v>2074</v>
      </c>
      <c r="E292" s="121"/>
      <c r="F292" s="115" t="e">
        <f>ROW(#REF!)&amp;" for Public Sector Assets"</f>
        <v>#REF!</v>
      </c>
      <c r="G292" s="121"/>
      <c r="H292" s="57"/>
      <c r="I292" s="76"/>
      <c r="J292" s="117"/>
      <c r="K292" s="115"/>
      <c r="L292" s="121"/>
      <c r="N292" s="121"/>
    </row>
    <row r="293" spans="1:13" ht="15">
      <c r="A293" s="60" t="s">
        <v>361</v>
      </c>
      <c r="B293" s="76" t="s">
        <v>1656</v>
      </c>
      <c r="C293" s="115" t="s">
        <v>2075</v>
      </c>
      <c r="D293" s="115"/>
      <c r="H293" s="57"/>
      <c r="I293" s="76"/>
      <c r="M293" s="121"/>
    </row>
    <row r="294" spans="1:13" ht="15">
      <c r="A294" s="60" t="s">
        <v>362</v>
      </c>
      <c r="B294" s="76" t="s">
        <v>1657</v>
      </c>
      <c r="C294" s="115">
        <f>ROW(B111)</f>
        <v>111</v>
      </c>
      <c r="F294" s="121"/>
      <c r="H294" s="57"/>
      <c r="I294" s="76"/>
      <c r="J294" s="115"/>
      <c r="M294" s="121"/>
    </row>
    <row r="295" spans="1:13" ht="15">
      <c r="A295" s="60" t="s">
        <v>363</v>
      </c>
      <c r="B295" s="76" t="s">
        <v>1658</v>
      </c>
      <c r="C295" s="115">
        <f>ROW(B163)</f>
        <v>163</v>
      </c>
      <c r="E295" s="121"/>
      <c r="F295" s="121"/>
      <c r="H295" s="57"/>
      <c r="I295" s="76"/>
      <c r="J295" s="115"/>
      <c r="L295" s="121"/>
      <c r="M295" s="121"/>
    </row>
    <row r="296" spans="1:13" ht="15">
      <c r="A296" s="60" t="s">
        <v>364</v>
      </c>
      <c r="B296" s="76" t="s">
        <v>1659</v>
      </c>
      <c r="C296" s="115">
        <f>ROW(B137)</f>
        <v>137</v>
      </c>
      <c r="E296" s="121"/>
      <c r="F296" s="121"/>
      <c r="H296" s="57"/>
      <c r="I296" s="76"/>
      <c r="J296" s="115"/>
      <c r="L296" s="121"/>
      <c r="M296" s="121"/>
    </row>
    <row r="297" spans="1:12" ht="30">
      <c r="A297" s="60" t="s">
        <v>365</v>
      </c>
      <c r="B297" s="60" t="s">
        <v>366</v>
      </c>
      <c r="C297" s="115" t="s">
        <v>2077</v>
      </c>
      <c r="E297" s="121"/>
      <c r="H297" s="57"/>
      <c r="J297" s="115"/>
      <c r="L297" s="121"/>
    </row>
    <row r="298" spans="1:12" ht="15">
      <c r="A298" s="60" t="s">
        <v>367</v>
      </c>
      <c r="B298" s="76" t="s">
        <v>1660</v>
      </c>
      <c r="C298" s="115">
        <f>ROW(B65)</f>
        <v>65</v>
      </c>
      <c r="E298" s="121"/>
      <c r="H298" s="57"/>
      <c r="I298" s="76"/>
      <c r="J298" s="115"/>
      <c r="L298" s="121"/>
    </row>
    <row r="299" spans="1:12" ht="15">
      <c r="A299" s="60" t="s">
        <v>368</v>
      </c>
      <c r="B299" s="76" t="s">
        <v>1661</v>
      </c>
      <c r="C299" s="115">
        <f>ROW(B88)</f>
        <v>88</v>
      </c>
      <c r="E299" s="121"/>
      <c r="H299" s="57"/>
      <c r="I299" s="76"/>
      <c r="J299" s="115"/>
      <c r="L299" s="121"/>
    </row>
    <row r="300" spans="1:12" ht="15">
      <c r="A300" s="60" t="s">
        <v>369</v>
      </c>
      <c r="B300" s="76" t="s">
        <v>1662</v>
      </c>
      <c r="C300" s="115" t="s">
        <v>2076</v>
      </c>
      <c r="D300" s="115"/>
      <c r="E300" s="121"/>
      <c r="H300" s="57"/>
      <c r="I300" s="76"/>
      <c r="J300" s="115"/>
      <c r="K300" s="115"/>
      <c r="L300" s="121"/>
    </row>
    <row r="301" spans="1:12" ht="15" outlineLevel="1">
      <c r="A301" s="60" t="s">
        <v>370</v>
      </c>
      <c r="B301" s="76"/>
      <c r="C301" s="115"/>
      <c r="D301" s="115"/>
      <c r="E301" s="121"/>
      <c r="H301" s="57"/>
      <c r="I301" s="76"/>
      <c r="J301" s="115"/>
      <c r="K301" s="115"/>
      <c r="L301" s="121"/>
    </row>
    <row r="302" spans="1:12" ht="15" outlineLevel="1">
      <c r="A302" s="60" t="s">
        <v>371</v>
      </c>
      <c r="B302" s="76"/>
      <c r="C302" s="115"/>
      <c r="D302" s="115"/>
      <c r="E302" s="121"/>
      <c r="H302" s="57"/>
      <c r="I302" s="76"/>
      <c r="J302" s="115"/>
      <c r="K302" s="115"/>
      <c r="L302" s="121"/>
    </row>
    <row r="303" spans="1:12" ht="15" outlineLevel="1">
      <c r="A303" s="60" t="s">
        <v>372</v>
      </c>
      <c r="B303" s="76"/>
      <c r="C303" s="115"/>
      <c r="D303" s="115"/>
      <c r="E303" s="121"/>
      <c r="H303" s="57"/>
      <c r="I303" s="76"/>
      <c r="J303" s="115"/>
      <c r="K303" s="115"/>
      <c r="L303" s="121"/>
    </row>
    <row r="304" spans="1:12" ht="15" outlineLevel="1">
      <c r="A304" s="60" t="s">
        <v>373</v>
      </c>
      <c r="B304" s="76"/>
      <c r="C304" s="115"/>
      <c r="D304" s="115"/>
      <c r="E304" s="121"/>
      <c r="H304" s="57"/>
      <c r="I304" s="76"/>
      <c r="J304" s="115"/>
      <c r="K304" s="115"/>
      <c r="L304" s="121"/>
    </row>
    <row r="305" spans="1:12" ht="15" outlineLevel="1">
      <c r="A305" s="60" t="s">
        <v>374</v>
      </c>
      <c r="B305" s="76"/>
      <c r="C305" s="115"/>
      <c r="D305" s="115"/>
      <c r="E305" s="121"/>
      <c r="H305" s="57"/>
      <c r="I305" s="76"/>
      <c r="J305" s="115"/>
      <c r="K305" s="115"/>
      <c r="L305" s="121"/>
    </row>
    <row r="306" spans="1:12" ht="15" outlineLevel="1">
      <c r="A306" s="60" t="s">
        <v>375</v>
      </c>
      <c r="B306" s="76"/>
      <c r="C306" s="115"/>
      <c r="D306" s="115"/>
      <c r="E306" s="121"/>
      <c r="H306" s="57"/>
      <c r="I306" s="76"/>
      <c r="J306" s="115"/>
      <c r="K306" s="115"/>
      <c r="L306" s="121"/>
    </row>
    <row r="307" spans="1:12" ht="15" outlineLevel="1">
      <c r="A307" s="60" t="s">
        <v>376</v>
      </c>
      <c r="B307" s="76"/>
      <c r="C307" s="115"/>
      <c r="D307" s="115"/>
      <c r="E307" s="121"/>
      <c r="H307" s="57"/>
      <c r="I307" s="76"/>
      <c r="J307" s="115"/>
      <c r="K307" s="115"/>
      <c r="L307" s="121"/>
    </row>
    <row r="308" spans="1:12" ht="15" outlineLevel="1">
      <c r="A308" s="60" t="s">
        <v>377</v>
      </c>
      <c r="B308" s="76"/>
      <c r="C308" s="115"/>
      <c r="D308" s="115"/>
      <c r="E308" s="121"/>
      <c r="H308" s="57"/>
      <c r="I308" s="76"/>
      <c r="J308" s="115"/>
      <c r="K308" s="115"/>
      <c r="L308" s="121"/>
    </row>
    <row r="309" spans="1:12" ht="15" outlineLevel="1">
      <c r="A309" s="60" t="s">
        <v>378</v>
      </c>
      <c r="B309" s="76"/>
      <c r="C309" s="115"/>
      <c r="D309" s="115"/>
      <c r="E309" s="121"/>
      <c r="H309" s="57"/>
      <c r="I309" s="76"/>
      <c r="J309" s="115"/>
      <c r="K309" s="115"/>
      <c r="L309" s="121"/>
    </row>
    <row r="310" spans="1:8" ht="15" outlineLevel="1">
      <c r="A310" s="60" t="s">
        <v>379</v>
      </c>
      <c r="H310" s="57"/>
    </row>
    <row r="311" spans="1:13" ht="37.5">
      <c r="A311" s="72"/>
      <c r="B311" s="71" t="s">
        <v>380</v>
      </c>
      <c r="C311" s="72"/>
      <c r="D311" s="72"/>
      <c r="E311" s="72"/>
      <c r="F311" s="72"/>
      <c r="G311" s="73"/>
      <c r="H311" s="57"/>
      <c r="I311" s="64"/>
      <c r="J311" s="66"/>
      <c r="K311" s="66"/>
      <c r="L311" s="66"/>
      <c r="M311" s="66"/>
    </row>
    <row r="312" spans="1:10" ht="15">
      <c r="A312" s="60" t="s">
        <v>381</v>
      </c>
      <c r="B312" s="86" t="s">
        <v>382</v>
      </c>
      <c r="C312" s="60">
        <v>0</v>
      </c>
      <c r="H312" s="57"/>
      <c r="I312" s="86"/>
      <c r="J312" s="115"/>
    </row>
    <row r="313" spans="1:10" ht="15" outlineLevel="1">
      <c r="A313" s="60" t="s">
        <v>383</v>
      </c>
      <c r="B313" s="86"/>
      <c r="C313" s="115"/>
      <c r="H313" s="57"/>
      <c r="I313" s="86"/>
      <c r="J313" s="115"/>
    </row>
    <row r="314" spans="1:10" ht="15" outlineLevel="1">
      <c r="A314" s="60" t="s">
        <v>384</v>
      </c>
      <c r="B314" s="86"/>
      <c r="C314" s="115"/>
      <c r="H314" s="57"/>
      <c r="I314" s="86"/>
      <c r="J314" s="115"/>
    </row>
    <row r="315" spans="1:10" ht="15" outlineLevel="1">
      <c r="A315" s="60" t="s">
        <v>385</v>
      </c>
      <c r="B315" s="86"/>
      <c r="C315" s="115"/>
      <c r="H315" s="57"/>
      <c r="I315" s="86"/>
      <c r="J315" s="115"/>
    </row>
    <row r="316" spans="1:10" ht="15" outlineLevel="1">
      <c r="A316" s="60" t="s">
        <v>386</v>
      </c>
      <c r="B316" s="86"/>
      <c r="C316" s="115"/>
      <c r="H316" s="57"/>
      <c r="I316" s="86"/>
      <c r="J316" s="115"/>
    </row>
    <row r="317" spans="1:10" ht="15" outlineLevel="1">
      <c r="A317" s="60" t="s">
        <v>387</v>
      </c>
      <c r="B317" s="86"/>
      <c r="C317" s="115"/>
      <c r="H317" s="57"/>
      <c r="I317" s="86"/>
      <c r="J317" s="115"/>
    </row>
    <row r="318" spans="1:10" ht="15" outlineLevel="1">
      <c r="A318" s="60" t="s">
        <v>388</v>
      </c>
      <c r="B318" s="86"/>
      <c r="C318" s="115"/>
      <c r="H318" s="57"/>
      <c r="I318" s="86"/>
      <c r="J318" s="115"/>
    </row>
    <row r="319" spans="1:13" ht="18.75">
      <c r="A319" s="72"/>
      <c r="B319" s="71" t="s">
        <v>389</v>
      </c>
      <c r="C319" s="72"/>
      <c r="D319" s="72"/>
      <c r="E319" s="72"/>
      <c r="F319" s="72"/>
      <c r="G319" s="73"/>
      <c r="H319" s="57"/>
      <c r="I319" s="64"/>
      <c r="J319" s="66"/>
      <c r="K319" s="66"/>
      <c r="L319" s="66"/>
      <c r="M319" s="66"/>
    </row>
    <row r="320" spans="1:13" ht="15" customHeight="1" outlineLevel="1">
      <c r="A320" s="81"/>
      <c r="B320" s="82" t="s">
        <v>390</v>
      </c>
      <c r="C320" s="81"/>
      <c r="D320" s="81"/>
      <c r="E320" s="83"/>
      <c r="F320" s="84"/>
      <c r="G320" s="84"/>
      <c r="H320" s="57"/>
      <c r="L320" s="57"/>
      <c r="M320" s="57"/>
    </row>
    <row r="321" spans="1:8" ht="15" outlineLevel="1">
      <c r="A321" s="60" t="s">
        <v>391</v>
      </c>
      <c r="B321" s="76" t="s">
        <v>1663</v>
      </c>
      <c r="C321" s="76"/>
      <c r="H321" s="57"/>
    </row>
    <row r="322" spans="1:8" ht="15" outlineLevel="1">
      <c r="A322" s="60" t="s">
        <v>392</v>
      </c>
      <c r="B322" s="76" t="s">
        <v>1664</v>
      </c>
      <c r="C322" s="76"/>
      <c r="H322" s="57"/>
    </row>
    <row r="323" spans="1:8" ht="15" outlineLevel="1">
      <c r="A323" s="60" t="s">
        <v>393</v>
      </c>
      <c r="B323" s="76" t="s">
        <v>394</v>
      </c>
      <c r="C323" s="76"/>
      <c r="H323" s="57"/>
    </row>
    <row r="324" spans="1:8" ht="15" outlineLevel="1">
      <c r="A324" s="60" t="s">
        <v>395</v>
      </c>
      <c r="B324" s="76" t="s">
        <v>396</v>
      </c>
      <c r="H324" s="57"/>
    </row>
    <row r="325" spans="1:8" ht="15" outlineLevel="1">
      <c r="A325" s="60" t="s">
        <v>397</v>
      </c>
      <c r="B325" s="76" t="s">
        <v>398</v>
      </c>
      <c r="H325" s="57"/>
    </row>
    <row r="326" spans="1:8" ht="15" outlineLevel="1">
      <c r="A326" s="60" t="s">
        <v>399</v>
      </c>
      <c r="B326" s="76" t="s">
        <v>1665</v>
      </c>
      <c r="H326" s="57"/>
    </row>
    <row r="327" spans="1:8" ht="15" outlineLevel="1">
      <c r="A327" s="60" t="s">
        <v>400</v>
      </c>
      <c r="B327" s="76" t="s">
        <v>401</v>
      </c>
      <c r="H327" s="57"/>
    </row>
    <row r="328" spans="1:8" ht="15" outlineLevel="1">
      <c r="A328" s="60" t="s">
        <v>402</v>
      </c>
      <c r="B328" s="76" t="s">
        <v>403</v>
      </c>
      <c r="H328" s="57"/>
    </row>
    <row r="329" spans="1:8" ht="15" outlineLevel="1">
      <c r="A329" s="60" t="s">
        <v>404</v>
      </c>
      <c r="B329" s="76" t="s">
        <v>1666</v>
      </c>
      <c r="H329" s="57"/>
    </row>
    <row r="330" spans="1:8" ht="15" outlineLevel="1">
      <c r="A330" s="60" t="s">
        <v>405</v>
      </c>
      <c r="B330" s="96" t="s">
        <v>406</v>
      </c>
      <c r="H330" s="57"/>
    </row>
    <row r="331" spans="1:8" ht="15" outlineLevel="1">
      <c r="A331" s="60" t="s">
        <v>407</v>
      </c>
      <c r="B331" s="96" t="s">
        <v>406</v>
      </c>
      <c r="H331" s="57"/>
    </row>
    <row r="332" spans="1:8" ht="15" outlineLevel="1">
      <c r="A332" s="60" t="s">
        <v>408</v>
      </c>
      <c r="B332" s="96" t="s">
        <v>406</v>
      </c>
      <c r="H332" s="57"/>
    </row>
    <row r="333" spans="1:8" ht="15" outlineLevel="1">
      <c r="A333" s="60" t="s">
        <v>409</v>
      </c>
      <c r="B333" s="96" t="s">
        <v>406</v>
      </c>
      <c r="H333" s="57"/>
    </row>
    <row r="334" spans="1:8" ht="15" outlineLevel="1">
      <c r="A334" s="60" t="s">
        <v>410</v>
      </c>
      <c r="B334" s="96" t="s">
        <v>406</v>
      </c>
      <c r="H334" s="57"/>
    </row>
    <row r="335" spans="1:8" ht="15" outlineLevel="1">
      <c r="A335" s="60" t="s">
        <v>411</v>
      </c>
      <c r="B335" s="96" t="s">
        <v>406</v>
      </c>
      <c r="H335" s="57"/>
    </row>
    <row r="336" spans="1:8" ht="15" outlineLevel="1">
      <c r="A336" s="60" t="s">
        <v>412</v>
      </c>
      <c r="B336" s="96" t="s">
        <v>406</v>
      </c>
      <c r="H336" s="57"/>
    </row>
    <row r="337" spans="1:8" ht="15" outlineLevel="1">
      <c r="A337" s="60" t="s">
        <v>413</v>
      </c>
      <c r="B337" s="96" t="s">
        <v>406</v>
      </c>
      <c r="H337" s="57"/>
    </row>
    <row r="338" spans="1:8" ht="15" outlineLevel="1">
      <c r="A338" s="60" t="s">
        <v>414</v>
      </c>
      <c r="B338" s="96" t="s">
        <v>406</v>
      </c>
      <c r="H338" s="57"/>
    </row>
    <row r="339" spans="1:8" ht="15" outlineLevel="1">
      <c r="A339" s="60" t="s">
        <v>415</v>
      </c>
      <c r="B339" s="96" t="s">
        <v>406</v>
      </c>
      <c r="H339" s="57"/>
    </row>
    <row r="340" spans="1:8" ht="15" outlineLevel="1">
      <c r="A340" s="60" t="s">
        <v>416</v>
      </c>
      <c r="B340" s="96" t="s">
        <v>406</v>
      </c>
      <c r="H340" s="57"/>
    </row>
    <row r="341" spans="1:8" ht="15" outlineLevel="1">
      <c r="A341" s="60" t="s">
        <v>417</v>
      </c>
      <c r="B341" s="96" t="s">
        <v>406</v>
      </c>
      <c r="H341" s="57"/>
    </row>
    <row r="342" spans="1:8" ht="15" outlineLevel="1">
      <c r="A342" s="60" t="s">
        <v>418</v>
      </c>
      <c r="B342" s="96" t="s">
        <v>406</v>
      </c>
      <c r="H342" s="57"/>
    </row>
    <row r="343" spans="1:8" ht="15" outlineLevel="1">
      <c r="A343" s="60" t="s">
        <v>419</v>
      </c>
      <c r="B343" s="96" t="s">
        <v>406</v>
      </c>
      <c r="H343" s="57"/>
    </row>
    <row r="344" spans="1:8" ht="15" outlineLevel="1">
      <c r="A344" s="60" t="s">
        <v>420</v>
      </c>
      <c r="B344" s="96" t="s">
        <v>406</v>
      </c>
      <c r="H344" s="57"/>
    </row>
    <row r="345" spans="1:8" ht="15" outlineLevel="1">
      <c r="A345" s="60" t="s">
        <v>421</v>
      </c>
      <c r="B345" s="96" t="s">
        <v>406</v>
      </c>
      <c r="H345" s="57"/>
    </row>
    <row r="346" spans="1:8" ht="15" outlineLevel="1">
      <c r="A346" s="60" t="s">
        <v>422</v>
      </c>
      <c r="B346" s="96" t="s">
        <v>406</v>
      </c>
      <c r="H346" s="57"/>
    </row>
    <row r="347" spans="1:8" ht="15" outlineLevel="1">
      <c r="A347" s="60" t="s">
        <v>423</v>
      </c>
      <c r="B347" s="96" t="s">
        <v>406</v>
      </c>
      <c r="H347" s="57"/>
    </row>
    <row r="348" spans="1:8" ht="15" outlineLevel="1">
      <c r="A348" s="60" t="s">
        <v>424</v>
      </c>
      <c r="B348" s="96" t="s">
        <v>406</v>
      </c>
      <c r="H348" s="57"/>
    </row>
    <row r="349" spans="1:8" ht="15" outlineLevel="1">
      <c r="A349" s="60" t="s">
        <v>425</v>
      </c>
      <c r="B349" s="96" t="s">
        <v>406</v>
      </c>
      <c r="H349" s="57"/>
    </row>
    <row r="350" spans="1:8" ht="15" outlineLevel="1">
      <c r="A350" s="60" t="s">
        <v>426</v>
      </c>
      <c r="B350" s="96" t="s">
        <v>406</v>
      </c>
      <c r="H350" s="57"/>
    </row>
    <row r="351" spans="1:8" ht="15" outlineLevel="1">
      <c r="A351" s="60" t="s">
        <v>427</v>
      </c>
      <c r="B351" s="96" t="s">
        <v>406</v>
      </c>
      <c r="H351" s="57"/>
    </row>
    <row r="352" spans="1:8" ht="15" outlineLevel="1">
      <c r="A352" s="60" t="s">
        <v>428</v>
      </c>
      <c r="B352" s="96" t="s">
        <v>406</v>
      </c>
      <c r="H352" s="57"/>
    </row>
    <row r="353" spans="1:8" ht="15" outlineLevel="1">
      <c r="A353" s="60" t="s">
        <v>429</v>
      </c>
      <c r="B353" s="96" t="s">
        <v>406</v>
      </c>
      <c r="H353" s="57"/>
    </row>
    <row r="354" spans="1:8" ht="15" outlineLevel="1">
      <c r="A354" s="60" t="s">
        <v>430</v>
      </c>
      <c r="B354" s="96" t="s">
        <v>406</v>
      </c>
      <c r="H354" s="57"/>
    </row>
    <row r="355" spans="1:8" ht="15" outlineLevel="1">
      <c r="A355" s="60" t="s">
        <v>431</v>
      </c>
      <c r="B355" s="96" t="s">
        <v>406</v>
      </c>
      <c r="H355" s="57"/>
    </row>
    <row r="356" spans="1:8" ht="15" outlineLevel="1">
      <c r="A356" s="60" t="s">
        <v>432</v>
      </c>
      <c r="B356" s="96" t="s">
        <v>406</v>
      </c>
      <c r="H356" s="57"/>
    </row>
    <row r="357" spans="1:8" ht="15" outlineLevel="1">
      <c r="A357" s="60" t="s">
        <v>433</v>
      </c>
      <c r="B357" s="96" t="s">
        <v>406</v>
      </c>
      <c r="H357" s="57"/>
    </row>
    <row r="358" spans="1:8" ht="15" outlineLevel="1">
      <c r="A358" s="60" t="s">
        <v>434</v>
      </c>
      <c r="B358" s="96" t="s">
        <v>406</v>
      </c>
      <c r="H358" s="57"/>
    </row>
    <row r="359" spans="1:8" ht="15" outlineLevel="1">
      <c r="A359" s="60" t="s">
        <v>435</v>
      </c>
      <c r="B359" s="96" t="s">
        <v>406</v>
      </c>
      <c r="H359" s="57"/>
    </row>
    <row r="360" spans="1:8" ht="15" outlineLevel="1">
      <c r="A360" s="60" t="s">
        <v>436</v>
      </c>
      <c r="B360" s="96" t="s">
        <v>406</v>
      </c>
      <c r="H360" s="57"/>
    </row>
    <row r="361" spans="1:8" ht="15" outlineLevel="1">
      <c r="A361" s="60" t="s">
        <v>437</v>
      </c>
      <c r="B361" s="96" t="s">
        <v>406</v>
      </c>
      <c r="H361" s="57"/>
    </row>
    <row r="362" spans="1:8" ht="15" outlineLevel="1">
      <c r="A362" s="60" t="s">
        <v>438</v>
      </c>
      <c r="B362" s="96" t="s">
        <v>406</v>
      </c>
      <c r="H362" s="57"/>
    </row>
    <row r="363" spans="1:8" ht="15" outlineLevel="1">
      <c r="A363" s="60" t="s">
        <v>439</v>
      </c>
      <c r="B363" s="96" t="s">
        <v>406</v>
      </c>
      <c r="H363" s="57"/>
    </row>
    <row r="364" spans="1:8" ht="15" outlineLevel="1">
      <c r="A364" s="60" t="s">
        <v>440</v>
      </c>
      <c r="B364" s="96" t="s">
        <v>406</v>
      </c>
      <c r="H364" s="57"/>
    </row>
    <row r="365" spans="1:8" ht="15" outlineLevel="1">
      <c r="A365" s="60" t="s">
        <v>441</v>
      </c>
      <c r="B365" s="96" t="s">
        <v>406</v>
      </c>
      <c r="H365" s="57"/>
    </row>
    <row r="366" ht="15">
      <c r="H366" s="57"/>
    </row>
    <row r="367" ht="15">
      <c r="H367" s="57"/>
    </row>
    <row r="368" ht="15">
      <c r="H368" s="57"/>
    </row>
    <row r="369" ht="15">
      <c r="H369" s="57"/>
    </row>
    <row r="370" ht="15">
      <c r="H370" s="57"/>
    </row>
    <row r="371" ht="15">
      <c r="H371" s="57"/>
    </row>
    <row r="372" ht="15">
      <c r="H372" s="57"/>
    </row>
    <row r="373" ht="15">
      <c r="H373" s="57"/>
    </row>
    <row r="374" ht="15">
      <c r="H374" s="57"/>
    </row>
    <row r="375" ht="15">
      <c r="H375" s="57"/>
    </row>
    <row r="376" ht="15">
      <c r="H376" s="57"/>
    </row>
    <row r="377" ht="15">
      <c r="H377" s="57"/>
    </row>
    <row r="378" ht="15">
      <c r="H378" s="57"/>
    </row>
    <row r="379" ht="15">
      <c r="H379" s="57"/>
    </row>
    <row r="380" ht="15">
      <c r="H380" s="57"/>
    </row>
    <row r="381" ht="15">
      <c r="H381" s="57"/>
    </row>
    <row r="382" ht="15">
      <c r="H382" s="57"/>
    </row>
    <row r="383" ht="15">
      <c r="H383" s="57"/>
    </row>
    <row r="384" ht="15">
      <c r="H384" s="57"/>
    </row>
    <row r="385" ht="15">
      <c r="H385" s="57"/>
    </row>
    <row r="386" ht="15">
      <c r="H386" s="57"/>
    </row>
    <row r="387" ht="15">
      <c r="H387" s="57"/>
    </row>
    <row r="388" ht="15">
      <c r="H388" s="57"/>
    </row>
    <row r="389" ht="15">
      <c r="H389" s="57"/>
    </row>
    <row r="390" ht="15">
      <c r="H390" s="57"/>
    </row>
    <row r="391" ht="15">
      <c r="H391" s="57"/>
    </row>
    <row r="392" ht="15">
      <c r="H392" s="57"/>
    </row>
    <row r="393" ht="15">
      <c r="H393" s="57"/>
    </row>
    <row r="394" ht="15">
      <c r="H394" s="57"/>
    </row>
    <row r="395" ht="15">
      <c r="H395" s="57"/>
    </row>
    <row r="396" ht="15">
      <c r="H396" s="57"/>
    </row>
    <row r="397" ht="15">
      <c r="H397" s="57"/>
    </row>
    <row r="398" ht="15">
      <c r="H398" s="57"/>
    </row>
    <row r="399" ht="15">
      <c r="H399" s="57"/>
    </row>
    <row r="400" ht="15">
      <c r="H400" s="57"/>
    </row>
    <row r="401" ht="15">
      <c r="H401" s="57"/>
    </row>
    <row r="402" ht="15">
      <c r="H402" s="57"/>
    </row>
    <row r="403" ht="15">
      <c r="H403" s="57"/>
    </row>
    <row r="404" ht="15">
      <c r="H404" s="57"/>
    </row>
    <row r="405" ht="15">
      <c r="H405" s="57"/>
    </row>
    <row r="406" ht="15">
      <c r="H406" s="57"/>
    </row>
    <row r="407" ht="15">
      <c r="H407" s="57"/>
    </row>
    <row r="408" ht="15">
      <c r="H408" s="57"/>
    </row>
    <row r="409" ht="15">
      <c r="H409" s="57"/>
    </row>
    <row r="410" ht="15">
      <c r="H410" s="57"/>
    </row>
    <row r="411" ht="15">
      <c r="H411" s="57"/>
    </row>
    <row r="412" ht="15">
      <c r="H412" s="57"/>
    </row>
    <row r="413" ht="15">
      <c r="H413" s="57"/>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F292" location="'B2. HTT Public Sector Assets'!A18" display="'B2. HTT Public Sector Assets'!A18"/>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42" r:id="rId6"/>
  <headerFooter>
    <oddHeader>&amp;R&amp;G</oddHeader>
  </headerFooter>
  <rowBreaks count="4" manualBreakCount="4">
    <brk id="64" max="6" man="1"/>
    <brk id="191" max="6" man="1"/>
    <brk id="229" max="6" man="1"/>
    <brk id="284" max="6" man="1"/>
  </rowBreaks>
  <legacyDrawingHF r:id="rId5"/>
</worksheet>
</file>

<file path=xl/worksheets/sheet30.xml><?xml version="1.0" encoding="utf-8"?>
<worksheet xmlns="http://schemas.openxmlformats.org/spreadsheetml/2006/main" xmlns:r="http://schemas.openxmlformats.org/officeDocument/2006/relationships">
  <dimension ref="B1:P388"/>
  <sheetViews>
    <sheetView showGridLines="0" view="pageBreakPreview" zoomScale="60" zoomScalePageLayoutView="0" workbookViewId="0" topLeftCell="B1">
      <selection activeCell="F2" sqref="F2"/>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0.9921875" style="0" customWidth="1"/>
    <col min="11" max="11" width="7.00390625" style="0" customWidth="1"/>
    <col min="12" max="12" width="2.00390625" style="0" customWidth="1"/>
    <col min="13" max="13" width="15.00390625" style="0" customWidth="1"/>
    <col min="14" max="15" width="14.00390625" style="0" customWidth="1"/>
    <col min="16" max="16" width="10.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210" t="s">
        <v>875</v>
      </c>
      <c r="L2" s="211"/>
      <c r="M2" s="211"/>
      <c r="N2" s="211"/>
      <c r="O2" s="211"/>
      <c r="P2" s="211"/>
    </row>
    <row r="3" spans="2:16" ht="6" customHeight="1">
      <c r="B3" s="1"/>
      <c r="C3" s="1"/>
      <c r="D3" s="1"/>
      <c r="E3" s="1"/>
      <c r="F3" s="1"/>
      <c r="G3" s="1"/>
      <c r="H3" s="1"/>
      <c r="I3" s="1"/>
      <c r="J3" s="1"/>
      <c r="K3" s="1"/>
      <c r="L3" s="1"/>
      <c r="M3" s="1"/>
      <c r="N3" s="1"/>
      <c r="O3" s="1"/>
      <c r="P3" s="1"/>
    </row>
    <row r="4" spans="2:16" ht="33" customHeight="1">
      <c r="B4" s="212" t="s">
        <v>1186</v>
      </c>
      <c r="C4" s="213"/>
      <c r="D4" s="213"/>
      <c r="E4" s="213"/>
      <c r="F4" s="213"/>
      <c r="G4" s="213"/>
      <c r="H4" s="213"/>
      <c r="I4" s="213"/>
      <c r="J4" s="213"/>
      <c r="K4" s="213"/>
      <c r="L4" s="213"/>
      <c r="M4" s="213"/>
      <c r="N4" s="213"/>
      <c r="O4" s="213"/>
      <c r="P4" s="213"/>
    </row>
    <row r="5" spans="2:16" ht="4.5" customHeight="1">
      <c r="B5" s="1"/>
      <c r="C5" s="1"/>
      <c r="D5" s="1"/>
      <c r="E5" s="1"/>
      <c r="F5" s="1"/>
      <c r="G5" s="1"/>
      <c r="H5" s="1"/>
      <c r="I5" s="1"/>
      <c r="J5" s="1"/>
      <c r="K5" s="1"/>
      <c r="L5" s="1"/>
      <c r="M5" s="1"/>
      <c r="N5" s="1"/>
      <c r="O5" s="1"/>
      <c r="P5" s="1"/>
    </row>
    <row r="6" spans="2:16" ht="20.25" customHeight="1">
      <c r="B6" s="217" t="s">
        <v>1010</v>
      </c>
      <c r="C6" s="218"/>
      <c r="D6" s="218"/>
      <c r="E6" s="218"/>
      <c r="F6" s="218"/>
      <c r="G6" s="1"/>
      <c r="H6" s="339">
        <v>43586</v>
      </c>
      <c r="I6" s="204"/>
      <c r="J6" s="204"/>
      <c r="K6" s="204"/>
      <c r="L6" s="1"/>
      <c r="M6" s="1"/>
      <c r="N6" s="1"/>
      <c r="O6" s="1"/>
      <c r="P6" s="1"/>
    </row>
    <row r="7" spans="2:16" ht="5.25" customHeight="1">
      <c r="B7" s="1"/>
      <c r="C7" s="1"/>
      <c r="D7" s="1"/>
      <c r="E7" s="1"/>
      <c r="F7" s="1"/>
      <c r="G7" s="1"/>
      <c r="H7" s="1"/>
      <c r="I7" s="1"/>
      <c r="J7" s="1"/>
      <c r="K7" s="1"/>
      <c r="L7" s="1"/>
      <c r="M7" s="1"/>
      <c r="N7" s="1"/>
      <c r="O7" s="1"/>
      <c r="P7" s="1"/>
    </row>
    <row r="8" spans="2:16" ht="17.25" customHeight="1">
      <c r="B8" s="330" t="s">
        <v>1187</v>
      </c>
      <c r="C8" s="331"/>
      <c r="D8" s="332"/>
      <c r="E8" s="333" t="s">
        <v>1188</v>
      </c>
      <c r="F8" s="334"/>
      <c r="G8" s="334"/>
      <c r="H8" s="335"/>
      <c r="I8" s="336" t="s">
        <v>1189</v>
      </c>
      <c r="J8" s="337"/>
      <c r="K8" s="337"/>
      <c r="L8" s="337"/>
      <c r="M8" s="337"/>
      <c r="N8" s="337"/>
      <c r="O8" s="338"/>
      <c r="P8" s="1"/>
    </row>
    <row r="9" spans="2:16" ht="22.5" customHeight="1">
      <c r="B9" s="24" t="s">
        <v>1190</v>
      </c>
      <c r="C9" s="4" t="s">
        <v>1191</v>
      </c>
      <c r="D9" s="4" t="s">
        <v>1192</v>
      </c>
      <c r="E9" s="24" t="s">
        <v>1193</v>
      </c>
      <c r="F9" s="329" t="s">
        <v>1194</v>
      </c>
      <c r="G9" s="202"/>
      <c r="H9" s="202"/>
      <c r="I9" s="205" t="s">
        <v>1195</v>
      </c>
      <c r="J9" s="202"/>
      <c r="K9" s="202"/>
      <c r="L9" s="202"/>
      <c r="M9" s="4" t="s">
        <v>1196</v>
      </c>
      <c r="N9" s="4" t="s">
        <v>1197</v>
      </c>
      <c r="O9" s="4" t="s">
        <v>1198</v>
      </c>
      <c r="P9" s="1"/>
    </row>
    <row r="10" spans="2:16" ht="11.25" customHeight="1">
      <c r="B10" s="25">
        <v>43586</v>
      </c>
      <c r="C10" s="26">
        <v>43617</v>
      </c>
      <c r="D10" s="10">
        <v>1</v>
      </c>
      <c r="E10" s="27">
        <v>31</v>
      </c>
      <c r="F10" s="325">
        <v>2250000000</v>
      </c>
      <c r="G10" s="221"/>
      <c r="H10" s="221"/>
      <c r="I10" s="222">
        <v>2883067685.422936</v>
      </c>
      <c r="J10" s="221"/>
      <c r="K10" s="221"/>
      <c r="L10" s="221"/>
      <c r="M10" s="10">
        <v>2878177789.2759223</v>
      </c>
      <c r="N10" s="10">
        <v>2870857990.815603</v>
      </c>
      <c r="O10" s="10">
        <v>2858698342.704821</v>
      </c>
      <c r="P10" s="1"/>
    </row>
    <row r="11" spans="2:16" ht="11.25" customHeight="1">
      <c r="B11" s="25">
        <v>43586</v>
      </c>
      <c r="C11" s="26">
        <v>43647</v>
      </c>
      <c r="D11" s="10">
        <v>2</v>
      </c>
      <c r="E11" s="27">
        <v>61</v>
      </c>
      <c r="F11" s="325">
        <v>2250000000</v>
      </c>
      <c r="G11" s="221"/>
      <c r="H11" s="221"/>
      <c r="I11" s="222">
        <v>2865113820.124289</v>
      </c>
      <c r="J11" s="221"/>
      <c r="K11" s="221"/>
      <c r="L11" s="221"/>
      <c r="M11" s="10">
        <v>2855559533.8953824</v>
      </c>
      <c r="N11" s="10">
        <v>2841286835.554256</v>
      </c>
      <c r="O11" s="10">
        <v>2817654780.2095675</v>
      </c>
      <c r="P11" s="1"/>
    </row>
    <row r="12" spans="2:16" ht="11.25" customHeight="1">
      <c r="B12" s="25">
        <v>43586</v>
      </c>
      <c r="C12" s="26">
        <v>43678</v>
      </c>
      <c r="D12" s="10">
        <v>3</v>
      </c>
      <c r="E12" s="27">
        <v>92</v>
      </c>
      <c r="F12" s="325">
        <v>2250000000</v>
      </c>
      <c r="G12" s="221"/>
      <c r="H12" s="221"/>
      <c r="I12" s="222">
        <v>2845845675.332309</v>
      </c>
      <c r="J12" s="221"/>
      <c r="K12" s="221"/>
      <c r="L12" s="221"/>
      <c r="M12" s="10">
        <v>2831544973.4609966</v>
      </c>
      <c r="N12" s="10">
        <v>2810227096.5739613</v>
      </c>
      <c r="O12" s="10">
        <v>2775049534.0142393</v>
      </c>
      <c r="P12" s="1"/>
    </row>
    <row r="13" spans="2:16" ht="11.25" customHeight="1">
      <c r="B13" s="25">
        <v>43586</v>
      </c>
      <c r="C13" s="26">
        <v>43709</v>
      </c>
      <c r="D13" s="10">
        <v>4</v>
      </c>
      <c r="E13" s="27">
        <v>123</v>
      </c>
      <c r="F13" s="325">
        <v>2250000000</v>
      </c>
      <c r="G13" s="221"/>
      <c r="H13" s="221"/>
      <c r="I13" s="222">
        <v>2827827892.279573</v>
      </c>
      <c r="J13" s="221"/>
      <c r="K13" s="221"/>
      <c r="L13" s="221"/>
      <c r="M13" s="10">
        <v>2808845627.9543467</v>
      </c>
      <c r="N13" s="10">
        <v>2780608956.441607</v>
      </c>
      <c r="O13" s="10">
        <v>2734172176.242405</v>
      </c>
      <c r="P13" s="1"/>
    </row>
    <row r="14" spans="2:16" ht="11.25" customHeight="1">
      <c r="B14" s="25">
        <v>43586</v>
      </c>
      <c r="C14" s="26">
        <v>43739</v>
      </c>
      <c r="D14" s="10">
        <v>5</v>
      </c>
      <c r="E14" s="27">
        <v>153</v>
      </c>
      <c r="F14" s="325">
        <v>2250000000</v>
      </c>
      <c r="G14" s="221"/>
      <c r="H14" s="221"/>
      <c r="I14" s="222">
        <v>2809350156.618748</v>
      </c>
      <c r="J14" s="221"/>
      <c r="K14" s="221"/>
      <c r="L14" s="221"/>
      <c r="M14" s="10">
        <v>2785911594.5574384</v>
      </c>
      <c r="N14" s="10">
        <v>2751117529.189738</v>
      </c>
      <c r="O14" s="10">
        <v>2694084229.833358</v>
      </c>
      <c r="P14" s="1"/>
    </row>
    <row r="15" spans="2:16" ht="11.25" customHeight="1">
      <c r="B15" s="25">
        <v>43586</v>
      </c>
      <c r="C15" s="26">
        <v>43770</v>
      </c>
      <c r="D15" s="10">
        <v>6</v>
      </c>
      <c r="E15" s="27">
        <v>184</v>
      </c>
      <c r="F15" s="325">
        <v>2250000000</v>
      </c>
      <c r="G15" s="221"/>
      <c r="H15" s="221"/>
      <c r="I15" s="222">
        <v>2791217934.181152</v>
      </c>
      <c r="J15" s="221"/>
      <c r="K15" s="221"/>
      <c r="L15" s="221"/>
      <c r="M15" s="10">
        <v>2763236035.0286975</v>
      </c>
      <c r="N15" s="10">
        <v>2721785461.666378</v>
      </c>
      <c r="O15" s="10">
        <v>2654070990.977861</v>
      </c>
      <c r="P15" s="1"/>
    </row>
    <row r="16" spans="2:16" ht="11.25" customHeight="1">
      <c r="B16" s="25">
        <v>43586</v>
      </c>
      <c r="C16" s="26">
        <v>43800</v>
      </c>
      <c r="D16" s="10">
        <v>7</v>
      </c>
      <c r="E16" s="27">
        <v>214</v>
      </c>
      <c r="F16" s="325">
        <v>2250000000</v>
      </c>
      <c r="G16" s="221"/>
      <c r="H16" s="221"/>
      <c r="I16" s="222">
        <v>2772712844.580655</v>
      </c>
      <c r="J16" s="221"/>
      <c r="K16" s="221"/>
      <c r="L16" s="221"/>
      <c r="M16" s="10">
        <v>2740410933.8312974</v>
      </c>
      <c r="N16" s="10">
        <v>2692659046.4185696</v>
      </c>
      <c r="O16" s="10">
        <v>2614906073.1018643</v>
      </c>
      <c r="P16" s="1"/>
    </row>
    <row r="17" spans="2:16" ht="11.25" customHeight="1">
      <c r="B17" s="25">
        <v>43586</v>
      </c>
      <c r="C17" s="26">
        <v>43831</v>
      </c>
      <c r="D17" s="10">
        <v>8</v>
      </c>
      <c r="E17" s="27">
        <v>245</v>
      </c>
      <c r="F17" s="325">
        <v>2250000000</v>
      </c>
      <c r="G17" s="221"/>
      <c r="H17" s="221"/>
      <c r="I17" s="222">
        <v>2754580659.456874</v>
      </c>
      <c r="J17" s="221"/>
      <c r="K17" s="221"/>
      <c r="L17" s="221"/>
      <c r="M17" s="10">
        <v>2717872442.9081597</v>
      </c>
      <c r="N17" s="10">
        <v>2663721625.6640353</v>
      </c>
      <c r="O17" s="10">
        <v>2575847720.925229</v>
      </c>
      <c r="P17" s="1"/>
    </row>
    <row r="18" spans="2:16" ht="11.25" customHeight="1">
      <c r="B18" s="25">
        <v>43586</v>
      </c>
      <c r="C18" s="26">
        <v>43862</v>
      </c>
      <c r="D18" s="10">
        <v>9</v>
      </c>
      <c r="E18" s="27">
        <v>276</v>
      </c>
      <c r="F18" s="325">
        <v>2250000000</v>
      </c>
      <c r="G18" s="221"/>
      <c r="H18" s="221"/>
      <c r="I18" s="222">
        <v>2735994957.43761</v>
      </c>
      <c r="J18" s="221"/>
      <c r="K18" s="221"/>
      <c r="L18" s="221"/>
      <c r="M18" s="10">
        <v>2694955808.3617005</v>
      </c>
      <c r="N18" s="10">
        <v>2634544309.7405863</v>
      </c>
      <c r="O18" s="10">
        <v>2536842325.897933</v>
      </c>
      <c r="P18" s="1"/>
    </row>
    <row r="19" spans="2:16" ht="11.25" customHeight="1">
      <c r="B19" s="25">
        <v>43586</v>
      </c>
      <c r="C19" s="26">
        <v>43891</v>
      </c>
      <c r="D19" s="10">
        <v>10</v>
      </c>
      <c r="E19" s="27">
        <v>305</v>
      </c>
      <c r="F19" s="325">
        <v>2250000000</v>
      </c>
      <c r="G19" s="221"/>
      <c r="H19" s="221"/>
      <c r="I19" s="222">
        <v>2716922351.080099</v>
      </c>
      <c r="J19" s="221"/>
      <c r="K19" s="221"/>
      <c r="L19" s="221"/>
      <c r="M19" s="10">
        <v>2671922909.5831804</v>
      </c>
      <c r="N19" s="10">
        <v>2605812869.511589</v>
      </c>
      <c r="O19" s="10">
        <v>2499232960.2273207</v>
      </c>
      <c r="P19" s="1"/>
    </row>
    <row r="20" spans="2:16" ht="11.25" customHeight="1">
      <c r="B20" s="25">
        <v>43586</v>
      </c>
      <c r="C20" s="26">
        <v>43922</v>
      </c>
      <c r="D20" s="10">
        <v>11</v>
      </c>
      <c r="E20" s="27">
        <v>336</v>
      </c>
      <c r="F20" s="325">
        <v>2250000000</v>
      </c>
      <c r="G20" s="221"/>
      <c r="H20" s="221"/>
      <c r="I20" s="222">
        <v>2698273342.139458</v>
      </c>
      <c r="J20" s="221"/>
      <c r="K20" s="221"/>
      <c r="L20" s="221"/>
      <c r="M20" s="10">
        <v>2649082104.9408836</v>
      </c>
      <c r="N20" s="10">
        <v>2576966736.5591583</v>
      </c>
      <c r="O20" s="10">
        <v>2461098226.339616</v>
      </c>
      <c r="P20" s="1"/>
    </row>
    <row r="21" spans="2:16" ht="11.25" customHeight="1">
      <c r="B21" s="25">
        <v>43586</v>
      </c>
      <c r="C21" s="26">
        <v>43952</v>
      </c>
      <c r="D21" s="10">
        <v>12</v>
      </c>
      <c r="E21" s="27">
        <v>366</v>
      </c>
      <c r="F21" s="325">
        <v>2250000000</v>
      </c>
      <c r="G21" s="221"/>
      <c r="H21" s="221"/>
      <c r="I21" s="222">
        <v>2679549492.168435</v>
      </c>
      <c r="J21" s="221"/>
      <c r="K21" s="221"/>
      <c r="L21" s="221"/>
      <c r="M21" s="10">
        <v>2626381554.2630095</v>
      </c>
      <c r="N21" s="10">
        <v>2548595903.3858767</v>
      </c>
      <c r="O21" s="10">
        <v>2424025581.9925146</v>
      </c>
      <c r="P21" s="1"/>
    </row>
    <row r="22" spans="2:16" ht="11.25" customHeight="1">
      <c r="B22" s="25">
        <v>43586</v>
      </c>
      <c r="C22" s="26">
        <v>43983</v>
      </c>
      <c r="D22" s="10">
        <v>13</v>
      </c>
      <c r="E22" s="27">
        <v>397</v>
      </c>
      <c r="F22" s="325">
        <v>2250000000</v>
      </c>
      <c r="G22" s="221"/>
      <c r="H22" s="221"/>
      <c r="I22" s="222">
        <v>2659765491.103198</v>
      </c>
      <c r="J22" s="221"/>
      <c r="K22" s="221"/>
      <c r="L22" s="221"/>
      <c r="M22" s="10">
        <v>2602568461.538257</v>
      </c>
      <c r="N22" s="10">
        <v>2519065248.0563912</v>
      </c>
      <c r="O22" s="10">
        <v>2385790222.105256</v>
      </c>
      <c r="P22" s="1"/>
    </row>
    <row r="23" spans="2:16" ht="11.25" customHeight="1">
      <c r="B23" s="25">
        <v>43586</v>
      </c>
      <c r="C23" s="26">
        <v>44013</v>
      </c>
      <c r="D23" s="10">
        <v>14</v>
      </c>
      <c r="E23" s="27">
        <v>427</v>
      </c>
      <c r="F23" s="325">
        <v>2250000000</v>
      </c>
      <c r="G23" s="221"/>
      <c r="H23" s="221"/>
      <c r="I23" s="222">
        <v>2641123892.414688</v>
      </c>
      <c r="J23" s="221"/>
      <c r="K23" s="221"/>
      <c r="L23" s="221"/>
      <c r="M23" s="10">
        <v>2580085808.531459</v>
      </c>
      <c r="N23" s="10">
        <v>2491157415.1051893</v>
      </c>
      <c r="O23" s="10">
        <v>2349687424.0519567</v>
      </c>
      <c r="P23" s="1"/>
    </row>
    <row r="24" spans="2:16" ht="11.25" customHeight="1">
      <c r="B24" s="25">
        <v>43586</v>
      </c>
      <c r="C24" s="26">
        <v>44044</v>
      </c>
      <c r="D24" s="10">
        <v>15</v>
      </c>
      <c r="E24" s="27">
        <v>458</v>
      </c>
      <c r="F24" s="325">
        <v>2250000000</v>
      </c>
      <c r="G24" s="221"/>
      <c r="H24" s="221"/>
      <c r="I24" s="222">
        <v>2621777967.620632</v>
      </c>
      <c r="J24" s="221"/>
      <c r="K24" s="221"/>
      <c r="L24" s="221"/>
      <c r="M24" s="10">
        <v>2556843017.93846</v>
      </c>
      <c r="N24" s="10">
        <v>2462437286.7660394</v>
      </c>
      <c r="O24" s="10">
        <v>2312760809.6273</v>
      </c>
      <c r="P24" s="1"/>
    </row>
    <row r="25" spans="2:16" ht="11.25" customHeight="1">
      <c r="B25" s="25">
        <v>43586</v>
      </c>
      <c r="C25" s="26">
        <v>44075</v>
      </c>
      <c r="D25" s="10">
        <v>16</v>
      </c>
      <c r="E25" s="27">
        <v>489</v>
      </c>
      <c r="F25" s="325">
        <v>2250000000</v>
      </c>
      <c r="G25" s="221"/>
      <c r="H25" s="221"/>
      <c r="I25" s="222">
        <v>2603143505.326415</v>
      </c>
      <c r="J25" s="221"/>
      <c r="K25" s="221"/>
      <c r="L25" s="221"/>
      <c r="M25" s="10">
        <v>2534364312.812213</v>
      </c>
      <c r="N25" s="10">
        <v>2434581130.1107745</v>
      </c>
      <c r="O25" s="10">
        <v>2276912870.034324</v>
      </c>
      <c r="P25" s="1"/>
    </row>
    <row r="26" spans="2:16" ht="11.25" customHeight="1">
      <c r="B26" s="25">
        <v>43586</v>
      </c>
      <c r="C26" s="26">
        <v>44105</v>
      </c>
      <c r="D26" s="10">
        <v>17</v>
      </c>
      <c r="E26" s="27">
        <v>519</v>
      </c>
      <c r="F26" s="325">
        <v>2250000000</v>
      </c>
      <c r="G26" s="221"/>
      <c r="H26" s="221"/>
      <c r="I26" s="222">
        <v>2584492419.580026</v>
      </c>
      <c r="J26" s="221"/>
      <c r="K26" s="221"/>
      <c r="L26" s="221"/>
      <c r="M26" s="10">
        <v>2512075900.5898767</v>
      </c>
      <c r="N26" s="10">
        <v>2407230800.3133726</v>
      </c>
      <c r="O26" s="10">
        <v>2242105145.301808</v>
      </c>
      <c r="P26" s="1"/>
    </row>
    <row r="27" spans="2:16" ht="11.25" customHeight="1">
      <c r="B27" s="25">
        <v>43586</v>
      </c>
      <c r="C27" s="26">
        <v>44136</v>
      </c>
      <c r="D27" s="10">
        <v>18</v>
      </c>
      <c r="E27" s="27">
        <v>550</v>
      </c>
      <c r="F27" s="325">
        <v>2250000000</v>
      </c>
      <c r="G27" s="221"/>
      <c r="H27" s="221"/>
      <c r="I27" s="222">
        <v>2565582039.718558</v>
      </c>
      <c r="J27" s="221"/>
      <c r="K27" s="221"/>
      <c r="L27" s="221"/>
      <c r="M27" s="10">
        <v>2489465890.6510754</v>
      </c>
      <c r="N27" s="10">
        <v>2379497470.2937</v>
      </c>
      <c r="O27" s="10">
        <v>2206887073.11945</v>
      </c>
      <c r="P27" s="1"/>
    </row>
    <row r="28" spans="2:16" ht="11.25" customHeight="1">
      <c r="B28" s="25">
        <v>43586</v>
      </c>
      <c r="C28" s="26">
        <v>44166</v>
      </c>
      <c r="D28" s="10">
        <v>19</v>
      </c>
      <c r="E28" s="27">
        <v>580</v>
      </c>
      <c r="F28" s="325">
        <v>2250000000</v>
      </c>
      <c r="G28" s="221"/>
      <c r="H28" s="221"/>
      <c r="I28" s="222">
        <v>2547231142.116512</v>
      </c>
      <c r="J28" s="221"/>
      <c r="K28" s="221"/>
      <c r="L28" s="221"/>
      <c r="M28" s="10">
        <v>2467602432.020383</v>
      </c>
      <c r="N28" s="10">
        <v>2352794651.0507073</v>
      </c>
      <c r="O28" s="10">
        <v>2173176354.4023104</v>
      </c>
      <c r="P28" s="1"/>
    </row>
    <row r="29" spans="2:16" ht="11.25" customHeight="1">
      <c r="B29" s="25">
        <v>43586</v>
      </c>
      <c r="C29" s="26">
        <v>44197</v>
      </c>
      <c r="D29" s="10">
        <v>20</v>
      </c>
      <c r="E29" s="27">
        <v>611</v>
      </c>
      <c r="F29" s="325">
        <v>2250000000</v>
      </c>
      <c r="G29" s="221"/>
      <c r="H29" s="221"/>
      <c r="I29" s="222">
        <v>2527893194.521667</v>
      </c>
      <c r="J29" s="221"/>
      <c r="K29" s="221"/>
      <c r="L29" s="221"/>
      <c r="M29" s="10">
        <v>2444715542.8046465</v>
      </c>
      <c r="N29" s="10">
        <v>2325044455.2226443</v>
      </c>
      <c r="O29" s="10">
        <v>2138448656.6836271</v>
      </c>
      <c r="P29" s="1"/>
    </row>
    <row r="30" spans="2:16" ht="11.25" customHeight="1">
      <c r="B30" s="25">
        <v>43586</v>
      </c>
      <c r="C30" s="26">
        <v>44228</v>
      </c>
      <c r="D30" s="10">
        <v>21</v>
      </c>
      <c r="E30" s="27">
        <v>642</v>
      </c>
      <c r="F30" s="325">
        <v>2250000000</v>
      </c>
      <c r="G30" s="221"/>
      <c r="H30" s="221"/>
      <c r="I30" s="222">
        <v>2508453474.053251</v>
      </c>
      <c r="J30" s="221"/>
      <c r="K30" s="221"/>
      <c r="L30" s="221"/>
      <c r="M30" s="10">
        <v>2421800933.6237607</v>
      </c>
      <c r="N30" s="10">
        <v>2297393894.6816835</v>
      </c>
      <c r="O30" s="10">
        <v>2104067404.9201148</v>
      </c>
      <c r="P30" s="1"/>
    </row>
    <row r="31" spans="2:16" ht="11.25" customHeight="1">
      <c r="B31" s="25">
        <v>43586</v>
      </c>
      <c r="C31" s="26">
        <v>44256</v>
      </c>
      <c r="D31" s="10">
        <v>22</v>
      </c>
      <c r="E31" s="27">
        <v>670</v>
      </c>
      <c r="F31" s="325">
        <v>2250000000</v>
      </c>
      <c r="G31" s="221"/>
      <c r="H31" s="221"/>
      <c r="I31" s="222">
        <v>2488114474.873341</v>
      </c>
      <c r="J31" s="221"/>
      <c r="K31" s="221"/>
      <c r="L31" s="221"/>
      <c r="M31" s="10">
        <v>2398484260.2182794</v>
      </c>
      <c r="N31" s="10">
        <v>2270047837.188809</v>
      </c>
      <c r="O31" s="10">
        <v>2071067275.1746569</v>
      </c>
      <c r="P31" s="1"/>
    </row>
    <row r="32" spans="2:16" ht="11.25" customHeight="1">
      <c r="B32" s="25">
        <v>43586</v>
      </c>
      <c r="C32" s="26">
        <v>44287</v>
      </c>
      <c r="D32" s="10">
        <v>23</v>
      </c>
      <c r="E32" s="27">
        <v>701</v>
      </c>
      <c r="F32" s="325">
        <v>2250000000</v>
      </c>
      <c r="G32" s="221"/>
      <c r="H32" s="221"/>
      <c r="I32" s="222">
        <v>2468621766.398338</v>
      </c>
      <c r="J32" s="221"/>
      <c r="K32" s="221"/>
      <c r="L32" s="221"/>
      <c r="M32" s="10">
        <v>2375657607.6801047</v>
      </c>
      <c r="N32" s="10">
        <v>2242725274.3321676</v>
      </c>
      <c r="O32" s="10">
        <v>2037473149.213106</v>
      </c>
      <c r="P32" s="1"/>
    </row>
    <row r="33" spans="2:16" ht="11.25" customHeight="1">
      <c r="B33" s="25">
        <v>43586</v>
      </c>
      <c r="C33" s="26">
        <v>44317</v>
      </c>
      <c r="D33" s="10">
        <v>24</v>
      </c>
      <c r="E33" s="27">
        <v>731</v>
      </c>
      <c r="F33" s="325">
        <v>2250000000</v>
      </c>
      <c r="G33" s="221"/>
      <c r="H33" s="221"/>
      <c r="I33" s="222">
        <v>2449726766.046396</v>
      </c>
      <c r="J33" s="221"/>
      <c r="K33" s="221"/>
      <c r="L33" s="221"/>
      <c r="M33" s="10">
        <v>2353604587.104628</v>
      </c>
      <c r="N33" s="10">
        <v>2216437546.260271</v>
      </c>
      <c r="O33" s="10">
        <v>2005337146.49186</v>
      </c>
      <c r="P33" s="1"/>
    </row>
    <row r="34" spans="2:16" ht="11.25" customHeight="1">
      <c r="B34" s="25">
        <v>43586</v>
      </c>
      <c r="C34" s="26">
        <v>44348</v>
      </c>
      <c r="D34" s="10">
        <v>25</v>
      </c>
      <c r="E34" s="27">
        <v>762</v>
      </c>
      <c r="F34" s="325">
        <v>2250000000</v>
      </c>
      <c r="G34" s="221"/>
      <c r="H34" s="221"/>
      <c r="I34" s="222">
        <v>2429610382.377544</v>
      </c>
      <c r="J34" s="221"/>
      <c r="K34" s="221"/>
      <c r="L34" s="221"/>
      <c r="M34" s="10">
        <v>2330318421.027348</v>
      </c>
      <c r="N34" s="10">
        <v>2188927400.9827332</v>
      </c>
      <c r="O34" s="10">
        <v>1972058879.9729908</v>
      </c>
      <c r="P34" s="1"/>
    </row>
    <row r="35" spans="2:16" ht="11.25" customHeight="1">
      <c r="B35" s="25">
        <v>43586</v>
      </c>
      <c r="C35" s="26">
        <v>44378</v>
      </c>
      <c r="D35" s="10">
        <v>26</v>
      </c>
      <c r="E35" s="27">
        <v>792</v>
      </c>
      <c r="F35" s="325">
        <v>2250000000</v>
      </c>
      <c r="G35" s="221"/>
      <c r="H35" s="221"/>
      <c r="I35" s="222">
        <v>2410340768.674964</v>
      </c>
      <c r="J35" s="221"/>
      <c r="K35" s="221"/>
      <c r="L35" s="221"/>
      <c r="M35" s="10">
        <v>2308041643.1602015</v>
      </c>
      <c r="N35" s="10">
        <v>2162666222.1001053</v>
      </c>
      <c r="O35" s="10">
        <v>1940412664.3991385</v>
      </c>
      <c r="P35" s="1"/>
    </row>
    <row r="36" spans="2:16" ht="11.25" customHeight="1">
      <c r="B36" s="25">
        <v>43586</v>
      </c>
      <c r="C36" s="26">
        <v>44409</v>
      </c>
      <c r="D36" s="10">
        <v>27</v>
      </c>
      <c r="E36" s="27">
        <v>823</v>
      </c>
      <c r="F36" s="325">
        <v>2250000000</v>
      </c>
      <c r="G36" s="221"/>
      <c r="H36" s="221"/>
      <c r="I36" s="222">
        <v>2389999016.827782</v>
      </c>
      <c r="J36" s="221"/>
      <c r="K36" s="221"/>
      <c r="L36" s="221"/>
      <c r="M36" s="10">
        <v>2284681658.6426525</v>
      </c>
      <c r="N36" s="10">
        <v>2135333162.7823935</v>
      </c>
      <c r="O36" s="10">
        <v>1907773745.2378924</v>
      </c>
      <c r="P36" s="1"/>
    </row>
    <row r="37" spans="2:16" ht="11.25" customHeight="1">
      <c r="B37" s="25">
        <v>43586</v>
      </c>
      <c r="C37" s="26">
        <v>44440</v>
      </c>
      <c r="D37" s="10">
        <v>28</v>
      </c>
      <c r="E37" s="27">
        <v>854</v>
      </c>
      <c r="F37" s="325">
        <v>2250000000</v>
      </c>
      <c r="G37" s="221"/>
      <c r="H37" s="221"/>
      <c r="I37" s="222">
        <v>2370476797.950149</v>
      </c>
      <c r="J37" s="221"/>
      <c r="K37" s="221"/>
      <c r="L37" s="221"/>
      <c r="M37" s="10">
        <v>2262176365.9909363</v>
      </c>
      <c r="N37" s="10">
        <v>2108921932.275379</v>
      </c>
      <c r="O37" s="10">
        <v>1876196605.0708678</v>
      </c>
      <c r="P37" s="1"/>
    </row>
    <row r="38" spans="2:16" ht="11.25" customHeight="1">
      <c r="B38" s="25">
        <v>43586</v>
      </c>
      <c r="C38" s="26">
        <v>44470</v>
      </c>
      <c r="D38" s="10">
        <v>29</v>
      </c>
      <c r="E38" s="27">
        <v>884</v>
      </c>
      <c r="F38" s="325">
        <v>2250000000</v>
      </c>
      <c r="G38" s="221"/>
      <c r="H38" s="221"/>
      <c r="I38" s="222">
        <v>2351834670.67857</v>
      </c>
      <c r="J38" s="221"/>
      <c r="K38" s="221"/>
      <c r="L38" s="221"/>
      <c r="M38" s="10">
        <v>2240701994.6962104</v>
      </c>
      <c r="N38" s="10">
        <v>2083761025.083848</v>
      </c>
      <c r="O38" s="10">
        <v>1846213135.2555122</v>
      </c>
      <c r="P38" s="1"/>
    </row>
    <row r="39" spans="2:16" ht="11.25" customHeight="1">
      <c r="B39" s="25">
        <v>43586</v>
      </c>
      <c r="C39" s="26">
        <v>44501</v>
      </c>
      <c r="D39" s="10">
        <v>30</v>
      </c>
      <c r="E39" s="27">
        <v>915</v>
      </c>
      <c r="F39" s="325">
        <v>2250000000</v>
      </c>
      <c r="G39" s="221"/>
      <c r="H39" s="221"/>
      <c r="I39" s="222">
        <v>2333084174.402364</v>
      </c>
      <c r="J39" s="221"/>
      <c r="K39" s="221"/>
      <c r="L39" s="221"/>
      <c r="M39" s="10">
        <v>2219067430.099669</v>
      </c>
      <c r="N39" s="10">
        <v>2058393500.9320703</v>
      </c>
      <c r="O39" s="10">
        <v>1816012976.1218398</v>
      </c>
      <c r="P39" s="1"/>
    </row>
    <row r="40" spans="2:16" ht="11.25" customHeight="1">
      <c r="B40" s="25">
        <v>43586</v>
      </c>
      <c r="C40" s="26">
        <v>44531</v>
      </c>
      <c r="D40" s="10">
        <v>31</v>
      </c>
      <c r="E40" s="27">
        <v>945</v>
      </c>
      <c r="F40" s="325">
        <v>2250000000</v>
      </c>
      <c r="G40" s="221"/>
      <c r="H40" s="221"/>
      <c r="I40" s="222">
        <v>2314429856.249213</v>
      </c>
      <c r="J40" s="221"/>
      <c r="K40" s="221"/>
      <c r="L40" s="221"/>
      <c r="M40" s="10">
        <v>2197711470.3055997</v>
      </c>
      <c r="N40" s="10">
        <v>2033566340.9635859</v>
      </c>
      <c r="O40" s="10">
        <v>1786754867.2169907</v>
      </c>
      <c r="P40" s="1"/>
    </row>
    <row r="41" spans="2:16" ht="11.25" customHeight="1">
      <c r="B41" s="25">
        <v>43586</v>
      </c>
      <c r="C41" s="26">
        <v>44562</v>
      </c>
      <c r="D41" s="10">
        <v>32</v>
      </c>
      <c r="E41" s="27">
        <v>976</v>
      </c>
      <c r="F41" s="325">
        <v>2250000000</v>
      </c>
      <c r="G41" s="221"/>
      <c r="H41" s="221"/>
      <c r="I41" s="222">
        <v>2294933753.495031</v>
      </c>
      <c r="J41" s="221"/>
      <c r="K41" s="221"/>
      <c r="L41" s="221"/>
      <c r="M41" s="10">
        <v>2175502488.195022</v>
      </c>
      <c r="N41" s="10">
        <v>2007896613.8166215</v>
      </c>
      <c r="O41" s="10">
        <v>1756728292.4814699</v>
      </c>
      <c r="P41" s="1"/>
    </row>
    <row r="42" spans="2:16" ht="11.25" customHeight="1">
      <c r="B42" s="25">
        <v>43586</v>
      </c>
      <c r="C42" s="26">
        <v>44593</v>
      </c>
      <c r="D42" s="10">
        <v>33</v>
      </c>
      <c r="E42" s="27">
        <v>1007</v>
      </c>
      <c r="F42" s="325">
        <v>2250000000</v>
      </c>
      <c r="G42" s="221"/>
      <c r="H42" s="221"/>
      <c r="I42" s="222">
        <v>2275988498.386889</v>
      </c>
      <c r="J42" s="221"/>
      <c r="K42" s="221"/>
      <c r="L42" s="221"/>
      <c r="M42" s="10">
        <v>2153883815.332729</v>
      </c>
      <c r="N42" s="10">
        <v>1982887745.3797362</v>
      </c>
      <c r="O42" s="10">
        <v>1727499764.2236574</v>
      </c>
      <c r="P42" s="1"/>
    </row>
    <row r="43" spans="2:16" ht="11.25" customHeight="1">
      <c r="B43" s="25">
        <v>43586</v>
      </c>
      <c r="C43" s="26">
        <v>44621</v>
      </c>
      <c r="D43" s="10">
        <v>34</v>
      </c>
      <c r="E43" s="27">
        <v>1035</v>
      </c>
      <c r="F43" s="325">
        <v>2250000000</v>
      </c>
      <c r="G43" s="221"/>
      <c r="H43" s="221"/>
      <c r="I43" s="222">
        <v>2257562182.417301</v>
      </c>
      <c r="J43" s="221"/>
      <c r="K43" s="221"/>
      <c r="L43" s="221"/>
      <c r="M43" s="10">
        <v>2133172882.9611535</v>
      </c>
      <c r="N43" s="10">
        <v>1959309418.9727383</v>
      </c>
      <c r="O43" s="10">
        <v>1700426660.4179902</v>
      </c>
      <c r="P43" s="1"/>
    </row>
    <row r="44" spans="2:16" ht="11.25" customHeight="1">
      <c r="B44" s="25">
        <v>43586</v>
      </c>
      <c r="C44" s="26">
        <v>44652</v>
      </c>
      <c r="D44" s="10">
        <v>35</v>
      </c>
      <c r="E44" s="27">
        <v>1066</v>
      </c>
      <c r="F44" s="325">
        <v>2250000000</v>
      </c>
      <c r="G44" s="221"/>
      <c r="H44" s="221"/>
      <c r="I44" s="222">
        <v>2238865184.481333</v>
      </c>
      <c r="J44" s="221"/>
      <c r="K44" s="221"/>
      <c r="L44" s="221"/>
      <c r="M44" s="10">
        <v>2111918015.0808783</v>
      </c>
      <c r="N44" s="10">
        <v>1934853643.851521</v>
      </c>
      <c r="O44" s="10">
        <v>1672089880.4441314</v>
      </c>
      <c r="P44" s="1"/>
    </row>
    <row r="45" spans="2:16" ht="11.25" customHeight="1">
      <c r="B45" s="25">
        <v>43586</v>
      </c>
      <c r="C45" s="26">
        <v>44682</v>
      </c>
      <c r="D45" s="10">
        <v>36</v>
      </c>
      <c r="E45" s="27">
        <v>1096</v>
      </c>
      <c r="F45" s="325">
        <v>2250000000</v>
      </c>
      <c r="G45" s="221"/>
      <c r="H45" s="221"/>
      <c r="I45" s="222">
        <v>2219099845.868242</v>
      </c>
      <c r="J45" s="221"/>
      <c r="K45" s="221"/>
      <c r="L45" s="221"/>
      <c r="M45" s="10">
        <v>2089837488.8527262</v>
      </c>
      <c r="N45" s="10">
        <v>1909911957.5411997</v>
      </c>
      <c r="O45" s="10">
        <v>1643769545.9122996</v>
      </c>
      <c r="P45" s="1"/>
    </row>
    <row r="46" spans="2:16" ht="11.25" customHeight="1">
      <c r="B46" s="25">
        <v>43586</v>
      </c>
      <c r="C46" s="26">
        <v>44713</v>
      </c>
      <c r="D46" s="10">
        <v>37</v>
      </c>
      <c r="E46" s="27">
        <v>1127</v>
      </c>
      <c r="F46" s="325">
        <v>2250000000</v>
      </c>
      <c r="G46" s="221"/>
      <c r="H46" s="221"/>
      <c r="I46" s="222">
        <v>2200257594.818657</v>
      </c>
      <c r="J46" s="221"/>
      <c r="K46" s="221"/>
      <c r="L46" s="221"/>
      <c r="M46" s="10">
        <v>2068578374.4293094</v>
      </c>
      <c r="N46" s="10">
        <v>1885675268.7320538</v>
      </c>
      <c r="O46" s="10">
        <v>1616036282.1269796</v>
      </c>
      <c r="P46" s="1"/>
    </row>
    <row r="47" spans="2:16" ht="11.25" customHeight="1">
      <c r="B47" s="25">
        <v>43586</v>
      </c>
      <c r="C47" s="26">
        <v>44743</v>
      </c>
      <c r="D47" s="10">
        <v>38</v>
      </c>
      <c r="E47" s="27">
        <v>1157</v>
      </c>
      <c r="F47" s="325">
        <v>2250000000</v>
      </c>
      <c r="G47" s="221"/>
      <c r="H47" s="221"/>
      <c r="I47" s="222">
        <v>2181479057.020148</v>
      </c>
      <c r="J47" s="221"/>
      <c r="K47" s="221"/>
      <c r="L47" s="221"/>
      <c r="M47" s="10">
        <v>2047557279.0253046</v>
      </c>
      <c r="N47" s="10">
        <v>1861918864.2800055</v>
      </c>
      <c r="O47" s="10">
        <v>1589135894.4983563</v>
      </c>
      <c r="P47" s="1"/>
    </row>
    <row r="48" spans="2:16" ht="11.25" customHeight="1">
      <c r="B48" s="25">
        <v>43586</v>
      </c>
      <c r="C48" s="26">
        <v>44774</v>
      </c>
      <c r="D48" s="10">
        <v>39</v>
      </c>
      <c r="E48" s="27">
        <v>1188</v>
      </c>
      <c r="F48" s="325">
        <v>2250000000</v>
      </c>
      <c r="G48" s="221"/>
      <c r="H48" s="221"/>
      <c r="I48" s="222">
        <v>2162191687.714392</v>
      </c>
      <c r="J48" s="221"/>
      <c r="K48" s="221"/>
      <c r="L48" s="221"/>
      <c r="M48" s="10">
        <v>2026011864.0923421</v>
      </c>
      <c r="N48" s="10">
        <v>1837641412.6882703</v>
      </c>
      <c r="O48" s="10">
        <v>1561772150.864839</v>
      </c>
      <c r="P48" s="1"/>
    </row>
    <row r="49" spans="2:16" ht="11.25" customHeight="1">
      <c r="B49" s="25">
        <v>43586</v>
      </c>
      <c r="C49" s="26">
        <v>44805</v>
      </c>
      <c r="D49" s="10">
        <v>40</v>
      </c>
      <c r="E49" s="27">
        <v>1219</v>
      </c>
      <c r="F49" s="325">
        <v>2250000000</v>
      </c>
      <c r="G49" s="221"/>
      <c r="H49" s="221"/>
      <c r="I49" s="222">
        <v>2143431280.688702</v>
      </c>
      <c r="J49" s="221"/>
      <c r="K49" s="221"/>
      <c r="L49" s="221"/>
      <c r="M49" s="10">
        <v>2005026579.758872</v>
      </c>
      <c r="N49" s="10">
        <v>1813982163.3349888</v>
      </c>
      <c r="O49" s="10">
        <v>1535134870.6432383</v>
      </c>
      <c r="P49" s="1"/>
    </row>
    <row r="50" spans="2:16" ht="11.25" customHeight="1">
      <c r="B50" s="25">
        <v>43586</v>
      </c>
      <c r="C50" s="26">
        <v>44835</v>
      </c>
      <c r="D50" s="10">
        <v>41</v>
      </c>
      <c r="E50" s="27">
        <v>1249</v>
      </c>
      <c r="F50" s="325">
        <v>2250000000</v>
      </c>
      <c r="G50" s="221"/>
      <c r="H50" s="221"/>
      <c r="I50" s="222">
        <v>2124206350.502662</v>
      </c>
      <c r="J50" s="221"/>
      <c r="K50" s="221"/>
      <c r="L50" s="221"/>
      <c r="M50" s="10">
        <v>1983781487.2249558</v>
      </c>
      <c r="N50" s="10">
        <v>1790343972.704877</v>
      </c>
      <c r="O50" s="10">
        <v>1508919553.4529119</v>
      </c>
      <c r="P50" s="1"/>
    </row>
    <row r="51" spans="2:16" ht="11.25" customHeight="1">
      <c r="B51" s="25">
        <v>43586</v>
      </c>
      <c r="C51" s="26">
        <v>44866</v>
      </c>
      <c r="D51" s="10">
        <v>42</v>
      </c>
      <c r="E51" s="27">
        <v>1280</v>
      </c>
      <c r="F51" s="325">
        <v>2250000000</v>
      </c>
      <c r="G51" s="221"/>
      <c r="H51" s="221"/>
      <c r="I51" s="222">
        <v>2105218643.294257</v>
      </c>
      <c r="J51" s="221"/>
      <c r="K51" s="221"/>
      <c r="L51" s="221"/>
      <c r="M51" s="10">
        <v>1962714435.371038</v>
      </c>
      <c r="N51" s="10">
        <v>1766826298.5797193</v>
      </c>
      <c r="O51" s="10">
        <v>1482791481.6215837</v>
      </c>
      <c r="P51" s="1"/>
    </row>
    <row r="52" spans="2:16" ht="11.25" customHeight="1">
      <c r="B52" s="25">
        <v>43586</v>
      </c>
      <c r="C52" s="26">
        <v>44896</v>
      </c>
      <c r="D52" s="10">
        <v>43</v>
      </c>
      <c r="E52" s="27">
        <v>1310</v>
      </c>
      <c r="F52" s="325">
        <v>2250000000</v>
      </c>
      <c r="G52" s="221"/>
      <c r="H52" s="221"/>
      <c r="I52" s="222">
        <v>2085581513.398069</v>
      </c>
      <c r="J52" s="221"/>
      <c r="K52" s="221"/>
      <c r="L52" s="221"/>
      <c r="M52" s="10">
        <v>1941214998.783911</v>
      </c>
      <c r="N52" s="10">
        <v>1743171608.611876</v>
      </c>
      <c r="O52" s="10">
        <v>1456942642.9958856</v>
      </c>
      <c r="P52" s="1"/>
    </row>
    <row r="53" spans="2:16" ht="11.25" customHeight="1">
      <c r="B53" s="25">
        <v>43586</v>
      </c>
      <c r="C53" s="26">
        <v>44927</v>
      </c>
      <c r="D53" s="10">
        <v>44</v>
      </c>
      <c r="E53" s="27">
        <v>1341</v>
      </c>
      <c r="F53" s="325">
        <v>2250000000</v>
      </c>
      <c r="G53" s="221"/>
      <c r="H53" s="221"/>
      <c r="I53" s="222">
        <v>2066929928.26411</v>
      </c>
      <c r="J53" s="221"/>
      <c r="K53" s="221"/>
      <c r="L53" s="221"/>
      <c r="M53" s="10">
        <v>1920591499.687756</v>
      </c>
      <c r="N53" s="10">
        <v>1720265980.353496</v>
      </c>
      <c r="O53" s="10">
        <v>1431708262.7661865</v>
      </c>
      <c r="P53" s="1"/>
    </row>
    <row r="54" spans="2:16" ht="11.25" customHeight="1">
      <c r="B54" s="25">
        <v>43586</v>
      </c>
      <c r="C54" s="26">
        <v>44958</v>
      </c>
      <c r="D54" s="10">
        <v>45</v>
      </c>
      <c r="E54" s="27">
        <v>1372</v>
      </c>
      <c r="F54" s="325">
        <v>2250000000</v>
      </c>
      <c r="G54" s="221"/>
      <c r="H54" s="221"/>
      <c r="I54" s="222">
        <v>2047725734.306654</v>
      </c>
      <c r="J54" s="221"/>
      <c r="K54" s="221"/>
      <c r="L54" s="221"/>
      <c r="M54" s="10">
        <v>1899519761.0558553</v>
      </c>
      <c r="N54" s="10">
        <v>1697065119.6329887</v>
      </c>
      <c r="O54" s="10">
        <v>1406416838.52035</v>
      </c>
      <c r="P54" s="1"/>
    </row>
    <row r="55" spans="2:16" ht="11.25" customHeight="1">
      <c r="B55" s="25">
        <v>43586</v>
      </c>
      <c r="C55" s="26">
        <v>44986</v>
      </c>
      <c r="D55" s="10">
        <v>46</v>
      </c>
      <c r="E55" s="27">
        <v>1400</v>
      </c>
      <c r="F55" s="325">
        <v>2250000000</v>
      </c>
      <c r="G55" s="221"/>
      <c r="H55" s="221"/>
      <c r="I55" s="222">
        <v>2028634038.143281</v>
      </c>
      <c r="J55" s="221"/>
      <c r="K55" s="221"/>
      <c r="L55" s="221"/>
      <c r="M55" s="10">
        <v>1878926791.0200076</v>
      </c>
      <c r="N55" s="10">
        <v>1674810467.18542</v>
      </c>
      <c r="O55" s="10">
        <v>1382662638.5272489</v>
      </c>
      <c r="P55" s="1"/>
    </row>
    <row r="56" spans="2:16" ht="11.25" customHeight="1">
      <c r="B56" s="25">
        <v>43586</v>
      </c>
      <c r="C56" s="26">
        <v>45017</v>
      </c>
      <c r="D56" s="10">
        <v>47</v>
      </c>
      <c r="E56" s="27">
        <v>1431</v>
      </c>
      <c r="F56" s="325">
        <v>2250000000</v>
      </c>
      <c r="G56" s="221"/>
      <c r="H56" s="221"/>
      <c r="I56" s="222">
        <v>2010158678.143733</v>
      </c>
      <c r="J56" s="221"/>
      <c r="K56" s="221"/>
      <c r="L56" s="221"/>
      <c r="M56" s="10">
        <v>1858657082.6687744</v>
      </c>
      <c r="N56" s="10">
        <v>1652529311.244073</v>
      </c>
      <c r="O56" s="10">
        <v>1358489707.159069</v>
      </c>
      <c r="P56" s="1"/>
    </row>
    <row r="57" spans="2:16" ht="11.25" customHeight="1">
      <c r="B57" s="25">
        <v>43586</v>
      </c>
      <c r="C57" s="26">
        <v>45047</v>
      </c>
      <c r="D57" s="10">
        <v>48</v>
      </c>
      <c r="E57" s="27">
        <v>1461</v>
      </c>
      <c r="F57" s="325">
        <v>2250000000</v>
      </c>
      <c r="G57" s="221"/>
      <c r="H57" s="221"/>
      <c r="I57" s="222">
        <v>1991066332.102485</v>
      </c>
      <c r="J57" s="221"/>
      <c r="K57" s="221"/>
      <c r="L57" s="221"/>
      <c r="M57" s="10">
        <v>1837981852.0564556</v>
      </c>
      <c r="N57" s="10">
        <v>1630124920.1271148</v>
      </c>
      <c r="O57" s="10">
        <v>1334578582.5118394</v>
      </c>
      <c r="P57" s="1"/>
    </row>
    <row r="58" spans="2:16" ht="11.25" customHeight="1">
      <c r="B58" s="25">
        <v>43586</v>
      </c>
      <c r="C58" s="26">
        <v>45078</v>
      </c>
      <c r="D58" s="10">
        <v>49</v>
      </c>
      <c r="E58" s="27">
        <v>1492</v>
      </c>
      <c r="F58" s="325">
        <v>2250000000</v>
      </c>
      <c r="G58" s="221"/>
      <c r="H58" s="221"/>
      <c r="I58" s="222">
        <v>1971096374.236481</v>
      </c>
      <c r="J58" s="221"/>
      <c r="K58" s="221"/>
      <c r="L58" s="221"/>
      <c r="M58" s="10">
        <v>1816461211.0248466</v>
      </c>
      <c r="N58" s="10">
        <v>1606940841.984896</v>
      </c>
      <c r="O58" s="10">
        <v>1310025570.6063879</v>
      </c>
      <c r="P58" s="1"/>
    </row>
    <row r="59" spans="2:16" ht="11.25" customHeight="1">
      <c r="B59" s="25">
        <v>43586</v>
      </c>
      <c r="C59" s="26">
        <v>45108</v>
      </c>
      <c r="D59" s="10">
        <v>50</v>
      </c>
      <c r="E59" s="27">
        <v>1522</v>
      </c>
      <c r="F59" s="325">
        <v>2250000000</v>
      </c>
      <c r="G59" s="221"/>
      <c r="H59" s="221"/>
      <c r="I59" s="222">
        <v>1951411571.011889</v>
      </c>
      <c r="J59" s="221"/>
      <c r="K59" s="221"/>
      <c r="L59" s="221"/>
      <c r="M59" s="10">
        <v>1795368931.150943</v>
      </c>
      <c r="N59" s="10">
        <v>1584372272.4355183</v>
      </c>
      <c r="O59" s="10">
        <v>1286332376.2032983</v>
      </c>
      <c r="P59" s="1"/>
    </row>
    <row r="60" spans="2:16" ht="11.25" customHeight="1">
      <c r="B60" s="25">
        <v>43586</v>
      </c>
      <c r="C60" s="26">
        <v>45139</v>
      </c>
      <c r="D60" s="10">
        <v>51</v>
      </c>
      <c r="E60" s="27">
        <v>1553</v>
      </c>
      <c r="F60" s="325">
        <v>2250000000</v>
      </c>
      <c r="G60" s="221"/>
      <c r="H60" s="221"/>
      <c r="I60" s="222">
        <v>1932418792.656402</v>
      </c>
      <c r="J60" s="221"/>
      <c r="K60" s="221"/>
      <c r="L60" s="221"/>
      <c r="M60" s="10">
        <v>1774879449.680453</v>
      </c>
      <c r="N60" s="10">
        <v>1562307370.990329</v>
      </c>
      <c r="O60" s="10">
        <v>1263045711.7691505</v>
      </c>
      <c r="P60" s="1"/>
    </row>
    <row r="61" spans="2:16" ht="11.25" customHeight="1">
      <c r="B61" s="25">
        <v>43586</v>
      </c>
      <c r="C61" s="26">
        <v>45170</v>
      </c>
      <c r="D61" s="10">
        <v>52</v>
      </c>
      <c r="E61" s="27">
        <v>1584</v>
      </c>
      <c r="F61" s="325">
        <v>2250000000</v>
      </c>
      <c r="G61" s="221"/>
      <c r="H61" s="221"/>
      <c r="I61" s="222">
        <v>1913586353.067024</v>
      </c>
      <c r="J61" s="221"/>
      <c r="K61" s="221"/>
      <c r="L61" s="221"/>
      <c r="M61" s="10">
        <v>1754601324.3483012</v>
      </c>
      <c r="N61" s="10">
        <v>1540530022.6533868</v>
      </c>
      <c r="O61" s="10">
        <v>1240164721.5202398</v>
      </c>
      <c r="P61" s="1"/>
    </row>
    <row r="62" spans="2:16" ht="11.25" customHeight="1">
      <c r="B62" s="25">
        <v>43586</v>
      </c>
      <c r="C62" s="26">
        <v>45200</v>
      </c>
      <c r="D62" s="10">
        <v>53</v>
      </c>
      <c r="E62" s="27">
        <v>1614</v>
      </c>
      <c r="F62" s="325">
        <v>1750000000</v>
      </c>
      <c r="G62" s="221"/>
      <c r="H62" s="221"/>
      <c r="I62" s="222">
        <v>1895108577.68094</v>
      </c>
      <c r="J62" s="221"/>
      <c r="K62" s="221"/>
      <c r="L62" s="221"/>
      <c r="M62" s="10">
        <v>1734806518.8585305</v>
      </c>
      <c r="N62" s="10">
        <v>1519401414.5660932</v>
      </c>
      <c r="O62" s="10">
        <v>1218141716.6057277</v>
      </c>
      <c r="P62" s="1"/>
    </row>
    <row r="63" spans="2:16" ht="11.25" customHeight="1">
      <c r="B63" s="25">
        <v>43586</v>
      </c>
      <c r="C63" s="26">
        <v>45231</v>
      </c>
      <c r="D63" s="10">
        <v>54</v>
      </c>
      <c r="E63" s="27">
        <v>1645</v>
      </c>
      <c r="F63" s="325">
        <v>1750000000</v>
      </c>
      <c r="G63" s="221"/>
      <c r="H63" s="221"/>
      <c r="I63" s="222">
        <v>1876795998.687132</v>
      </c>
      <c r="J63" s="221"/>
      <c r="K63" s="221"/>
      <c r="L63" s="221"/>
      <c r="M63" s="10">
        <v>1715129022.9247968</v>
      </c>
      <c r="N63" s="10">
        <v>1498346886.913489</v>
      </c>
      <c r="O63" s="10">
        <v>1196173782.4355567</v>
      </c>
      <c r="P63" s="1"/>
    </row>
    <row r="64" spans="2:16" ht="11.25" customHeight="1">
      <c r="B64" s="25">
        <v>43586</v>
      </c>
      <c r="C64" s="26">
        <v>45261</v>
      </c>
      <c r="D64" s="10">
        <v>55</v>
      </c>
      <c r="E64" s="27">
        <v>1675</v>
      </c>
      <c r="F64" s="325">
        <v>1750000000</v>
      </c>
      <c r="G64" s="221"/>
      <c r="H64" s="221"/>
      <c r="I64" s="222">
        <v>1858532436.032843</v>
      </c>
      <c r="J64" s="221"/>
      <c r="K64" s="221"/>
      <c r="L64" s="221"/>
      <c r="M64" s="10">
        <v>1695650852.3933449</v>
      </c>
      <c r="N64" s="10">
        <v>1477684689.977279</v>
      </c>
      <c r="O64" s="10">
        <v>1174842818.9588306</v>
      </c>
      <c r="P64" s="1"/>
    </row>
    <row r="65" spans="2:16" ht="11.25" customHeight="1">
      <c r="B65" s="25">
        <v>43586</v>
      </c>
      <c r="C65" s="26">
        <v>45292</v>
      </c>
      <c r="D65" s="10">
        <v>56</v>
      </c>
      <c r="E65" s="27">
        <v>1706</v>
      </c>
      <c r="F65" s="325">
        <v>1750000000</v>
      </c>
      <c r="G65" s="221"/>
      <c r="H65" s="221"/>
      <c r="I65" s="222">
        <v>1839909912.673539</v>
      </c>
      <c r="J65" s="221"/>
      <c r="K65" s="221"/>
      <c r="L65" s="221"/>
      <c r="M65" s="10">
        <v>1675813272.7157757</v>
      </c>
      <c r="N65" s="10">
        <v>1456683026.6215072</v>
      </c>
      <c r="O65" s="10">
        <v>1153239933.441911</v>
      </c>
      <c r="P65" s="1"/>
    </row>
    <row r="66" spans="2:16" ht="11.25" customHeight="1">
      <c r="B66" s="25">
        <v>43586</v>
      </c>
      <c r="C66" s="26">
        <v>45323</v>
      </c>
      <c r="D66" s="10">
        <v>57</v>
      </c>
      <c r="E66" s="27">
        <v>1737</v>
      </c>
      <c r="F66" s="325">
        <v>1750000000</v>
      </c>
      <c r="G66" s="221"/>
      <c r="H66" s="221"/>
      <c r="I66" s="222">
        <v>1821665679.763515</v>
      </c>
      <c r="J66" s="221"/>
      <c r="K66" s="221"/>
      <c r="L66" s="221"/>
      <c r="M66" s="10">
        <v>1656382074.5731175</v>
      </c>
      <c r="N66" s="10">
        <v>1436130973.3567224</v>
      </c>
      <c r="O66" s="10">
        <v>1132153415.13422</v>
      </c>
      <c r="P66" s="1"/>
    </row>
    <row r="67" spans="2:16" ht="11.25" customHeight="1">
      <c r="B67" s="25">
        <v>43586</v>
      </c>
      <c r="C67" s="26">
        <v>45352</v>
      </c>
      <c r="D67" s="10">
        <v>58</v>
      </c>
      <c r="E67" s="27">
        <v>1766</v>
      </c>
      <c r="F67" s="325">
        <v>1750000000</v>
      </c>
      <c r="G67" s="221"/>
      <c r="H67" s="221"/>
      <c r="I67" s="222">
        <v>1803358552.52688</v>
      </c>
      <c r="J67" s="221"/>
      <c r="K67" s="221"/>
      <c r="L67" s="221"/>
      <c r="M67" s="10">
        <v>1637134162.6314995</v>
      </c>
      <c r="N67" s="10">
        <v>1416065166.576244</v>
      </c>
      <c r="O67" s="10">
        <v>1111910981.0541487</v>
      </c>
      <c r="P67" s="1"/>
    </row>
    <row r="68" spans="2:16" ht="11.25" customHeight="1">
      <c r="B68" s="25">
        <v>43586</v>
      </c>
      <c r="C68" s="26">
        <v>45383</v>
      </c>
      <c r="D68" s="10">
        <v>59</v>
      </c>
      <c r="E68" s="27">
        <v>1797</v>
      </c>
      <c r="F68" s="325">
        <v>1750000000</v>
      </c>
      <c r="G68" s="221"/>
      <c r="H68" s="221"/>
      <c r="I68" s="222">
        <v>1785162320.080775</v>
      </c>
      <c r="J68" s="221"/>
      <c r="K68" s="221"/>
      <c r="L68" s="221"/>
      <c r="M68" s="10">
        <v>1617866482.7973735</v>
      </c>
      <c r="N68" s="10">
        <v>1395840320.853205</v>
      </c>
      <c r="O68" s="10">
        <v>1091387909.7544744</v>
      </c>
      <c r="P68" s="1"/>
    </row>
    <row r="69" spans="2:16" ht="11.25" customHeight="1">
      <c r="B69" s="25">
        <v>43586</v>
      </c>
      <c r="C69" s="26">
        <v>45413</v>
      </c>
      <c r="D69" s="10">
        <v>60</v>
      </c>
      <c r="E69" s="27">
        <v>1827</v>
      </c>
      <c r="F69" s="325">
        <v>1750000000</v>
      </c>
      <c r="G69" s="221"/>
      <c r="H69" s="221"/>
      <c r="I69" s="222">
        <v>1766833748.951651</v>
      </c>
      <c r="J69" s="221"/>
      <c r="K69" s="221"/>
      <c r="L69" s="221"/>
      <c r="M69" s="10">
        <v>1598627255.1627364</v>
      </c>
      <c r="N69" s="10">
        <v>1375846685.2974627</v>
      </c>
      <c r="O69" s="10">
        <v>1071345437.2831606</v>
      </c>
      <c r="P69" s="1"/>
    </row>
    <row r="70" spans="2:16" ht="11.25" customHeight="1">
      <c r="B70" s="25">
        <v>43586</v>
      </c>
      <c r="C70" s="26">
        <v>45444</v>
      </c>
      <c r="D70" s="10">
        <v>61</v>
      </c>
      <c r="E70" s="27">
        <v>1858</v>
      </c>
      <c r="F70" s="325">
        <v>1750000000</v>
      </c>
      <c r="G70" s="221"/>
      <c r="H70" s="221"/>
      <c r="I70" s="222">
        <v>1748565692.301592</v>
      </c>
      <c r="J70" s="221"/>
      <c r="K70" s="221"/>
      <c r="L70" s="221"/>
      <c r="M70" s="10">
        <v>1579415002.1519666</v>
      </c>
      <c r="N70" s="10">
        <v>1355854792.6333404</v>
      </c>
      <c r="O70" s="10">
        <v>1051306337.973677</v>
      </c>
      <c r="P70" s="1"/>
    </row>
    <row r="71" spans="2:16" ht="11.25" customHeight="1">
      <c r="B71" s="25">
        <v>43586</v>
      </c>
      <c r="C71" s="26">
        <v>45474</v>
      </c>
      <c r="D71" s="10">
        <v>62</v>
      </c>
      <c r="E71" s="27">
        <v>1888</v>
      </c>
      <c r="F71" s="325">
        <v>1750000000</v>
      </c>
      <c r="G71" s="221"/>
      <c r="H71" s="221"/>
      <c r="I71" s="222">
        <v>1729986334.355313</v>
      </c>
      <c r="J71" s="221"/>
      <c r="K71" s="221"/>
      <c r="L71" s="221"/>
      <c r="M71" s="10">
        <v>1560068035.8147676</v>
      </c>
      <c r="N71" s="10">
        <v>1335950072.0426397</v>
      </c>
      <c r="O71" s="10">
        <v>1031626318.6200566</v>
      </c>
      <c r="P71" s="1"/>
    </row>
    <row r="72" spans="2:16" ht="11.25" customHeight="1">
      <c r="B72" s="25">
        <v>43586</v>
      </c>
      <c r="C72" s="26">
        <v>45505</v>
      </c>
      <c r="D72" s="10">
        <v>63</v>
      </c>
      <c r="E72" s="27">
        <v>1919</v>
      </c>
      <c r="F72" s="325">
        <v>1750000000</v>
      </c>
      <c r="G72" s="221"/>
      <c r="H72" s="221"/>
      <c r="I72" s="222">
        <v>1711774426.493621</v>
      </c>
      <c r="J72" s="221"/>
      <c r="K72" s="221"/>
      <c r="L72" s="221"/>
      <c r="M72" s="10">
        <v>1541026755.4767816</v>
      </c>
      <c r="N72" s="10">
        <v>1316288117.9218535</v>
      </c>
      <c r="O72" s="10">
        <v>1012138082.962351</v>
      </c>
      <c r="P72" s="1"/>
    </row>
    <row r="73" spans="2:16" ht="11.25" customHeight="1">
      <c r="B73" s="25">
        <v>43586</v>
      </c>
      <c r="C73" s="26">
        <v>45536</v>
      </c>
      <c r="D73" s="10">
        <v>64</v>
      </c>
      <c r="E73" s="27">
        <v>1950</v>
      </c>
      <c r="F73" s="325">
        <v>1250000000</v>
      </c>
      <c r="G73" s="221"/>
      <c r="H73" s="221"/>
      <c r="I73" s="222">
        <v>1693437312.702122</v>
      </c>
      <c r="J73" s="221"/>
      <c r="K73" s="221"/>
      <c r="L73" s="221"/>
      <c r="M73" s="10">
        <v>1521933052.5875854</v>
      </c>
      <c r="N73" s="10">
        <v>1296672868.2787364</v>
      </c>
      <c r="O73" s="10">
        <v>992832187.2189999</v>
      </c>
      <c r="P73" s="1"/>
    </row>
    <row r="74" spans="2:16" ht="11.25" customHeight="1">
      <c r="B74" s="25">
        <v>43586</v>
      </c>
      <c r="C74" s="26">
        <v>45566</v>
      </c>
      <c r="D74" s="10">
        <v>65</v>
      </c>
      <c r="E74" s="27">
        <v>1980</v>
      </c>
      <c r="F74" s="325">
        <v>1250000000</v>
      </c>
      <c r="G74" s="221"/>
      <c r="H74" s="221"/>
      <c r="I74" s="222">
        <v>1675300136.644387</v>
      </c>
      <c r="J74" s="221"/>
      <c r="K74" s="221"/>
      <c r="L74" s="221"/>
      <c r="M74" s="10">
        <v>1503161378.0842257</v>
      </c>
      <c r="N74" s="10">
        <v>1277527479.8249483</v>
      </c>
      <c r="O74" s="10">
        <v>974163287.774538</v>
      </c>
      <c r="P74" s="1"/>
    </row>
    <row r="75" spans="2:16" ht="11.25" customHeight="1">
      <c r="B75" s="25">
        <v>43586</v>
      </c>
      <c r="C75" s="26">
        <v>45597</v>
      </c>
      <c r="D75" s="10">
        <v>66</v>
      </c>
      <c r="E75" s="27">
        <v>2011</v>
      </c>
      <c r="F75" s="325">
        <v>1250000000</v>
      </c>
      <c r="G75" s="221"/>
      <c r="H75" s="221"/>
      <c r="I75" s="222">
        <v>1657067815.640403</v>
      </c>
      <c r="J75" s="221"/>
      <c r="K75" s="221"/>
      <c r="L75" s="221"/>
      <c r="M75" s="10">
        <v>1484280719.2577736</v>
      </c>
      <c r="N75" s="10">
        <v>1258272720.0369318</v>
      </c>
      <c r="O75" s="10">
        <v>955416877.0997957</v>
      </c>
      <c r="P75" s="1"/>
    </row>
    <row r="76" spans="2:16" ht="11.25" customHeight="1">
      <c r="B76" s="25">
        <v>43586</v>
      </c>
      <c r="C76" s="26">
        <v>45627</v>
      </c>
      <c r="D76" s="10">
        <v>67</v>
      </c>
      <c r="E76" s="27">
        <v>2041</v>
      </c>
      <c r="F76" s="325">
        <v>1250000000</v>
      </c>
      <c r="G76" s="221"/>
      <c r="H76" s="221"/>
      <c r="I76" s="222">
        <v>1639161630.604583</v>
      </c>
      <c r="J76" s="221"/>
      <c r="K76" s="221"/>
      <c r="L76" s="221"/>
      <c r="M76" s="10">
        <v>1465831680.2804172</v>
      </c>
      <c r="N76" s="10">
        <v>1239574421.1742413</v>
      </c>
      <c r="O76" s="10">
        <v>937360863.6532053</v>
      </c>
      <c r="P76" s="1"/>
    </row>
    <row r="77" spans="2:16" ht="11.25" customHeight="1">
      <c r="B77" s="25">
        <v>43586</v>
      </c>
      <c r="C77" s="26">
        <v>45658</v>
      </c>
      <c r="D77" s="10">
        <v>68</v>
      </c>
      <c r="E77" s="27">
        <v>2072</v>
      </c>
      <c r="F77" s="325">
        <v>1250000000</v>
      </c>
      <c r="G77" s="221"/>
      <c r="H77" s="221"/>
      <c r="I77" s="222">
        <v>1620791601.579146</v>
      </c>
      <c r="J77" s="221"/>
      <c r="K77" s="221"/>
      <c r="L77" s="221"/>
      <c r="M77" s="10">
        <v>1446945857.4492722</v>
      </c>
      <c r="N77" s="10">
        <v>1220491828.1524181</v>
      </c>
      <c r="O77" s="10">
        <v>919021574.178753</v>
      </c>
      <c r="P77" s="1"/>
    </row>
    <row r="78" spans="2:16" ht="11.25" customHeight="1">
      <c r="B78" s="25">
        <v>43586</v>
      </c>
      <c r="C78" s="26">
        <v>45689</v>
      </c>
      <c r="D78" s="10">
        <v>69</v>
      </c>
      <c r="E78" s="27">
        <v>2103</v>
      </c>
      <c r="F78" s="325">
        <v>1250000000</v>
      </c>
      <c r="G78" s="221"/>
      <c r="H78" s="221"/>
      <c r="I78" s="222">
        <v>1603180942.330505</v>
      </c>
      <c r="J78" s="221"/>
      <c r="K78" s="221"/>
      <c r="L78" s="221"/>
      <c r="M78" s="10">
        <v>1428796651.5569346</v>
      </c>
      <c r="N78" s="10">
        <v>1202118032.2608538</v>
      </c>
      <c r="O78" s="10">
        <v>901352280.9228132</v>
      </c>
      <c r="P78" s="1"/>
    </row>
    <row r="79" spans="2:16" ht="11.25" customHeight="1">
      <c r="B79" s="25">
        <v>43586</v>
      </c>
      <c r="C79" s="26">
        <v>45717</v>
      </c>
      <c r="D79" s="10">
        <v>70</v>
      </c>
      <c r="E79" s="27">
        <v>2131</v>
      </c>
      <c r="F79" s="325">
        <v>1250000000</v>
      </c>
      <c r="G79" s="221"/>
      <c r="H79" s="221"/>
      <c r="I79" s="222">
        <v>1585595719.327673</v>
      </c>
      <c r="J79" s="221"/>
      <c r="K79" s="221"/>
      <c r="L79" s="221"/>
      <c r="M79" s="10">
        <v>1410959246.1336744</v>
      </c>
      <c r="N79" s="10">
        <v>1184383297.0300212</v>
      </c>
      <c r="O79" s="10">
        <v>884656627.7702277</v>
      </c>
      <c r="P79" s="1"/>
    </row>
    <row r="80" spans="2:16" ht="11.25" customHeight="1">
      <c r="B80" s="25">
        <v>43586</v>
      </c>
      <c r="C80" s="26">
        <v>45748</v>
      </c>
      <c r="D80" s="10">
        <v>71</v>
      </c>
      <c r="E80" s="27">
        <v>2162</v>
      </c>
      <c r="F80" s="325">
        <v>1250000000</v>
      </c>
      <c r="G80" s="221"/>
      <c r="H80" s="221"/>
      <c r="I80" s="222">
        <v>1567702531.446469</v>
      </c>
      <c r="J80" s="221"/>
      <c r="K80" s="221"/>
      <c r="L80" s="221"/>
      <c r="M80" s="10">
        <v>1392670716.5850146</v>
      </c>
      <c r="N80" s="10">
        <v>1166058504.9399664</v>
      </c>
      <c r="O80" s="10">
        <v>867280180.9250009</v>
      </c>
      <c r="P80" s="1"/>
    </row>
    <row r="81" spans="2:16" ht="11.25" customHeight="1">
      <c r="B81" s="25">
        <v>43586</v>
      </c>
      <c r="C81" s="26">
        <v>45778</v>
      </c>
      <c r="D81" s="10">
        <v>72</v>
      </c>
      <c r="E81" s="27">
        <v>2192</v>
      </c>
      <c r="F81" s="325">
        <v>1250000000</v>
      </c>
      <c r="G81" s="221"/>
      <c r="H81" s="221"/>
      <c r="I81" s="222">
        <v>1550446717.667366</v>
      </c>
      <c r="J81" s="221"/>
      <c r="K81" s="221"/>
      <c r="L81" s="221"/>
      <c r="M81" s="10">
        <v>1375080712.720901</v>
      </c>
      <c r="N81" s="10">
        <v>1148496973.1297235</v>
      </c>
      <c r="O81" s="10">
        <v>850716819.827554</v>
      </c>
      <c r="P81" s="1"/>
    </row>
    <row r="82" spans="2:16" ht="11.25" customHeight="1">
      <c r="B82" s="25">
        <v>43586</v>
      </c>
      <c r="C82" s="26">
        <v>45809</v>
      </c>
      <c r="D82" s="10">
        <v>73</v>
      </c>
      <c r="E82" s="27">
        <v>2223</v>
      </c>
      <c r="F82" s="325">
        <v>1250000000</v>
      </c>
      <c r="G82" s="221"/>
      <c r="H82" s="221"/>
      <c r="I82" s="222">
        <v>1532139350.137634</v>
      </c>
      <c r="J82" s="221"/>
      <c r="K82" s="221"/>
      <c r="L82" s="221"/>
      <c r="M82" s="10">
        <v>1356539332.1827512</v>
      </c>
      <c r="N82" s="10">
        <v>1130129333.818993</v>
      </c>
      <c r="O82" s="10">
        <v>833565884.349881</v>
      </c>
      <c r="P82" s="1"/>
    </row>
    <row r="83" spans="2:16" ht="11.25" customHeight="1">
      <c r="B83" s="25">
        <v>43586</v>
      </c>
      <c r="C83" s="26">
        <v>45839</v>
      </c>
      <c r="D83" s="10">
        <v>74</v>
      </c>
      <c r="E83" s="27">
        <v>2253</v>
      </c>
      <c r="F83" s="325">
        <v>1250000000</v>
      </c>
      <c r="G83" s="221"/>
      <c r="H83" s="221"/>
      <c r="I83" s="222">
        <v>1514730940.822009</v>
      </c>
      <c r="J83" s="221"/>
      <c r="K83" s="221"/>
      <c r="L83" s="221"/>
      <c r="M83" s="10">
        <v>1338924784.3926594</v>
      </c>
      <c r="N83" s="10">
        <v>1112709267.6844122</v>
      </c>
      <c r="O83" s="10">
        <v>817352834.0925457</v>
      </c>
      <c r="P83" s="1"/>
    </row>
    <row r="84" spans="2:16" ht="11.25" customHeight="1">
      <c r="B84" s="25">
        <v>43586</v>
      </c>
      <c r="C84" s="26">
        <v>45870</v>
      </c>
      <c r="D84" s="10">
        <v>75</v>
      </c>
      <c r="E84" s="27">
        <v>2284</v>
      </c>
      <c r="F84" s="325">
        <v>1250000000</v>
      </c>
      <c r="G84" s="221"/>
      <c r="H84" s="221"/>
      <c r="I84" s="222">
        <v>1497674175.525581</v>
      </c>
      <c r="J84" s="221"/>
      <c r="K84" s="221"/>
      <c r="L84" s="221"/>
      <c r="M84" s="10">
        <v>1321602356.6169226</v>
      </c>
      <c r="N84" s="10">
        <v>1095520280.7733116</v>
      </c>
      <c r="O84" s="10">
        <v>801318019.48305</v>
      </c>
      <c r="P84" s="1"/>
    </row>
    <row r="85" spans="2:16" ht="11.25" customHeight="1">
      <c r="B85" s="25">
        <v>43586</v>
      </c>
      <c r="C85" s="26">
        <v>45901</v>
      </c>
      <c r="D85" s="10">
        <v>76</v>
      </c>
      <c r="E85" s="27">
        <v>2315</v>
      </c>
      <c r="F85" s="325">
        <v>1250000000</v>
      </c>
      <c r="G85" s="221"/>
      <c r="H85" s="221"/>
      <c r="I85" s="222">
        <v>1480531447.587217</v>
      </c>
      <c r="J85" s="221"/>
      <c r="K85" s="221"/>
      <c r="L85" s="221"/>
      <c r="M85" s="10">
        <v>1304259109.5247536</v>
      </c>
      <c r="N85" s="10">
        <v>1078394313.3015268</v>
      </c>
      <c r="O85" s="10">
        <v>785450274.3625643</v>
      </c>
      <c r="P85" s="1"/>
    </row>
    <row r="86" spans="2:16" ht="11.25" customHeight="1">
      <c r="B86" s="25">
        <v>43586</v>
      </c>
      <c r="C86" s="26">
        <v>45931</v>
      </c>
      <c r="D86" s="10">
        <v>77</v>
      </c>
      <c r="E86" s="27">
        <v>2345</v>
      </c>
      <c r="F86" s="325">
        <v>750000000</v>
      </c>
      <c r="G86" s="221"/>
      <c r="H86" s="221"/>
      <c r="I86" s="222">
        <v>1463953317.183829</v>
      </c>
      <c r="J86" s="221"/>
      <c r="K86" s="221"/>
      <c r="L86" s="221"/>
      <c r="M86" s="10">
        <v>1287537926.0827131</v>
      </c>
      <c r="N86" s="10">
        <v>1061948628.1630772</v>
      </c>
      <c r="O86" s="10">
        <v>770301419.8845865</v>
      </c>
      <c r="P86" s="1"/>
    </row>
    <row r="87" spans="2:16" ht="11.25" customHeight="1">
      <c r="B87" s="25">
        <v>43586</v>
      </c>
      <c r="C87" s="26">
        <v>45962</v>
      </c>
      <c r="D87" s="10">
        <v>78</v>
      </c>
      <c r="E87" s="27">
        <v>2376</v>
      </c>
      <c r="F87" s="325">
        <v>750000000</v>
      </c>
      <c r="G87" s="221"/>
      <c r="H87" s="221"/>
      <c r="I87" s="222">
        <v>1446672019.486802</v>
      </c>
      <c r="J87" s="221"/>
      <c r="K87" s="221"/>
      <c r="L87" s="221"/>
      <c r="M87" s="10">
        <v>1270181149.870378</v>
      </c>
      <c r="N87" s="10">
        <v>1044968583.5688077</v>
      </c>
      <c r="O87" s="10">
        <v>754774194.8310992</v>
      </c>
      <c r="P87" s="1"/>
    </row>
    <row r="88" spans="2:16" ht="11.25" customHeight="1">
      <c r="B88" s="25">
        <v>43586</v>
      </c>
      <c r="C88" s="26">
        <v>45992</v>
      </c>
      <c r="D88" s="10">
        <v>79</v>
      </c>
      <c r="E88" s="27">
        <v>2406</v>
      </c>
      <c r="F88" s="325">
        <v>750000000</v>
      </c>
      <c r="G88" s="221"/>
      <c r="H88" s="221"/>
      <c r="I88" s="222">
        <v>1430452351.843235</v>
      </c>
      <c r="J88" s="221"/>
      <c r="K88" s="221"/>
      <c r="L88" s="221"/>
      <c r="M88" s="10">
        <v>1253878737.7924407</v>
      </c>
      <c r="N88" s="10">
        <v>1029017772.9483267</v>
      </c>
      <c r="O88" s="10">
        <v>740206286.24626</v>
      </c>
      <c r="P88" s="1"/>
    </row>
    <row r="89" spans="2:16" ht="11.25" customHeight="1">
      <c r="B89" s="25">
        <v>43586</v>
      </c>
      <c r="C89" s="26">
        <v>46023</v>
      </c>
      <c r="D89" s="10">
        <v>80</v>
      </c>
      <c r="E89" s="27">
        <v>2437</v>
      </c>
      <c r="F89" s="325">
        <v>750000000</v>
      </c>
      <c r="G89" s="221"/>
      <c r="H89" s="221"/>
      <c r="I89" s="222">
        <v>1414422193.243341</v>
      </c>
      <c r="J89" s="221"/>
      <c r="K89" s="221"/>
      <c r="L89" s="221"/>
      <c r="M89" s="10">
        <v>1237724487.1148334</v>
      </c>
      <c r="N89" s="10">
        <v>1013177213.2851349</v>
      </c>
      <c r="O89" s="10">
        <v>725724736.8137107</v>
      </c>
      <c r="P89" s="1"/>
    </row>
    <row r="90" spans="2:16" ht="11.25" customHeight="1">
      <c r="B90" s="25">
        <v>43586</v>
      </c>
      <c r="C90" s="26">
        <v>46054</v>
      </c>
      <c r="D90" s="10">
        <v>81</v>
      </c>
      <c r="E90" s="27">
        <v>2468</v>
      </c>
      <c r="F90" s="325">
        <v>750000000</v>
      </c>
      <c r="G90" s="221"/>
      <c r="H90" s="221"/>
      <c r="I90" s="222">
        <v>1398648191.147182</v>
      </c>
      <c r="J90" s="221"/>
      <c r="K90" s="221"/>
      <c r="L90" s="221"/>
      <c r="M90" s="10">
        <v>1221845202.838625</v>
      </c>
      <c r="N90" s="10">
        <v>997635079.3715248</v>
      </c>
      <c r="O90" s="10">
        <v>711565435.5340772</v>
      </c>
      <c r="P90" s="1"/>
    </row>
    <row r="91" spans="2:16" ht="11.25" customHeight="1">
      <c r="B91" s="25">
        <v>43586</v>
      </c>
      <c r="C91" s="26">
        <v>46082</v>
      </c>
      <c r="D91" s="10">
        <v>82</v>
      </c>
      <c r="E91" s="27">
        <v>2496</v>
      </c>
      <c r="F91" s="325">
        <v>750000000</v>
      </c>
      <c r="G91" s="221"/>
      <c r="H91" s="221"/>
      <c r="I91" s="222">
        <v>1382198015.085553</v>
      </c>
      <c r="J91" s="221"/>
      <c r="K91" s="221"/>
      <c r="L91" s="221"/>
      <c r="M91" s="10">
        <v>1205624564.2809074</v>
      </c>
      <c r="N91" s="10">
        <v>982129436.0302635</v>
      </c>
      <c r="O91" s="10">
        <v>697825557.6600194</v>
      </c>
      <c r="P91" s="1"/>
    </row>
    <row r="92" spans="2:16" ht="11.25" customHeight="1">
      <c r="B92" s="25">
        <v>43586</v>
      </c>
      <c r="C92" s="26">
        <v>46113</v>
      </c>
      <c r="D92" s="10">
        <v>83</v>
      </c>
      <c r="E92" s="27">
        <v>2527</v>
      </c>
      <c r="F92" s="325">
        <v>750000000</v>
      </c>
      <c r="G92" s="221"/>
      <c r="H92" s="221"/>
      <c r="I92" s="222">
        <v>1366496613.352821</v>
      </c>
      <c r="J92" s="221"/>
      <c r="K92" s="221"/>
      <c r="L92" s="221"/>
      <c r="M92" s="10">
        <v>1189907390.2018578</v>
      </c>
      <c r="N92" s="10">
        <v>966860670.1896436</v>
      </c>
      <c r="O92" s="10">
        <v>684067027.3726342</v>
      </c>
      <c r="P92" s="1"/>
    </row>
    <row r="93" spans="2:16" ht="11.25" customHeight="1">
      <c r="B93" s="25">
        <v>43586</v>
      </c>
      <c r="C93" s="26">
        <v>46143</v>
      </c>
      <c r="D93" s="10">
        <v>84</v>
      </c>
      <c r="E93" s="27">
        <v>2557</v>
      </c>
      <c r="F93" s="325">
        <v>750000000</v>
      </c>
      <c r="G93" s="221"/>
      <c r="H93" s="221"/>
      <c r="I93" s="222">
        <v>1351100882.575702</v>
      </c>
      <c r="J93" s="221"/>
      <c r="K93" s="221"/>
      <c r="L93" s="221"/>
      <c r="M93" s="10">
        <v>1174570097.2317975</v>
      </c>
      <c r="N93" s="10">
        <v>952049304.4461911</v>
      </c>
      <c r="O93" s="10">
        <v>670826617.759088</v>
      </c>
      <c r="P93" s="1"/>
    </row>
    <row r="94" spans="2:16" ht="11.25" customHeight="1">
      <c r="B94" s="25">
        <v>43586</v>
      </c>
      <c r="C94" s="26">
        <v>46174</v>
      </c>
      <c r="D94" s="10">
        <v>85</v>
      </c>
      <c r="E94" s="27">
        <v>2588</v>
      </c>
      <c r="F94" s="325">
        <v>750000000</v>
      </c>
      <c r="G94" s="221"/>
      <c r="H94" s="221"/>
      <c r="I94" s="222">
        <v>1335460345.082381</v>
      </c>
      <c r="J94" s="221"/>
      <c r="K94" s="221"/>
      <c r="L94" s="221"/>
      <c r="M94" s="10">
        <v>1159004009.1138046</v>
      </c>
      <c r="N94" s="10">
        <v>937043022.2795547</v>
      </c>
      <c r="O94" s="10">
        <v>657456460.2807584</v>
      </c>
      <c r="P94" s="1"/>
    </row>
    <row r="95" spans="2:16" ht="11.25" customHeight="1">
      <c r="B95" s="25">
        <v>43586</v>
      </c>
      <c r="C95" s="26">
        <v>46204</v>
      </c>
      <c r="D95" s="10">
        <v>86</v>
      </c>
      <c r="E95" s="27">
        <v>2618</v>
      </c>
      <c r="F95" s="325">
        <v>750000000</v>
      </c>
      <c r="G95" s="221"/>
      <c r="H95" s="221"/>
      <c r="I95" s="222">
        <v>1319760355.334873</v>
      </c>
      <c r="J95" s="221"/>
      <c r="K95" s="221"/>
      <c r="L95" s="221"/>
      <c r="M95" s="10">
        <v>1143498449.9574435</v>
      </c>
      <c r="N95" s="10">
        <v>922231475.1945971</v>
      </c>
      <c r="O95" s="10">
        <v>644411808.3825654</v>
      </c>
      <c r="P95" s="1"/>
    </row>
    <row r="96" spans="2:16" ht="11.25" customHeight="1">
      <c r="B96" s="25">
        <v>43586</v>
      </c>
      <c r="C96" s="26">
        <v>46235</v>
      </c>
      <c r="D96" s="10">
        <v>87</v>
      </c>
      <c r="E96" s="27">
        <v>2649</v>
      </c>
      <c r="F96" s="325">
        <v>750000000</v>
      </c>
      <c r="G96" s="221"/>
      <c r="H96" s="221"/>
      <c r="I96" s="222">
        <v>1304636257.296421</v>
      </c>
      <c r="J96" s="221"/>
      <c r="K96" s="221"/>
      <c r="L96" s="221"/>
      <c r="M96" s="10">
        <v>1128477033.5313692</v>
      </c>
      <c r="N96" s="10">
        <v>907802089.0890281</v>
      </c>
      <c r="O96" s="10">
        <v>631642504.7106901</v>
      </c>
      <c r="P96" s="1"/>
    </row>
    <row r="97" spans="2:16" ht="11.25" customHeight="1">
      <c r="B97" s="25">
        <v>43586</v>
      </c>
      <c r="C97" s="26">
        <v>46266</v>
      </c>
      <c r="D97" s="10">
        <v>88</v>
      </c>
      <c r="E97" s="27">
        <v>2680</v>
      </c>
      <c r="F97" s="325">
        <v>750000000</v>
      </c>
      <c r="G97" s="221"/>
      <c r="H97" s="221"/>
      <c r="I97" s="222">
        <v>1287891856.552446</v>
      </c>
      <c r="J97" s="221"/>
      <c r="K97" s="221"/>
      <c r="L97" s="221"/>
      <c r="M97" s="10">
        <v>1112104139.1441135</v>
      </c>
      <c r="N97" s="10">
        <v>892355701.9076401</v>
      </c>
      <c r="O97" s="10">
        <v>618265185.0644404</v>
      </c>
      <c r="P97" s="1"/>
    </row>
    <row r="98" spans="2:16" ht="11.25" customHeight="1">
      <c r="B98" s="25">
        <v>43586</v>
      </c>
      <c r="C98" s="26">
        <v>46296</v>
      </c>
      <c r="D98" s="10">
        <v>89</v>
      </c>
      <c r="E98" s="27">
        <v>2710</v>
      </c>
      <c r="F98" s="325">
        <v>750000000</v>
      </c>
      <c r="G98" s="221"/>
      <c r="H98" s="221"/>
      <c r="I98" s="222">
        <v>1272966034.79997</v>
      </c>
      <c r="J98" s="221"/>
      <c r="K98" s="221"/>
      <c r="L98" s="221"/>
      <c r="M98" s="10">
        <v>1097411321.7169423</v>
      </c>
      <c r="N98" s="10">
        <v>878398831.8457274</v>
      </c>
      <c r="O98" s="10">
        <v>606100471.3693224</v>
      </c>
      <c r="P98" s="1"/>
    </row>
    <row r="99" spans="2:16" ht="11.25" customHeight="1">
      <c r="B99" s="25">
        <v>43586</v>
      </c>
      <c r="C99" s="26">
        <v>46327</v>
      </c>
      <c r="D99" s="10">
        <v>90</v>
      </c>
      <c r="E99" s="27">
        <v>2741</v>
      </c>
      <c r="F99" s="325">
        <v>750000000</v>
      </c>
      <c r="G99" s="221"/>
      <c r="H99" s="221"/>
      <c r="I99" s="222">
        <v>1258331444.110139</v>
      </c>
      <c r="J99" s="221"/>
      <c r="K99" s="221"/>
      <c r="L99" s="221"/>
      <c r="M99" s="10">
        <v>1082955094.4773858</v>
      </c>
      <c r="N99" s="10">
        <v>864623140.5621979</v>
      </c>
      <c r="O99" s="10">
        <v>594068255.9862447</v>
      </c>
      <c r="P99" s="1"/>
    </row>
    <row r="100" spans="2:16" ht="11.25" customHeight="1">
      <c r="B100" s="25">
        <v>43586</v>
      </c>
      <c r="C100" s="26">
        <v>46357</v>
      </c>
      <c r="D100" s="10">
        <v>91</v>
      </c>
      <c r="E100" s="27">
        <v>2771</v>
      </c>
      <c r="F100" s="325">
        <v>750000000</v>
      </c>
      <c r="G100" s="221"/>
      <c r="H100" s="221"/>
      <c r="I100" s="222">
        <v>1243205936.986459</v>
      </c>
      <c r="J100" s="221"/>
      <c r="K100" s="221"/>
      <c r="L100" s="221"/>
      <c r="M100" s="10">
        <v>1068181458.6687236</v>
      </c>
      <c r="N100" s="10">
        <v>850728943.5106171</v>
      </c>
      <c r="O100" s="10">
        <v>582125714.3326545</v>
      </c>
      <c r="P100" s="1"/>
    </row>
    <row r="101" spans="2:16" ht="11.25" customHeight="1">
      <c r="B101" s="25">
        <v>43586</v>
      </c>
      <c r="C101" s="26">
        <v>46388</v>
      </c>
      <c r="D101" s="10">
        <v>92</v>
      </c>
      <c r="E101" s="27">
        <v>2802</v>
      </c>
      <c r="F101" s="325">
        <v>750000000</v>
      </c>
      <c r="G101" s="221"/>
      <c r="H101" s="221"/>
      <c r="I101" s="222">
        <v>1228039211.712437</v>
      </c>
      <c r="J101" s="221"/>
      <c r="K101" s="221"/>
      <c r="L101" s="221"/>
      <c r="M101" s="10">
        <v>1053360365.0793309</v>
      </c>
      <c r="N101" s="10">
        <v>836791460.032142</v>
      </c>
      <c r="O101" s="10">
        <v>570163529.3605591</v>
      </c>
      <c r="P101" s="1"/>
    </row>
    <row r="102" spans="2:16" ht="11.25" customHeight="1">
      <c r="B102" s="25">
        <v>43586</v>
      </c>
      <c r="C102" s="26">
        <v>46419</v>
      </c>
      <c r="D102" s="10">
        <v>93</v>
      </c>
      <c r="E102" s="27">
        <v>2833</v>
      </c>
      <c r="F102" s="325">
        <v>750000000</v>
      </c>
      <c r="G102" s="221"/>
      <c r="H102" s="221"/>
      <c r="I102" s="222">
        <v>1213907466.995983</v>
      </c>
      <c r="J102" s="221"/>
      <c r="K102" s="221"/>
      <c r="L102" s="221"/>
      <c r="M102" s="10">
        <v>1039472731.0938876</v>
      </c>
      <c r="N102" s="10">
        <v>823659022.0805378</v>
      </c>
      <c r="O102" s="10">
        <v>558838443.3981613</v>
      </c>
      <c r="P102" s="1"/>
    </row>
    <row r="103" spans="2:16" ht="11.25" customHeight="1">
      <c r="B103" s="25">
        <v>43586</v>
      </c>
      <c r="C103" s="26">
        <v>46447</v>
      </c>
      <c r="D103" s="10">
        <v>94</v>
      </c>
      <c r="E103" s="27">
        <v>2861</v>
      </c>
      <c r="F103" s="325">
        <v>750000000</v>
      </c>
      <c r="G103" s="221"/>
      <c r="H103" s="221"/>
      <c r="I103" s="222">
        <v>1199848657.20002</v>
      </c>
      <c r="J103" s="221"/>
      <c r="K103" s="221"/>
      <c r="L103" s="221"/>
      <c r="M103" s="10">
        <v>1025860034.1974887</v>
      </c>
      <c r="N103" s="10">
        <v>811005101.3764709</v>
      </c>
      <c r="O103" s="10">
        <v>548147467.0723817</v>
      </c>
      <c r="P103" s="1"/>
    </row>
    <row r="104" spans="2:16" ht="11.25" customHeight="1">
      <c r="B104" s="25">
        <v>43586</v>
      </c>
      <c r="C104" s="26">
        <v>46478</v>
      </c>
      <c r="D104" s="10">
        <v>95</v>
      </c>
      <c r="E104" s="27">
        <v>2892</v>
      </c>
      <c r="F104" s="325">
        <v>750000000</v>
      </c>
      <c r="G104" s="221"/>
      <c r="H104" s="221"/>
      <c r="I104" s="222">
        <v>1185402034.33705</v>
      </c>
      <c r="J104" s="221"/>
      <c r="K104" s="221"/>
      <c r="L104" s="221"/>
      <c r="M104" s="10">
        <v>1011789313.8123069</v>
      </c>
      <c r="N104" s="10">
        <v>797847073.4516118</v>
      </c>
      <c r="O104" s="10">
        <v>536970097.4078513</v>
      </c>
      <c r="P104" s="1"/>
    </row>
    <row r="105" spans="2:16" ht="11.25" customHeight="1">
      <c r="B105" s="25">
        <v>43586</v>
      </c>
      <c r="C105" s="26">
        <v>46508</v>
      </c>
      <c r="D105" s="10">
        <v>96</v>
      </c>
      <c r="E105" s="27">
        <v>2922</v>
      </c>
      <c r="F105" s="325">
        <v>750000000</v>
      </c>
      <c r="G105" s="221"/>
      <c r="H105" s="221"/>
      <c r="I105" s="222">
        <v>1171449626.072617</v>
      </c>
      <c r="J105" s="221"/>
      <c r="K105" s="221"/>
      <c r="L105" s="221"/>
      <c r="M105" s="10">
        <v>998239149.9275981</v>
      </c>
      <c r="N105" s="10">
        <v>785224666.7412931</v>
      </c>
      <c r="O105" s="10">
        <v>526308595.1427892</v>
      </c>
      <c r="P105" s="1"/>
    </row>
    <row r="106" spans="2:16" ht="11.25" customHeight="1">
      <c r="B106" s="25">
        <v>43586</v>
      </c>
      <c r="C106" s="26">
        <v>46539</v>
      </c>
      <c r="D106" s="10">
        <v>97</v>
      </c>
      <c r="E106" s="27">
        <v>2953</v>
      </c>
      <c r="F106" s="325">
        <v>750000000</v>
      </c>
      <c r="G106" s="221"/>
      <c r="H106" s="221"/>
      <c r="I106" s="222">
        <v>1155769633.180002</v>
      </c>
      <c r="J106" s="221"/>
      <c r="K106" s="221"/>
      <c r="L106" s="221"/>
      <c r="M106" s="10">
        <v>983207174.6142032</v>
      </c>
      <c r="N106" s="10">
        <v>771433451.8128147</v>
      </c>
      <c r="O106" s="10">
        <v>514874775.4277224</v>
      </c>
      <c r="P106" s="1"/>
    </row>
    <row r="107" spans="2:16" ht="11.25" customHeight="1">
      <c r="B107" s="25">
        <v>43586</v>
      </c>
      <c r="C107" s="26">
        <v>46569</v>
      </c>
      <c r="D107" s="10">
        <v>98</v>
      </c>
      <c r="E107" s="27">
        <v>2983</v>
      </c>
      <c r="F107" s="325">
        <v>750000000</v>
      </c>
      <c r="G107" s="221"/>
      <c r="H107" s="221"/>
      <c r="I107" s="222">
        <v>1142264057.452298</v>
      </c>
      <c r="J107" s="221"/>
      <c r="K107" s="221"/>
      <c r="L107" s="221"/>
      <c r="M107" s="10">
        <v>970123067.3850492</v>
      </c>
      <c r="N107" s="10">
        <v>759294102.8745718</v>
      </c>
      <c r="O107" s="10">
        <v>504695297.913481</v>
      </c>
      <c r="P107" s="1"/>
    </row>
    <row r="108" spans="2:16" ht="11.25" customHeight="1">
      <c r="B108" s="25">
        <v>43586</v>
      </c>
      <c r="C108" s="26">
        <v>46600</v>
      </c>
      <c r="D108" s="10">
        <v>99</v>
      </c>
      <c r="E108" s="27">
        <v>3014</v>
      </c>
      <c r="F108" s="325">
        <v>750000000</v>
      </c>
      <c r="G108" s="221"/>
      <c r="H108" s="221"/>
      <c r="I108" s="222">
        <v>1128930404.126616</v>
      </c>
      <c r="J108" s="221"/>
      <c r="K108" s="221"/>
      <c r="L108" s="221"/>
      <c r="M108" s="10">
        <v>957172622.8414915</v>
      </c>
      <c r="N108" s="10">
        <v>747252810.0679327</v>
      </c>
      <c r="O108" s="10">
        <v>494587809.92492</v>
      </c>
      <c r="P108" s="1"/>
    </row>
    <row r="109" spans="2:16" ht="11.25" customHeight="1">
      <c r="B109" s="25">
        <v>43586</v>
      </c>
      <c r="C109" s="26">
        <v>46631</v>
      </c>
      <c r="D109" s="10">
        <v>100</v>
      </c>
      <c r="E109" s="27">
        <v>3045</v>
      </c>
      <c r="F109" s="325">
        <v>750000000</v>
      </c>
      <c r="G109" s="221"/>
      <c r="H109" s="221"/>
      <c r="I109" s="222">
        <v>1115616669.088248</v>
      </c>
      <c r="J109" s="221"/>
      <c r="K109" s="221"/>
      <c r="L109" s="221"/>
      <c r="M109" s="10">
        <v>944280176.6367489</v>
      </c>
      <c r="N109" s="10">
        <v>735313016.6296256</v>
      </c>
      <c r="O109" s="10">
        <v>484623784.5541266</v>
      </c>
      <c r="P109" s="1"/>
    </row>
    <row r="110" spans="2:16" ht="11.25" customHeight="1">
      <c r="B110" s="25">
        <v>43586</v>
      </c>
      <c r="C110" s="26">
        <v>46661</v>
      </c>
      <c r="D110" s="10">
        <v>101</v>
      </c>
      <c r="E110" s="27">
        <v>3075</v>
      </c>
      <c r="F110" s="325">
        <v>750000000</v>
      </c>
      <c r="G110" s="221"/>
      <c r="H110" s="221"/>
      <c r="I110" s="222">
        <v>1102183935.182105</v>
      </c>
      <c r="J110" s="221"/>
      <c r="K110" s="221"/>
      <c r="L110" s="221"/>
      <c r="M110" s="10">
        <v>931379157.4149579</v>
      </c>
      <c r="N110" s="10">
        <v>723481888.7108556</v>
      </c>
      <c r="O110" s="10">
        <v>474871622.7881841</v>
      </c>
      <c r="P110" s="1"/>
    </row>
    <row r="111" spans="2:16" ht="11.25" customHeight="1">
      <c r="B111" s="25">
        <v>43586</v>
      </c>
      <c r="C111" s="26">
        <v>46692</v>
      </c>
      <c r="D111" s="10">
        <v>102</v>
      </c>
      <c r="E111" s="27">
        <v>3106</v>
      </c>
      <c r="F111" s="325">
        <v>750000000</v>
      </c>
      <c r="G111" s="221"/>
      <c r="H111" s="221"/>
      <c r="I111" s="222">
        <v>1089140807.92633</v>
      </c>
      <c r="J111" s="221"/>
      <c r="K111" s="221"/>
      <c r="L111" s="221"/>
      <c r="M111" s="10">
        <v>918796321.5850976</v>
      </c>
      <c r="N111" s="10">
        <v>711892617.7966323</v>
      </c>
      <c r="O111" s="10">
        <v>465285655.0240554</v>
      </c>
      <c r="P111" s="1"/>
    </row>
    <row r="112" spans="2:16" ht="11.25" customHeight="1">
      <c r="B112" s="25">
        <v>43586</v>
      </c>
      <c r="C112" s="26">
        <v>46722</v>
      </c>
      <c r="D112" s="10">
        <v>103</v>
      </c>
      <c r="E112" s="27">
        <v>3136</v>
      </c>
      <c r="F112" s="325">
        <v>750000000</v>
      </c>
      <c r="G112" s="221"/>
      <c r="H112" s="221"/>
      <c r="I112" s="222">
        <v>1075534149.465274</v>
      </c>
      <c r="J112" s="221"/>
      <c r="K112" s="221"/>
      <c r="L112" s="221"/>
      <c r="M112" s="10">
        <v>905828502.6540887</v>
      </c>
      <c r="N112" s="10">
        <v>700117592.7895422</v>
      </c>
      <c r="O112" s="10">
        <v>455713871.37353265</v>
      </c>
      <c r="P112" s="1"/>
    </row>
    <row r="113" spans="2:16" ht="11.25" customHeight="1">
      <c r="B113" s="25">
        <v>43586</v>
      </c>
      <c r="C113" s="26">
        <v>46753</v>
      </c>
      <c r="D113" s="10">
        <v>104</v>
      </c>
      <c r="E113" s="27">
        <v>3167</v>
      </c>
      <c r="F113" s="325">
        <v>750000000</v>
      </c>
      <c r="G113" s="221"/>
      <c r="H113" s="221"/>
      <c r="I113" s="222">
        <v>1062470582.299206</v>
      </c>
      <c r="J113" s="221"/>
      <c r="K113" s="221"/>
      <c r="L113" s="221"/>
      <c r="M113" s="10">
        <v>893308509.2345392</v>
      </c>
      <c r="N113" s="10">
        <v>688684918.7792891</v>
      </c>
      <c r="O113" s="10">
        <v>446373546.99784386</v>
      </c>
      <c r="P113" s="1"/>
    </row>
    <row r="114" spans="2:16" ht="11.25" customHeight="1">
      <c r="B114" s="25">
        <v>43586</v>
      </c>
      <c r="C114" s="26">
        <v>46784</v>
      </c>
      <c r="D114" s="10">
        <v>105</v>
      </c>
      <c r="E114" s="27">
        <v>3198</v>
      </c>
      <c r="F114" s="325">
        <v>750000000</v>
      </c>
      <c r="G114" s="221"/>
      <c r="H114" s="221"/>
      <c r="I114" s="222">
        <v>1049676515.793385</v>
      </c>
      <c r="J114" s="221"/>
      <c r="K114" s="221"/>
      <c r="L114" s="221"/>
      <c r="M114" s="10">
        <v>881054587.3068633</v>
      </c>
      <c r="N114" s="10">
        <v>677510470.5515059</v>
      </c>
      <c r="O114" s="10">
        <v>437270830.95966333</v>
      </c>
      <c r="P114" s="1"/>
    </row>
    <row r="115" spans="2:16" ht="11.25" customHeight="1">
      <c r="B115" s="25">
        <v>43586</v>
      </c>
      <c r="C115" s="26">
        <v>46813</v>
      </c>
      <c r="D115" s="10">
        <v>106</v>
      </c>
      <c r="E115" s="27">
        <v>3227</v>
      </c>
      <c r="F115" s="325">
        <v>0</v>
      </c>
      <c r="G115" s="221"/>
      <c r="H115" s="221"/>
      <c r="I115" s="222">
        <v>1036234978.237788</v>
      </c>
      <c r="J115" s="221"/>
      <c r="K115" s="221"/>
      <c r="L115" s="221"/>
      <c r="M115" s="10">
        <v>868392222.8902917</v>
      </c>
      <c r="N115" s="10">
        <v>666184558.1674856</v>
      </c>
      <c r="O115" s="10">
        <v>428257133.2538654</v>
      </c>
      <c r="P115" s="1"/>
    </row>
    <row r="116" spans="2:16" ht="11.25" customHeight="1">
      <c r="B116" s="25">
        <v>43586</v>
      </c>
      <c r="C116" s="26">
        <v>46844</v>
      </c>
      <c r="D116" s="10">
        <v>107</v>
      </c>
      <c r="E116" s="27">
        <v>3258</v>
      </c>
      <c r="F116" s="325"/>
      <c r="G116" s="221"/>
      <c r="H116" s="221"/>
      <c r="I116" s="222">
        <v>1023478521.49079</v>
      </c>
      <c r="J116" s="221"/>
      <c r="K116" s="221"/>
      <c r="L116" s="221"/>
      <c r="M116" s="10">
        <v>856247249.9029207</v>
      </c>
      <c r="N116" s="10">
        <v>655197028.1661882</v>
      </c>
      <c r="O116" s="10">
        <v>419409807.9093019</v>
      </c>
      <c r="P116" s="1"/>
    </row>
    <row r="117" spans="2:16" ht="11.25" customHeight="1">
      <c r="B117" s="25">
        <v>43586</v>
      </c>
      <c r="C117" s="26">
        <v>46874</v>
      </c>
      <c r="D117" s="10">
        <v>108</v>
      </c>
      <c r="E117" s="27">
        <v>3288</v>
      </c>
      <c r="F117" s="325"/>
      <c r="G117" s="221"/>
      <c r="H117" s="221"/>
      <c r="I117" s="222">
        <v>1010774693.969999</v>
      </c>
      <c r="J117" s="221"/>
      <c r="K117" s="221"/>
      <c r="L117" s="221"/>
      <c r="M117" s="10">
        <v>844231159.1609704</v>
      </c>
      <c r="N117" s="10">
        <v>644412377.8751376</v>
      </c>
      <c r="O117" s="10">
        <v>410815310.30837953</v>
      </c>
      <c r="P117" s="1"/>
    </row>
    <row r="118" spans="2:16" ht="11.25" customHeight="1">
      <c r="B118" s="25">
        <v>43586</v>
      </c>
      <c r="C118" s="26">
        <v>46905</v>
      </c>
      <c r="D118" s="10">
        <v>109</v>
      </c>
      <c r="E118" s="27">
        <v>3319</v>
      </c>
      <c r="F118" s="325"/>
      <c r="G118" s="221"/>
      <c r="H118" s="221"/>
      <c r="I118" s="222">
        <v>998404526.129353</v>
      </c>
      <c r="J118" s="221"/>
      <c r="K118" s="221"/>
      <c r="L118" s="221"/>
      <c r="M118" s="10">
        <v>832484846.9493071</v>
      </c>
      <c r="N118" s="10">
        <v>633830197.7756175</v>
      </c>
      <c r="O118" s="10">
        <v>402357677.79200554</v>
      </c>
      <c r="P118" s="1"/>
    </row>
    <row r="119" spans="2:16" ht="11.25" customHeight="1">
      <c r="B119" s="25">
        <v>43586</v>
      </c>
      <c r="C119" s="26">
        <v>46935</v>
      </c>
      <c r="D119" s="10">
        <v>110</v>
      </c>
      <c r="E119" s="27">
        <v>3349</v>
      </c>
      <c r="F119" s="325"/>
      <c r="G119" s="221"/>
      <c r="H119" s="221"/>
      <c r="I119" s="222">
        <v>985649655.165874</v>
      </c>
      <c r="J119" s="221"/>
      <c r="K119" s="221"/>
      <c r="L119" s="221"/>
      <c r="M119" s="10">
        <v>820500652.3116702</v>
      </c>
      <c r="N119" s="10">
        <v>623168205.7865912</v>
      </c>
      <c r="O119" s="10">
        <v>393967809.03774875</v>
      </c>
      <c r="P119" s="1"/>
    </row>
    <row r="120" spans="2:16" ht="11.25" customHeight="1">
      <c r="B120" s="25">
        <v>43586</v>
      </c>
      <c r="C120" s="26">
        <v>46966</v>
      </c>
      <c r="D120" s="10">
        <v>111</v>
      </c>
      <c r="E120" s="27">
        <v>3380</v>
      </c>
      <c r="F120" s="325"/>
      <c r="G120" s="221"/>
      <c r="H120" s="221"/>
      <c r="I120" s="222">
        <v>973590330.65577</v>
      </c>
      <c r="J120" s="221"/>
      <c r="K120" s="221"/>
      <c r="L120" s="221"/>
      <c r="M120" s="10">
        <v>809087305.8863615</v>
      </c>
      <c r="N120" s="10">
        <v>612936998.0964295</v>
      </c>
      <c r="O120" s="10">
        <v>385858353.17610115</v>
      </c>
      <c r="P120" s="1"/>
    </row>
    <row r="121" spans="2:16" ht="11.25" customHeight="1">
      <c r="B121" s="25">
        <v>43586</v>
      </c>
      <c r="C121" s="26">
        <v>46997</v>
      </c>
      <c r="D121" s="10">
        <v>112</v>
      </c>
      <c r="E121" s="27">
        <v>3411</v>
      </c>
      <c r="F121" s="325"/>
      <c r="G121" s="221"/>
      <c r="H121" s="221"/>
      <c r="I121" s="222">
        <v>960981935.761676</v>
      </c>
      <c r="J121" s="221"/>
      <c r="K121" s="221"/>
      <c r="L121" s="221"/>
      <c r="M121" s="10">
        <v>797254792.3089566</v>
      </c>
      <c r="N121" s="10">
        <v>602437060.7754548</v>
      </c>
      <c r="O121" s="10">
        <v>377642070.39316756</v>
      </c>
      <c r="P121" s="1"/>
    </row>
    <row r="122" spans="2:16" ht="11.25" customHeight="1">
      <c r="B122" s="25">
        <v>43586</v>
      </c>
      <c r="C122" s="26">
        <v>47027</v>
      </c>
      <c r="D122" s="10">
        <v>113</v>
      </c>
      <c r="E122" s="27">
        <v>3441</v>
      </c>
      <c r="F122" s="325"/>
      <c r="G122" s="221"/>
      <c r="H122" s="221"/>
      <c r="I122" s="222">
        <v>949077506.734507</v>
      </c>
      <c r="J122" s="221"/>
      <c r="K122" s="221"/>
      <c r="L122" s="221"/>
      <c r="M122" s="10">
        <v>786086169.8675656</v>
      </c>
      <c r="N122" s="10">
        <v>592535623.3430043</v>
      </c>
      <c r="O122" s="10">
        <v>369912696.4230995</v>
      </c>
      <c r="P122" s="1"/>
    </row>
    <row r="123" spans="2:16" ht="11.25" customHeight="1">
      <c r="B123" s="25">
        <v>43586</v>
      </c>
      <c r="C123" s="26">
        <v>47058</v>
      </c>
      <c r="D123" s="10">
        <v>114</v>
      </c>
      <c r="E123" s="27">
        <v>3472</v>
      </c>
      <c r="F123" s="325"/>
      <c r="G123" s="221"/>
      <c r="H123" s="221"/>
      <c r="I123" s="222">
        <v>937316783.016923</v>
      </c>
      <c r="J123" s="221"/>
      <c r="K123" s="221"/>
      <c r="L123" s="221"/>
      <c r="M123" s="10">
        <v>775028453.8666536</v>
      </c>
      <c r="N123" s="10">
        <v>582714801.7257351</v>
      </c>
      <c r="O123" s="10">
        <v>362240864.7106172</v>
      </c>
      <c r="P123" s="1"/>
    </row>
    <row r="124" spans="2:16" ht="11.25" customHeight="1">
      <c r="B124" s="25">
        <v>43586</v>
      </c>
      <c r="C124" s="26">
        <v>47088</v>
      </c>
      <c r="D124" s="10">
        <v>115</v>
      </c>
      <c r="E124" s="27">
        <v>3502</v>
      </c>
      <c r="F124" s="325"/>
      <c r="G124" s="221"/>
      <c r="H124" s="221"/>
      <c r="I124" s="222">
        <v>925456871.315458</v>
      </c>
      <c r="J124" s="221"/>
      <c r="K124" s="221"/>
      <c r="L124" s="221"/>
      <c r="M124" s="10">
        <v>763965943.1259303</v>
      </c>
      <c r="N124" s="10">
        <v>572983569.4568727</v>
      </c>
      <c r="O124" s="10">
        <v>354731409.0781069</v>
      </c>
      <c r="P124" s="1"/>
    </row>
    <row r="125" spans="2:16" ht="11.25" customHeight="1">
      <c r="B125" s="25">
        <v>43586</v>
      </c>
      <c r="C125" s="26">
        <v>47119</v>
      </c>
      <c r="D125" s="10">
        <v>116</v>
      </c>
      <c r="E125" s="27">
        <v>3533</v>
      </c>
      <c r="F125" s="325"/>
      <c r="G125" s="221"/>
      <c r="H125" s="221"/>
      <c r="I125" s="222">
        <v>913865222.411123</v>
      </c>
      <c r="J125" s="221"/>
      <c r="K125" s="221"/>
      <c r="L125" s="221"/>
      <c r="M125" s="10">
        <v>753117507.5504209</v>
      </c>
      <c r="N125" s="10">
        <v>563410590.9243658</v>
      </c>
      <c r="O125" s="10">
        <v>347327444.9776217</v>
      </c>
      <c r="P125" s="1"/>
    </row>
    <row r="126" spans="2:16" ht="11.25" customHeight="1">
      <c r="B126" s="25">
        <v>43586</v>
      </c>
      <c r="C126" s="26">
        <v>47150</v>
      </c>
      <c r="D126" s="10">
        <v>117</v>
      </c>
      <c r="E126" s="27">
        <v>3564</v>
      </c>
      <c r="F126" s="325"/>
      <c r="G126" s="221"/>
      <c r="H126" s="221"/>
      <c r="I126" s="222">
        <v>902296485.63126</v>
      </c>
      <c r="J126" s="221"/>
      <c r="K126" s="221"/>
      <c r="L126" s="221"/>
      <c r="M126" s="10">
        <v>742322523.6845477</v>
      </c>
      <c r="N126" s="10">
        <v>553922484.2707691</v>
      </c>
      <c r="O126" s="10">
        <v>340031936.31483436</v>
      </c>
      <c r="P126" s="1"/>
    </row>
    <row r="127" spans="2:16" ht="11.25" customHeight="1">
      <c r="B127" s="25">
        <v>43586</v>
      </c>
      <c r="C127" s="26">
        <v>47178</v>
      </c>
      <c r="D127" s="10">
        <v>118</v>
      </c>
      <c r="E127" s="27">
        <v>3592</v>
      </c>
      <c r="F127" s="325"/>
      <c r="G127" s="221"/>
      <c r="H127" s="221"/>
      <c r="I127" s="222">
        <v>890752866.409756</v>
      </c>
      <c r="J127" s="221"/>
      <c r="K127" s="221"/>
      <c r="L127" s="221"/>
      <c r="M127" s="10">
        <v>731702811.7952522</v>
      </c>
      <c r="N127" s="10">
        <v>544743674.359335</v>
      </c>
      <c r="O127" s="10">
        <v>333117862.92899823</v>
      </c>
      <c r="P127" s="1"/>
    </row>
    <row r="128" spans="2:16" ht="11.25" customHeight="1">
      <c r="B128" s="25">
        <v>43586</v>
      </c>
      <c r="C128" s="26">
        <v>47209</v>
      </c>
      <c r="D128" s="10">
        <v>119</v>
      </c>
      <c r="E128" s="27">
        <v>3623</v>
      </c>
      <c r="F128" s="325"/>
      <c r="G128" s="221"/>
      <c r="H128" s="221"/>
      <c r="I128" s="222">
        <v>879270573.271262</v>
      </c>
      <c r="J128" s="221"/>
      <c r="K128" s="221"/>
      <c r="L128" s="221"/>
      <c r="M128" s="10">
        <v>721045736.459506</v>
      </c>
      <c r="N128" s="10">
        <v>535444396.534071</v>
      </c>
      <c r="O128" s="10">
        <v>326044383.52027917</v>
      </c>
      <c r="P128" s="1"/>
    </row>
    <row r="129" spans="2:16" ht="11.25" customHeight="1">
      <c r="B129" s="25">
        <v>43586</v>
      </c>
      <c r="C129" s="26">
        <v>47239</v>
      </c>
      <c r="D129" s="10">
        <v>120</v>
      </c>
      <c r="E129" s="27">
        <v>3653</v>
      </c>
      <c r="F129" s="325"/>
      <c r="G129" s="221"/>
      <c r="H129" s="221"/>
      <c r="I129" s="222">
        <v>867883384.994753</v>
      </c>
      <c r="J129" s="221"/>
      <c r="K129" s="221"/>
      <c r="L129" s="221"/>
      <c r="M129" s="10">
        <v>710539472.1098099</v>
      </c>
      <c r="N129" s="10">
        <v>526343835.76161945</v>
      </c>
      <c r="O129" s="10">
        <v>319189039.5501858</v>
      </c>
      <c r="P129" s="1"/>
    </row>
    <row r="130" spans="2:16" ht="11.25" customHeight="1">
      <c r="B130" s="25">
        <v>43586</v>
      </c>
      <c r="C130" s="26">
        <v>47270</v>
      </c>
      <c r="D130" s="10">
        <v>121</v>
      </c>
      <c r="E130" s="27">
        <v>3684</v>
      </c>
      <c r="F130" s="325"/>
      <c r="G130" s="221"/>
      <c r="H130" s="221"/>
      <c r="I130" s="222">
        <v>856569727.94287</v>
      </c>
      <c r="J130" s="221"/>
      <c r="K130" s="221"/>
      <c r="L130" s="221"/>
      <c r="M130" s="10">
        <v>700087519.896901</v>
      </c>
      <c r="N130" s="10">
        <v>517282469.6944548</v>
      </c>
      <c r="O130" s="10">
        <v>312365318.80581653</v>
      </c>
      <c r="P130" s="1"/>
    </row>
    <row r="131" spans="2:16" ht="11.25" customHeight="1">
      <c r="B131" s="25">
        <v>43586</v>
      </c>
      <c r="C131" s="26">
        <v>47300</v>
      </c>
      <c r="D131" s="10">
        <v>122</v>
      </c>
      <c r="E131" s="27">
        <v>3714</v>
      </c>
      <c r="F131" s="325"/>
      <c r="G131" s="221"/>
      <c r="H131" s="221"/>
      <c r="I131" s="222">
        <v>845343696.324209</v>
      </c>
      <c r="J131" s="221"/>
      <c r="K131" s="221"/>
      <c r="L131" s="221"/>
      <c r="M131" s="10">
        <v>689778244.6015614</v>
      </c>
      <c r="N131" s="10">
        <v>508410703.3735762</v>
      </c>
      <c r="O131" s="10">
        <v>305749543.2239366</v>
      </c>
      <c r="P131" s="1"/>
    </row>
    <row r="132" spans="2:16" ht="11.25" customHeight="1">
      <c r="B132" s="25">
        <v>43586</v>
      </c>
      <c r="C132" s="26">
        <v>47331</v>
      </c>
      <c r="D132" s="10">
        <v>123</v>
      </c>
      <c r="E132" s="27">
        <v>3745</v>
      </c>
      <c r="F132" s="325"/>
      <c r="G132" s="221"/>
      <c r="H132" s="221"/>
      <c r="I132" s="222">
        <v>834190291.458311</v>
      </c>
      <c r="J132" s="221"/>
      <c r="K132" s="221"/>
      <c r="L132" s="221"/>
      <c r="M132" s="10">
        <v>679522880.1164688</v>
      </c>
      <c r="N132" s="10">
        <v>499578074.2184507</v>
      </c>
      <c r="O132" s="10">
        <v>299165232.79118246</v>
      </c>
      <c r="P132" s="1"/>
    </row>
    <row r="133" spans="2:16" ht="11.25" customHeight="1">
      <c r="B133" s="25">
        <v>43586</v>
      </c>
      <c r="C133" s="26">
        <v>47362</v>
      </c>
      <c r="D133" s="10">
        <v>124</v>
      </c>
      <c r="E133" s="27">
        <v>3776</v>
      </c>
      <c r="F133" s="325"/>
      <c r="G133" s="221"/>
      <c r="H133" s="221"/>
      <c r="I133" s="222">
        <v>823153255.385521</v>
      </c>
      <c r="J133" s="221"/>
      <c r="K133" s="221"/>
      <c r="L133" s="221"/>
      <c r="M133" s="10">
        <v>669394951.1363193</v>
      </c>
      <c r="N133" s="10">
        <v>490880534.0752018</v>
      </c>
      <c r="O133" s="10">
        <v>292711767.0424847</v>
      </c>
      <c r="P133" s="1"/>
    </row>
    <row r="134" spans="2:16" ht="11.25" customHeight="1">
      <c r="B134" s="25">
        <v>43586</v>
      </c>
      <c r="C134" s="26">
        <v>47392</v>
      </c>
      <c r="D134" s="10">
        <v>125</v>
      </c>
      <c r="E134" s="27">
        <v>3806</v>
      </c>
      <c r="F134" s="325"/>
      <c r="G134" s="221"/>
      <c r="H134" s="221"/>
      <c r="I134" s="222">
        <v>812200708.093855</v>
      </c>
      <c r="J134" s="221"/>
      <c r="K134" s="221"/>
      <c r="L134" s="221"/>
      <c r="M134" s="10">
        <v>659404120.2658274</v>
      </c>
      <c r="N134" s="10">
        <v>482363904.4286128</v>
      </c>
      <c r="O134" s="10">
        <v>286454240.92613083</v>
      </c>
      <c r="P134" s="1"/>
    </row>
    <row r="135" spans="2:16" ht="11.25" customHeight="1">
      <c r="B135" s="25">
        <v>43586</v>
      </c>
      <c r="C135" s="26">
        <v>47423</v>
      </c>
      <c r="D135" s="10">
        <v>126</v>
      </c>
      <c r="E135" s="27">
        <v>3837</v>
      </c>
      <c r="F135" s="325"/>
      <c r="G135" s="221"/>
      <c r="H135" s="221"/>
      <c r="I135" s="222">
        <v>801271939.732422</v>
      </c>
      <c r="J135" s="221"/>
      <c r="K135" s="221"/>
      <c r="L135" s="221"/>
      <c r="M135" s="10">
        <v>649427995.0428194</v>
      </c>
      <c r="N135" s="10">
        <v>473858029.5381289</v>
      </c>
      <c r="O135" s="10">
        <v>280211089.1687397</v>
      </c>
      <c r="P135" s="1"/>
    </row>
    <row r="136" spans="2:16" ht="11.25" customHeight="1">
      <c r="B136" s="25">
        <v>43586</v>
      </c>
      <c r="C136" s="26">
        <v>47453</v>
      </c>
      <c r="D136" s="10">
        <v>127</v>
      </c>
      <c r="E136" s="27">
        <v>3867</v>
      </c>
      <c r="F136" s="325"/>
      <c r="G136" s="221"/>
      <c r="H136" s="221"/>
      <c r="I136" s="222">
        <v>790009198.711518</v>
      </c>
      <c r="J136" s="221"/>
      <c r="K136" s="221"/>
      <c r="L136" s="221"/>
      <c r="M136" s="10">
        <v>639248592.2449535</v>
      </c>
      <c r="N136" s="10">
        <v>465282572.2957437</v>
      </c>
      <c r="O136" s="10">
        <v>274012227.60151005</v>
      </c>
      <c r="P136" s="1"/>
    </row>
    <row r="137" spans="2:16" ht="11.25" customHeight="1">
      <c r="B137" s="25">
        <v>43586</v>
      </c>
      <c r="C137" s="26">
        <v>47484</v>
      </c>
      <c r="D137" s="10">
        <v>128</v>
      </c>
      <c r="E137" s="27">
        <v>3898</v>
      </c>
      <c r="F137" s="325"/>
      <c r="G137" s="221"/>
      <c r="H137" s="221"/>
      <c r="I137" s="222">
        <v>779318151.699256</v>
      </c>
      <c r="J137" s="221"/>
      <c r="K137" s="221"/>
      <c r="L137" s="221"/>
      <c r="M137" s="10">
        <v>629528219.909928</v>
      </c>
      <c r="N137" s="10">
        <v>457042199.8816756</v>
      </c>
      <c r="O137" s="10">
        <v>268019306.13377282</v>
      </c>
      <c r="P137" s="1"/>
    </row>
    <row r="138" spans="2:16" ht="11.25" customHeight="1">
      <c r="B138" s="25">
        <v>43586</v>
      </c>
      <c r="C138" s="26">
        <v>47515</v>
      </c>
      <c r="D138" s="10">
        <v>129</v>
      </c>
      <c r="E138" s="27">
        <v>3929</v>
      </c>
      <c r="F138" s="325"/>
      <c r="G138" s="221"/>
      <c r="H138" s="221"/>
      <c r="I138" s="222">
        <v>768318136.591728</v>
      </c>
      <c r="J138" s="221"/>
      <c r="K138" s="221"/>
      <c r="L138" s="221"/>
      <c r="M138" s="10">
        <v>619589822.4696952</v>
      </c>
      <c r="N138" s="10">
        <v>448682846.6945694</v>
      </c>
      <c r="O138" s="10">
        <v>262002758.16687566</v>
      </c>
      <c r="P138" s="1"/>
    </row>
    <row r="139" spans="2:16" ht="11.25" customHeight="1">
      <c r="B139" s="25">
        <v>43586</v>
      </c>
      <c r="C139" s="26">
        <v>47543</v>
      </c>
      <c r="D139" s="10">
        <v>130</v>
      </c>
      <c r="E139" s="27">
        <v>3957</v>
      </c>
      <c r="F139" s="325"/>
      <c r="G139" s="221"/>
      <c r="H139" s="221"/>
      <c r="I139" s="222">
        <v>757499576.794855</v>
      </c>
      <c r="J139" s="221"/>
      <c r="K139" s="221"/>
      <c r="L139" s="221"/>
      <c r="M139" s="10">
        <v>609929596.5343791</v>
      </c>
      <c r="N139" s="10">
        <v>440672566.8368181</v>
      </c>
      <c r="O139" s="10">
        <v>256340615.70794916</v>
      </c>
      <c r="P139" s="1"/>
    </row>
    <row r="140" spans="2:16" ht="11.25" customHeight="1">
      <c r="B140" s="25">
        <v>43586</v>
      </c>
      <c r="C140" s="26">
        <v>47574</v>
      </c>
      <c r="D140" s="10">
        <v>131</v>
      </c>
      <c r="E140" s="27">
        <v>3988</v>
      </c>
      <c r="F140" s="325"/>
      <c r="G140" s="221"/>
      <c r="H140" s="221"/>
      <c r="I140" s="222">
        <v>747029223.942654</v>
      </c>
      <c r="J140" s="221"/>
      <c r="K140" s="221"/>
      <c r="L140" s="221"/>
      <c r="M140" s="10">
        <v>600478806.8793873</v>
      </c>
      <c r="N140" s="10">
        <v>432741040.00115097</v>
      </c>
      <c r="O140" s="10">
        <v>250660621.3728412</v>
      </c>
      <c r="P140" s="1"/>
    </row>
    <row r="141" spans="2:16" ht="11.25" customHeight="1">
      <c r="B141" s="25">
        <v>43586</v>
      </c>
      <c r="C141" s="26">
        <v>47604</v>
      </c>
      <c r="D141" s="10">
        <v>132</v>
      </c>
      <c r="E141" s="27">
        <v>4018</v>
      </c>
      <c r="F141" s="325"/>
      <c r="G141" s="221"/>
      <c r="H141" s="221"/>
      <c r="I141" s="222">
        <v>736619351.485566</v>
      </c>
      <c r="J141" s="221"/>
      <c r="K141" s="221"/>
      <c r="L141" s="221"/>
      <c r="M141" s="10">
        <v>591139223.1965709</v>
      </c>
      <c r="N141" s="10">
        <v>424961850.20283</v>
      </c>
      <c r="O141" s="10">
        <v>245145573.122786</v>
      </c>
      <c r="P141" s="1"/>
    </row>
    <row r="142" spans="2:16" ht="11.25" customHeight="1">
      <c r="B142" s="25">
        <v>43586</v>
      </c>
      <c r="C142" s="26">
        <v>47635</v>
      </c>
      <c r="D142" s="10">
        <v>133</v>
      </c>
      <c r="E142" s="27">
        <v>4049</v>
      </c>
      <c r="F142" s="325"/>
      <c r="G142" s="221"/>
      <c r="H142" s="221"/>
      <c r="I142" s="222">
        <v>726329994.20478</v>
      </c>
      <c r="J142" s="221"/>
      <c r="K142" s="221"/>
      <c r="L142" s="221"/>
      <c r="M142" s="10">
        <v>581893372.3592314</v>
      </c>
      <c r="N142" s="10">
        <v>417251273.82976913</v>
      </c>
      <c r="O142" s="10">
        <v>239678126.7324226</v>
      </c>
      <c r="P142" s="1"/>
    </row>
    <row r="143" spans="2:16" ht="11.25" customHeight="1">
      <c r="B143" s="25">
        <v>43586</v>
      </c>
      <c r="C143" s="26">
        <v>47665</v>
      </c>
      <c r="D143" s="10">
        <v>134</v>
      </c>
      <c r="E143" s="27">
        <v>4079</v>
      </c>
      <c r="F143" s="325"/>
      <c r="G143" s="221"/>
      <c r="H143" s="221"/>
      <c r="I143" s="222">
        <v>716086892.065027</v>
      </c>
      <c r="J143" s="221"/>
      <c r="K143" s="221"/>
      <c r="L143" s="221"/>
      <c r="M143" s="10">
        <v>572745540.2212597</v>
      </c>
      <c r="N143" s="10">
        <v>409680925.5519578</v>
      </c>
      <c r="O143" s="10">
        <v>234364893.76503697</v>
      </c>
      <c r="P143" s="1"/>
    </row>
    <row r="144" spans="2:16" ht="11.25" customHeight="1">
      <c r="B144" s="25">
        <v>43586</v>
      </c>
      <c r="C144" s="26">
        <v>47696</v>
      </c>
      <c r="D144" s="10">
        <v>135</v>
      </c>
      <c r="E144" s="27">
        <v>4110</v>
      </c>
      <c r="F144" s="325"/>
      <c r="G144" s="221"/>
      <c r="H144" s="221"/>
      <c r="I144" s="222">
        <v>706073501.814201</v>
      </c>
      <c r="J144" s="221"/>
      <c r="K144" s="221"/>
      <c r="L144" s="221"/>
      <c r="M144" s="10">
        <v>563778726.6011335</v>
      </c>
      <c r="N144" s="10">
        <v>402241434.7160228</v>
      </c>
      <c r="O144" s="10">
        <v>229134370.31720385</v>
      </c>
      <c r="P144" s="1"/>
    </row>
    <row r="145" spans="2:16" ht="11.25" customHeight="1">
      <c r="B145" s="25">
        <v>43586</v>
      </c>
      <c r="C145" s="26">
        <v>47727</v>
      </c>
      <c r="D145" s="10">
        <v>136</v>
      </c>
      <c r="E145" s="27">
        <v>4141</v>
      </c>
      <c r="F145" s="325"/>
      <c r="G145" s="221"/>
      <c r="H145" s="221"/>
      <c r="I145" s="222">
        <v>696204881.947966</v>
      </c>
      <c r="J145" s="221"/>
      <c r="K145" s="221"/>
      <c r="L145" s="221"/>
      <c r="M145" s="10">
        <v>554956080.9378989</v>
      </c>
      <c r="N145" s="10">
        <v>394939732.906358</v>
      </c>
      <c r="O145" s="10">
        <v>224022108.85925406</v>
      </c>
      <c r="P145" s="1"/>
    </row>
    <row r="146" spans="2:16" ht="11.25" customHeight="1">
      <c r="B146" s="25">
        <v>43586</v>
      </c>
      <c r="C146" s="26">
        <v>47757</v>
      </c>
      <c r="D146" s="10">
        <v>137</v>
      </c>
      <c r="E146" s="27">
        <v>4171</v>
      </c>
      <c r="F146" s="325"/>
      <c r="G146" s="221"/>
      <c r="H146" s="221"/>
      <c r="I146" s="222">
        <v>686344449.532092</v>
      </c>
      <c r="J146" s="221"/>
      <c r="K146" s="221"/>
      <c r="L146" s="221"/>
      <c r="M146" s="10">
        <v>546198164.651239</v>
      </c>
      <c r="N146" s="10">
        <v>387750366.8436018</v>
      </c>
      <c r="O146" s="10">
        <v>219042483.02243719</v>
      </c>
      <c r="P146" s="1"/>
    </row>
    <row r="147" spans="2:16" ht="11.25" customHeight="1">
      <c r="B147" s="25">
        <v>43586</v>
      </c>
      <c r="C147" s="26">
        <v>47788</v>
      </c>
      <c r="D147" s="10">
        <v>138</v>
      </c>
      <c r="E147" s="27">
        <v>4202</v>
      </c>
      <c r="F147" s="325"/>
      <c r="G147" s="221"/>
      <c r="H147" s="221"/>
      <c r="I147" s="222">
        <v>676682283.097165</v>
      </c>
      <c r="J147" s="221"/>
      <c r="K147" s="221"/>
      <c r="L147" s="221"/>
      <c r="M147" s="10">
        <v>537595587.6594809</v>
      </c>
      <c r="N147" s="10">
        <v>380672732.3419985</v>
      </c>
      <c r="O147" s="10">
        <v>214133455.55592722</v>
      </c>
      <c r="P147" s="1"/>
    </row>
    <row r="148" spans="2:16" ht="11.25" customHeight="1">
      <c r="B148" s="25">
        <v>43586</v>
      </c>
      <c r="C148" s="26">
        <v>47818</v>
      </c>
      <c r="D148" s="10">
        <v>139</v>
      </c>
      <c r="E148" s="27">
        <v>4232</v>
      </c>
      <c r="F148" s="325"/>
      <c r="G148" s="221"/>
      <c r="H148" s="221"/>
      <c r="I148" s="222">
        <v>667064450.870835</v>
      </c>
      <c r="J148" s="221"/>
      <c r="K148" s="221"/>
      <c r="L148" s="221"/>
      <c r="M148" s="10">
        <v>529084753.6778823</v>
      </c>
      <c r="N148" s="10">
        <v>373724085.60947764</v>
      </c>
      <c r="O148" s="10">
        <v>209362997.480758</v>
      </c>
      <c r="P148" s="1"/>
    </row>
    <row r="149" spans="2:16" ht="11.25" customHeight="1">
      <c r="B149" s="25">
        <v>43586</v>
      </c>
      <c r="C149" s="26">
        <v>47849</v>
      </c>
      <c r="D149" s="10">
        <v>140</v>
      </c>
      <c r="E149" s="27">
        <v>4263</v>
      </c>
      <c r="F149" s="325"/>
      <c r="G149" s="221"/>
      <c r="H149" s="221"/>
      <c r="I149" s="222">
        <v>657501971.324631</v>
      </c>
      <c r="J149" s="221"/>
      <c r="K149" s="221"/>
      <c r="L149" s="221"/>
      <c r="M149" s="10">
        <v>520615732.98477477</v>
      </c>
      <c r="N149" s="10">
        <v>366806668.3257994</v>
      </c>
      <c r="O149" s="10">
        <v>204617456.28944993</v>
      </c>
      <c r="P149" s="1"/>
    </row>
    <row r="150" spans="2:16" ht="11.25" customHeight="1">
      <c r="B150" s="25">
        <v>43586</v>
      </c>
      <c r="C150" s="26">
        <v>47880</v>
      </c>
      <c r="D150" s="10">
        <v>141</v>
      </c>
      <c r="E150" s="27">
        <v>4294</v>
      </c>
      <c r="F150" s="325"/>
      <c r="G150" s="221"/>
      <c r="H150" s="221"/>
      <c r="I150" s="222">
        <v>647876735.576109</v>
      </c>
      <c r="J150" s="221"/>
      <c r="K150" s="221"/>
      <c r="L150" s="221"/>
      <c r="M150" s="10">
        <v>512124311.8397157</v>
      </c>
      <c r="N150" s="10">
        <v>359906276.27018493</v>
      </c>
      <c r="O150" s="10">
        <v>199917816.1008785</v>
      </c>
      <c r="P150" s="1"/>
    </row>
    <row r="151" spans="2:16" ht="11.25" customHeight="1">
      <c r="B151" s="25">
        <v>43586</v>
      </c>
      <c r="C151" s="26">
        <v>47908</v>
      </c>
      <c r="D151" s="10">
        <v>142</v>
      </c>
      <c r="E151" s="27">
        <v>4322</v>
      </c>
      <c r="F151" s="325"/>
      <c r="G151" s="221"/>
      <c r="H151" s="221"/>
      <c r="I151" s="222">
        <v>638398717.484873</v>
      </c>
      <c r="J151" s="221"/>
      <c r="K151" s="221"/>
      <c r="L151" s="221"/>
      <c r="M151" s="10">
        <v>503859135.279265</v>
      </c>
      <c r="N151" s="10">
        <v>353284252.99834585</v>
      </c>
      <c r="O151" s="10">
        <v>195488570.06793872</v>
      </c>
      <c r="P151" s="1"/>
    </row>
    <row r="152" spans="2:16" ht="11.25" customHeight="1">
      <c r="B152" s="25">
        <v>43586</v>
      </c>
      <c r="C152" s="26">
        <v>47939</v>
      </c>
      <c r="D152" s="10">
        <v>143</v>
      </c>
      <c r="E152" s="27">
        <v>4353</v>
      </c>
      <c r="F152" s="325"/>
      <c r="G152" s="221"/>
      <c r="H152" s="221"/>
      <c r="I152" s="222">
        <v>628909786.586837</v>
      </c>
      <c r="J152" s="221"/>
      <c r="K152" s="221"/>
      <c r="L152" s="221"/>
      <c r="M152" s="10">
        <v>495528072.5851321</v>
      </c>
      <c r="N152" s="10">
        <v>346559253.1090038</v>
      </c>
      <c r="O152" s="10">
        <v>190955076.4916297</v>
      </c>
      <c r="P152" s="1"/>
    </row>
    <row r="153" spans="2:16" ht="11.25" customHeight="1">
      <c r="B153" s="25">
        <v>43586</v>
      </c>
      <c r="C153" s="26">
        <v>47969</v>
      </c>
      <c r="D153" s="10">
        <v>144</v>
      </c>
      <c r="E153" s="27">
        <v>4383</v>
      </c>
      <c r="F153" s="325"/>
      <c r="G153" s="221"/>
      <c r="H153" s="221"/>
      <c r="I153" s="222">
        <v>619359100.569572</v>
      </c>
      <c r="J153" s="221"/>
      <c r="K153" s="221"/>
      <c r="L153" s="221"/>
      <c r="M153" s="10">
        <v>487201923.0589475</v>
      </c>
      <c r="N153" s="10">
        <v>339897520.9222296</v>
      </c>
      <c r="O153" s="10">
        <v>186516728.77715668</v>
      </c>
      <c r="P153" s="1"/>
    </row>
    <row r="154" spans="2:16" ht="11.25" customHeight="1">
      <c r="B154" s="25">
        <v>43586</v>
      </c>
      <c r="C154" s="26">
        <v>48000</v>
      </c>
      <c r="D154" s="10">
        <v>145</v>
      </c>
      <c r="E154" s="27">
        <v>4414</v>
      </c>
      <c r="F154" s="325"/>
      <c r="G154" s="221"/>
      <c r="H154" s="221"/>
      <c r="I154" s="222">
        <v>610180260.683112</v>
      </c>
      <c r="J154" s="221"/>
      <c r="K154" s="221"/>
      <c r="L154" s="221"/>
      <c r="M154" s="10">
        <v>479167554.9373764</v>
      </c>
      <c r="N154" s="10">
        <v>333442151.69024324</v>
      </c>
      <c r="O154" s="10">
        <v>182199387.34653866</v>
      </c>
      <c r="P154" s="1"/>
    </row>
    <row r="155" spans="2:16" ht="11.25" customHeight="1">
      <c r="B155" s="25">
        <v>43586</v>
      </c>
      <c r="C155" s="26">
        <v>48030</v>
      </c>
      <c r="D155" s="10">
        <v>146</v>
      </c>
      <c r="E155" s="27">
        <v>4444</v>
      </c>
      <c r="F155" s="325"/>
      <c r="G155" s="221"/>
      <c r="H155" s="221"/>
      <c r="I155" s="222">
        <v>601146530.473358</v>
      </c>
      <c r="J155" s="221"/>
      <c r="K155" s="221"/>
      <c r="L155" s="221"/>
      <c r="M155" s="10">
        <v>471298605.65991545</v>
      </c>
      <c r="N155" s="10">
        <v>327159110.1376148</v>
      </c>
      <c r="O155" s="10">
        <v>178033411.62553477</v>
      </c>
      <c r="P155" s="1"/>
    </row>
    <row r="156" spans="2:16" ht="11.25" customHeight="1">
      <c r="B156" s="25">
        <v>43586</v>
      </c>
      <c r="C156" s="26">
        <v>48061</v>
      </c>
      <c r="D156" s="10">
        <v>147</v>
      </c>
      <c r="E156" s="27">
        <v>4475</v>
      </c>
      <c r="F156" s="325"/>
      <c r="G156" s="221"/>
      <c r="H156" s="221"/>
      <c r="I156" s="222">
        <v>592235264.362659</v>
      </c>
      <c r="J156" s="221"/>
      <c r="K156" s="221"/>
      <c r="L156" s="221"/>
      <c r="M156" s="10">
        <v>463524669.2819281</v>
      </c>
      <c r="N156" s="10">
        <v>320944404.9177544</v>
      </c>
      <c r="O156" s="10">
        <v>173911749.70846602</v>
      </c>
      <c r="P156" s="1"/>
    </row>
    <row r="157" spans="2:16" ht="11.25" customHeight="1">
      <c r="B157" s="25">
        <v>43586</v>
      </c>
      <c r="C157" s="26">
        <v>48092</v>
      </c>
      <c r="D157" s="10">
        <v>148</v>
      </c>
      <c r="E157" s="27">
        <v>4506</v>
      </c>
      <c r="F157" s="325"/>
      <c r="G157" s="221"/>
      <c r="H157" s="221"/>
      <c r="I157" s="222">
        <v>583429990.260162</v>
      </c>
      <c r="J157" s="221"/>
      <c r="K157" s="221"/>
      <c r="L157" s="221"/>
      <c r="M157" s="10">
        <v>455858563.5230252</v>
      </c>
      <c r="N157" s="10">
        <v>314833666.2380166</v>
      </c>
      <c r="O157" s="10">
        <v>169877907.1207218</v>
      </c>
      <c r="P157" s="1"/>
    </row>
    <row r="158" spans="2:16" ht="11.25" customHeight="1">
      <c r="B158" s="25">
        <v>43586</v>
      </c>
      <c r="C158" s="26">
        <v>48122</v>
      </c>
      <c r="D158" s="10">
        <v>149</v>
      </c>
      <c r="E158" s="27">
        <v>4536</v>
      </c>
      <c r="F158" s="325"/>
      <c r="G158" s="221"/>
      <c r="H158" s="221"/>
      <c r="I158" s="222">
        <v>574764125.904501</v>
      </c>
      <c r="J158" s="221"/>
      <c r="K158" s="221"/>
      <c r="L158" s="221"/>
      <c r="M158" s="10">
        <v>448350421.246734</v>
      </c>
      <c r="N158" s="10">
        <v>308886123.64450234</v>
      </c>
      <c r="O158" s="10">
        <v>165985525.26953968</v>
      </c>
      <c r="P158" s="1"/>
    </row>
    <row r="159" spans="2:16" ht="11.25" customHeight="1">
      <c r="B159" s="25">
        <v>43586</v>
      </c>
      <c r="C159" s="26">
        <v>48153</v>
      </c>
      <c r="D159" s="10">
        <v>150</v>
      </c>
      <c r="E159" s="27">
        <v>4567</v>
      </c>
      <c r="F159" s="325"/>
      <c r="G159" s="221"/>
      <c r="H159" s="221"/>
      <c r="I159" s="222">
        <v>566184353.371074</v>
      </c>
      <c r="J159" s="221"/>
      <c r="K159" s="221"/>
      <c r="L159" s="221"/>
      <c r="M159" s="10">
        <v>440908601.002918</v>
      </c>
      <c r="N159" s="10">
        <v>302986640.8371459</v>
      </c>
      <c r="O159" s="10">
        <v>162125720.20360252</v>
      </c>
      <c r="P159" s="1"/>
    </row>
    <row r="160" spans="2:16" ht="11.25" customHeight="1">
      <c r="B160" s="25">
        <v>43586</v>
      </c>
      <c r="C160" s="26">
        <v>48183</v>
      </c>
      <c r="D160" s="10">
        <v>151</v>
      </c>
      <c r="E160" s="27">
        <v>4597</v>
      </c>
      <c r="F160" s="325"/>
      <c r="G160" s="221"/>
      <c r="H160" s="221"/>
      <c r="I160" s="222">
        <v>557675895.318538</v>
      </c>
      <c r="J160" s="221"/>
      <c r="K160" s="221"/>
      <c r="L160" s="221"/>
      <c r="M160" s="10">
        <v>433569916.774679</v>
      </c>
      <c r="N160" s="10">
        <v>297210273.72107536</v>
      </c>
      <c r="O160" s="10">
        <v>158382917.73608527</v>
      </c>
      <c r="P160" s="1"/>
    </row>
    <row r="161" spans="2:16" ht="11.25" customHeight="1">
      <c r="B161" s="25">
        <v>43586</v>
      </c>
      <c r="C161" s="26">
        <v>48214</v>
      </c>
      <c r="D161" s="10">
        <v>152</v>
      </c>
      <c r="E161" s="27">
        <v>4628</v>
      </c>
      <c r="F161" s="325"/>
      <c r="G161" s="221"/>
      <c r="H161" s="221"/>
      <c r="I161" s="222">
        <v>549278750.782741</v>
      </c>
      <c r="J161" s="221"/>
      <c r="K161" s="221"/>
      <c r="L161" s="221"/>
      <c r="M161" s="10">
        <v>426317190.6411428</v>
      </c>
      <c r="N161" s="10">
        <v>291495339.0036034</v>
      </c>
      <c r="O161" s="10">
        <v>154679498.729413</v>
      </c>
      <c r="P161" s="1"/>
    </row>
    <row r="162" spans="2:16" ht="11.25" customHeight="1">
      <c r="B162" s="25">
        <v>43586</v>
      </c>
      <c r="C162" s="26">
        <v>48245</v>
      </c>
      <c r="D162" s="10">
        <v>153</v>
      </c>
      <c r="E162" s="27">
        <v>4659</v>
      </c>
      <c r="F162" s="325"/>
      <c r="G162" s="221"/>
      <c r="H162" s="221"/>
      <c r="I162" s="222">
        <v>540953045.618321</v>
      </c>
      <c r="J162" s="221"/>
      <c r="K162" s="221"/>
      <c r="L162" s="221"/>
      <c r="M162" s="10">
        <v>419143172.5009004</v>
      </c>
      <c r="N162" s="10">
        <v>285861230.37187266</v>
      </c>
      <c r="O162" s="10">
        <v>151047318.36108455</v>
      </c>
      <c r="P162" s="1"/>
    </row>
    <row r="163" spans="2:16" ht="11.25" customHeight="1">
      <c r="B163" s="25">
        <v>43586</v>
      </c>
      <c r="C163" s="26">
        <v>48274</v>
      </c>
      <c r="D163" s="10">
        <v>154</v>
      </c>
      <c r="E163" s="27">
        <v>4688</v>
      </c>
      <c r="F163" s="325"/>
      <c r="G163" s="221"/>
      <c r="H163" s="221"/>
      <c r="I163" s="222">
        <v>532686962.744449</v>
      </c>
      <c r="J163" s="221"/>
      <c r="K163" s="221"/>
      <c r="L163" s="221"/>
      <c r="M163" s="10">
        <v>412083509.41340274</v>
      </c>
      <c r="N163" s="10">
        <v>280377745.67188895</v>
      </c>
      <c r="O163" s="10">
        <v>147562786.50667408</v>
      </c>
      <c r="P163" s="1"/>
    </row>
    <row r="164" spans="2:16" ht="11.25" customHeight="1">
      <c r="B164" s="25">
        <v>43586</v>
      </c>
      <c r="C164" s="26">
        <v>48305</v>
      </c>
      <c r="D164" s="10">
        <v>155</v>
      </c>
      <c r="E164" s="27">
        <v>4719</v>
      </c>
      <c r="F164" s="325"/>
      <c r="G164" s="221"/>
      <c r="H164" s="221"/>
      <c r="I164" s="222">
        <v>524493550.902912</v>
      </c>
      <c r="J164" s="221"/>
      <c r="K164" s="221"/>
      <c r="L164" s="221"/>
      <c r="M164" s="10">
        <v>405056960.3054732</v>
      </c>
      <c r="N164" s="10">
        <v>274896047.96059716</v>
      </c>
      <c r="O164" s="10">
        <v>144064980.2146738</v>
      </c>
      <c r="P164" s="1"/>
    </row>
    <row r="165" spans="2:16" ht="11.25" customHeight="1">
      <c r="B165" s="25">
        <v>43586</v>
      </c>
      <c r="C165" s="26">
        <v>48335</v>
      </c>
      <c r="D165" s="10">
        <v>156</v>
      </c>
      <c r="E165" s="27">
        <v>4749</v>
      </c>
      <c r="F165" s="325"/>
      <c r="G165" s="221"/>
      <c r="H165" s="221"/>
      <c r="I165" s="222">
        <v>516338822.762291</v>
      </c>
      <c r="J165" s="221"/>
      <c r="K165" s="221"/>
      <c r="L165" s="221"/>
      <c r="M165" s="10">
        <v>398104683.94798744</v>
      </c>
      <c r="N165" s="10">
        <v>269512834.52495164</v>
      </c>
      <c r="O165" s="10">
        <v>140664809.62168255</v>
      </c>
      <c r="P165" s="1"/>
    </row>
    <row r="166" spans="2:16" ht="11.25" customHeight="1">
      <c r="B166" s="25">
        <v>43586</v>
      </c>
      <c r="C166" s="26">
        <v>48366</v>
      </c>
      <c r="D166" s="10">
        <v>157</v>
      </c>
      <c r="E166" s="27">
        <v>4780</v>
      </c>
      <c r="F166" s="325"/>
      <c r="G166" s="221"/>
      <c r="H166" s="221"/>
      <c r="I166" s="222">
        <v>508221416.591484</v>
      </c>
      <c r="J166" s="221"/>
      <c r="K166" s="221"/>
      <c r="L166" s="221"/>
      <c r="M166" s="10">
        <v>391181446.7506252</v>
      </c>
      <c r="N166" s="10">
        <v>264152366.44143113</v>
      </c>
      <c r="O166" s="10">
        <v>137283118.63795036</v>
      </c>
      <c r="P166" s="1"/>
    </row>
    <row r="167" spans="2:16" ht="11.25" customHeight="1">
      <c r="B167" s="25">
        <v>43586</v>
      </c>
      <c r="C167" s="26">
        <v>48396</v>
      </c>
      <c r="D167" s="10">
        <v>158</v>
      </c>
      <c r="E167" s="27">
        <v>4810</v>
      </c>
      <c r="F167" s="325"/>
      <c r="G167" s="221"/>
      <c r="H167" s="221"/>
      <c r="I167" s="222">
        <v>500156909.466521</v>
      </c>
      <c r="J167" s="221"/>
      <c r="K167" s="221"/>
      <c r="L167" s="221"/>
      <c r="M167" s="10">
        <v>384342242.11127716</v>
      </c>
      <c r="N167" s="10">
        <v>258895286.58431083</v>
      </c>
      <c r="O167" s="10">
        <v>133999401.29121415</v>
      </c>
      <c r="P167" s="1"/>
    </row>
    <row r="168" spans="2:16" ht="11.25" customHeight="1">
      <c r="B168" s="25">
        <v>43586</v>
      </c>
      <c r="C168" s="26">
        <v>48427</v>
      </c>
      <c r="D168" s="10">
        <v>159</v>
      </c>
      <c r="E168" s="27">
        <v>4841</v>
      </c>
      <c r="F168" s="325"/>
      <c r="G168" s="221"/>
      <c r="H168" s="221"/>
      <c r="I168" s="222">
        <v>492130289.209706</v>
      </c>
      <c r="J168" s="221"/>
      <c r="K168" s="221"/>
      <c r="L168" s="221"/>
      <c r="M168" s="10">
        <v>377532827.79971635</v>
      </c>
      <c r="N168" s="10">
        <v>253661664.76961944</v>
      </c>
      <c r="O168" s="10">
        <v>130734488.51683618</v>
      </c>
      <c r="P168" s="1"/>
    </row>
    <row r="169" spans="2:16" ht="11.25" customHeight="1">
      <c r="B169" s="25">
        <v>43586</v>
      </c>
      <c r="C169" s="26">
        <v>48458</v>
      </c>
      <c r="D169" s="10">
        <v>160</v>
      </c>
      <c r="E169" s="27">
        <v>4872</v>
      </c>
      <c r="F169" s="325"/>
      <c r="G169" s="221"/>
      <c r="H169" s="221"/>
      <c r="I169" s="222">
        <v>484149177.34758</v>
      </c>
      <c r="J169" s="221"/>
      <c r="K169" s="221"/>
      <c r="L169" s="221"/>
      <c r="M169" s="10">
        <v>370780258.5021951</v>
      </c>
      <c r="N169" s="10">
        <v>248491085.43444005</v>
      </c>
      <c r="O169" s="10">
        <v>127527182.97995046</v>
      </c>
      <c r="P169" s="1"/>
    </row>
    <row r="170" spans="2:16" ht="11.25" customHeight="1">
      <c r="B170" s="25">
        <v>43586</v>
      </c>
      <c r="C170" s="26">
        <v>48488</v>
      </c>
      <c r="D170" s="10">
        <v>161</v>
      </c>
      <c r="E170" s="27">
        <v>4902</v>
      </c>
      <c r="F170" s="325"/>
      <c r="G170" s="221"/>
      <c r="H170" s="221"/>
      <c r="I170" s="222">
        <v>476216180.8507</v>
      </c>
      <c r="J170" s="221"/>
      <c r="K170" s="221"/>
      <c r="L170" s="221"/>
      <c r="M170" s="10">
        <v>364106232.37253034</v>
      </c>
      <c r="N170" s="10">
        <v>243417663.99185178</v>
      </c>
      <c r="O170" s="10">
        <v>124411385.62969312</v>
      </c>
      <c r="P170" s="1"/>
    </row>
    <row r="171" spans="2:16" ht="11.25" customHeight="1">
      <c r="B171" s="25">
        <v>43586</v>
      </c>
      <c r="C171" s="26">
        <v>48519</v>
      </c>
      <c r="D171" s="10">
        <v>162</v>
      </c>
      <c r="E171" s="27">
        <v>4933</v>
      </c>
      <c r="F171" s="325"/>
      <c r="G171" s="221"/>
      <c r="H171" s="221"/>
      <c r="I171" s="222">
        <v>468346477.136867</v>
      </c>
      <c r="J171" s="221"/>
      <c r="K171" s="221"/>
      <c r="L171" s="221"/>
      <c r="M171" s="10">
        <v>357481854.23296165</v>
      </c>
      <c r="N171" s="10">
        <v>238381238.79373333</v>
      </c>
      <c r="O171" s="10">
        <v>121321208.75723246</v>
      </c>
      <c r="P171" s="1"/>
    </row>
    <row r="172" spans="2:16" ht="11.25" customHeight="1">
      <c r="B172" s="25">
        <v>43586</v>
      </c>
      <c r="C172" s="26">
        <v>48549</v>
      </c>
      <c r="D172" s="10">
        <v>163</v>
      </c>
      <c r="E172" s="27">
        <v>4963</v>
      </c>
      <c r="F172" s="325"/>
      <c r="G172" s="221"/>
      <c r="H172" s="221"/>
      <c r="I172" s="222">
        <v>460396289.614376</v>
      </c>
      <c r="J172" s="221"/>
      <c r="K172" s="221"/>
      <c r="L172" s="221"/>
      <c r="M172" s="10">
        <v>350836782.4344688</v>
      </c>
      <c r="N172" s="10">
        <v>233374261.7422927</v>
      </c>
      <c r="O172" s="10">
        <v>118286095.62532803</v>
      </c>
      <c r="P172" s="1"/>
    </row>
    <row r="173" spans="2:16" ht="11.25" customHeight="1">
      <c r="B173" s="25">
        <v>43586</v>
      </c>
      <c r="C173" s="26">
        <v>48580</v>
      </c>
      <c r="D173" s="10">
        <v>164</v>
      </c>
      <c r="E173" s="27">
        <v>4994</v>
      </c>
      <c r="F173" s="325"/>
      <c r="G173" s="221"/>
      <c r="H173" s="221"/>
      <c r="I173" s="222">
        <v>452502895.882881</v>
      </c>
      <c r="J173" s="221"/>
      <c r="K173" s="221"/>
      <c r="L173" s="221"/>
      <c r="M173" s="10">
        <v>344236919.274499</v>
      </c>
      <c r="N173" s="10">
        <v>228401723.6412004</v>
      </c>
      <c r="O173" s="10">
        <v>115275426.13851069</v>
      </c>
      <c r="P173" s="1"/>
    </row>
    <row r="174" spans="2:16" ht="11.25" customHeight="1">
      <c r="B174" s="25">
        <v>43586</v>
      </c>
      <c r="C174" s="26">
        <v>48611</v>
      </c>
      <c r="D174" s="10">
        <v>165</v>
      </c>
      <c r="E174" s="27">
        <v>5025</v>
      </c>
      <c r="F174" s="325"/>
      <c r="G174" s="221"/>
      <c r="H174" s="221"/>
      <c r="I174" s="222">
        <v>444796623.762718</v>
      </c>
      <c r="J174" s="221"/>
      <c r="K174" s="221"/>
      <c r="L174" s="221"/>
      <c r="M174" s="10">
        <v>337800543.9883138</v>
      </c>
      <c r="N174" s="10">
        <v>223561167.05724722</v>
      </c>
      <c r="O174" s="10">
        <v>112354467.82667083</v>
      </c>
      <c r="P174" s="1"/>
    </row>
    <row r="175" spans="2:16" ht="11.25" customHeight="1">
      <c r="B175" s="25">
        <v>43586</v>
      </c>
      <c r="C175" s="26">
        <v>48639</v>
      </c>
      <c r="D175" s="10">
        <v>166</v>
      </c>
      <c r="E175" s="27">
        <v>5053</v>
      </c>
      <c r="F175" s="325"/>
      <c r="G175" s="221"/>
      <c r="H175" s="221"/>
      <c r="I175" s="222">
        <v>437152352.951799</v>
      </c>
      <c r="J175" s="221"/>
      <c r="K175" s="221"/>
      <c r="L175" s="221"/>
      <c r="M175" s="10">
        <v>331486469.2288838</v>
      </c>
      <c r="N175" s="10">
        <v>218878420.22899687</v>
      </c>
      <c r="O175" s="10">
        <v>109580161.36812176</v>
      </c>
      <c r="P175" s="1"/>
    </row>
    <row r="176" spans="2:16" ht="11.25" customHeight="1">
      <c r="B176" s="25">
        <v>43586</v>
      </c>
      <c r="C176" s="26">
        <v>48670</v>
      </c>
      <c r="D176" s="10">
        <v>167</v>
      </c>
      <c r="E176" s="27">
        <v>5084</v>
      </c>
      <c r="F176" s="325"/>
      <c r="G176" s="221"/>
      <c r="H176" s="221"/>
      <c r="I176" s="222">
        <v>429590207.102859</v>
      </c>
      <c r="J176" s="221"/>
      <c r="K176" s="221"/>
      <c r="L176" s="221"/>
      <c r="M176" s="10">
        <v>325199700.75308037</v>
      </c>
      <c r="N176" s="10">
        <v>214181211.01162913</v>
      </c>
      <c r="O176" s="10">
        <v>106774360.62663187</v>
      </c>
      <c r="P176" s="1"/>
    </row>
    <row r="177" spans="2:16" ht="11.25" customHeight="1">
      <c r="B177" s="25">
        <v>43586</v>
      </c>
      <c r="C177" s="26">
        <v>48700</v>
      </c>
      <c r="D177" s="10">
        <v>168</v>
      </c>
      <c r="E177" s="27">
        <v>5114</v>
      </c>
      <c r="F177" s="325"/>
      <c r="G177" s="221"/>
      <c r="H177" s="221"/>
      <c r="I177" s="222">
        <v>422109022.219183</v>
      </c>
      <c r="J177" s="221"/>
      <c r="K177" s="221"/>
      <c r="L177" s="221"/>
      <c r="M177" s="10">
        <v>319011955.9793832</v>
      </c>
      <c r="N177" s="10">
        <v>209588746.24886963</v>
      </c>
      <c r="O177" s="10">
        <v>104056605.14718689</v>
      </c>
      <c r="P177" s="1"/>
    </row>
    <row r="178" spans="2:16" ht="11.25" customHeight="1">
      <c r="B178" s="25">
        <v>43586</v>
      </c>
      <c r="C178" s="26">
        <v>48731</v>
      </c>
      <c r="D178" s="10">
        <v>169</v>
      </c>
      <c r="E178" s="27">
        <v>5145</v>
      </c>
      <c r="F178" s="325"/>
      <c r="G178" s="221"/>
      <c r="H178" s="221"/>
      <c r="I178" s="222">
        <v>414708005.415276</v>
      </c>
      <c r="J178" s="221"/>
      <c r="K178" s="221"/>
      <c r="L178" s="221"/>
      <c r="M178" s="10">
        <v>312887002.72305745</v>
      </c>
      <c r="N178" s="10">
        <v>205041899.12943417</v>
      </c>
      <c r="O178" s="10">
        <v>101368011.79425196</v>
      </c>
      <c r="P178" s="1"/>
    </row>
    <row r="179" spans="2:16" ht="11.25" customHeight="1">
      <c r="B179" s="25">
        <v>43586</v>
      </c>
      <c r="C179" s="26">
        <v>48761</v>
      </c>
      <c r="D179" s="10">
        <v>170</v>
      </c>
      <c r="E179" s="27">
        <v>5175</v>
      </c>
      <c r="F179" s="325"/>
      <c r="G179" s="221"/>
      <c r="H179" s="221"/>
      <c r="I179" s="222">
        <v>407395168.994629</v>
      </c>
      <c r="J179" s="221"/>
      <c r="K179" s="221"/>
      <c r="L179" s="221"/>
      <c r="M179" s="10">
        <v>306865128.6355166</v>
      </c>
      <c r="N179" s="10">
        <v>200600679.19873077</v>
      </c>
      <c r="O179" s="10">
        <v>98765847.6377767</v>
      </c>
      <c r="P179" s="1"/>
    </row>
    <row r="180" spans="2:16" ht="11.25" customHeight="1">
      <c r="B180" s="25">
        <v>43586</v>
      </c>
      <c r="C180" s="26">
        <v>48792</v>
      </c>
      <c r="D180" s="10">
        <v>171</v>
      </c>
      <c r="E180" s="27">
        <v>5206</v>
      </c>
      <c r="F180" s="325"/>
      <c r="G180" s="221"/>
      <c r="H180" s="221"/>
      <c r="I180" s="222">
        <v>400182668.548731</v>
      </c>
      <c r="J180" s="221"/>
      <c r="K180" s="221"/>
      <c r="L180" s="221"/>
      <c r="M180" s="10">
        <v>300921154.52663743</v>
      </c>
      <c r="N180" s="10">
        <v>196214759.43913376</v>
      </c>
      <c r="O180" s="10">
        <v>96197256.87579039</v>
      </c>
      <c r="P180" s="1"/>
    </row>
    <row r="181" spans="2:16" ht="11.25" customHeight="1">
      <c r="B181" s="25">
        <v>43586</v>
      </c>
      <c r="C181" s="26">
        <v>48823</v>
      </c>
      <c r="D181" s="10">
        <v>172</v>
      </c>
      <c r="E181" s="27">
        <v>5237</v>
      </c>
      <c r="F181" s="325"/>
      <c r="G181" s="221"/>
      <c r="H181" s="221"/>
      <c r="I181" s="222">
        <v>393057372.831139</v>
      </c>
      <c r="J181" s="221"/>
      <c r="K181" s="221"/>
      <c r="L181" s="221"/>
      <c r="M181" s="10">
        <v>295061923.7126411</v>
      </c>
      <c r="N181" s="10">
        <v>191904966.89727077</v>
      </c>
      <c r="O181" s="10">
        <v>93685817.473515</v>
      </c>
      <c r="P181" s="1"/>
    </row>
    <row r="182" spans="2:16" ht="11.25" customHeight="1">
      <c r="B182" s="25">
        <v>43586</v>
      </c>
      <c r="C182" s="26">
        <v>48853</v>
      </c>
      <c r="D182" s="10">
        <v>173</v>
      </c>
      <c r="E182" s="27">
        <v>5267</v>
      </c>
      <c r="F182" s="325"/>
      <c r="G182" s="221"/>
      <c r="H182" s="221"/>
      <c r="I182" s="222">
        <v>386011591.332468</v>
      </c>
      <c r="J182" s="221"/>
      <c r="K182" s="221"/>
      <c r="L182" s="221"/>
      <c r="M182" s="10">
        <v>289297132.4962563</v>
      </c>
      <c r="N182" s="10">
        <v>187692509.94985825</v>
      </c>
      <c r="O182" s="10">
        <v>91253737.46549952</v>
      </c>
      <c r="P182" s="1"/>
    </row>
    <row r="183" spans="2:16" ht="11.25" customHeight="1">
      <c r="B183" s="25">
        <v>43586</v>
      </c>
      <c r="C183" s="26">
        <v>48884</v>
      </c>
      <c r="D183" s="10">
        <v>174</v>
      </c>
      <c r="E183" s="27">
        <v>5298</v>
      </c>
      <c r="F183" s="325"/>
      <c r="G183" s="221"/>
      <c r="H183" s="221"/>
      <c r="I183" s="222">
        <v>379004609.231081</v>
      </c>
      <c r="J183" s="221"/>
      <c r="K183" s="221"/>
      <c r="L183" s="221"/>
      <c r="M183" s="10">
        <v>283563973.6416088</v>
      </c>
      <c r="N183" s="10">
        <v>183505024.28368405</v>
      </c>
      <c r="O183" s="10">
        <v>88839948.4562549</v>
      </c>
      <c r="P183" s="1"/>
    </row>
    <row r="184" spans="2:16" ht="11.25" customHeight="1">
      <c r="B184" s="25">
        <v>43586</v>
      </c>
      <c r="C184" s="26">
        <v>48914</v>
      </c>
      <c r="D184" s="10">
        <v>175</v>
      </c>
      <c r="E184" s="27">
        <v>5328</v>
      </c>
      <c r="F184" s="325"/>
      <c r="G184" s="221"/>
      <c r="H184" s="221"/>
      <c r="I184" s="222">
        <v>372011991.617258</v>
      </c>
      <c r="J184" s="221"/>
      <c r="K184" s="221"/>
      <c r="L184" s="221"/>
      <c r="M184" s="10">
        <v>277875374.9308507</v>
      </c>
      <c r="N184" s="10">
        <v>179381121.51209733</v>
      </c>
      <c r="O184" s="10">
        <v>86487462.79221989</v>
      </c>
      <c r="P184" s="1"/>
    </row>
    <row r="185" spans="2:16" ht="11.25" customHeight="1">
      <c r="B185" s="25">
        <v>43586</v>
      </c>
      <c r="C185" s="26">
        <v>48945</v>
      </c>
      <c r="D185" s="10">
        <v>176</v>
      </c>
      <c r="E185" s="27">
        <v>5359</v>
      </c>
      <c r="F185" s="325"/>
      <c r="G185" s="221"/>
      <c r="H185" s="221"/>
      <c r="I185" s="222">
        <v>365041797.658004</v>
      </c>
      <c r="J185" s="221"/>
      <c r="K185" s="221"/>
      <c r="L185" s="221"/>
      <c r="M185" s="10">
        <v>272206502.7328736</v>
      </c>
      <c r="N185" s="10">
        <v>175274711.9181253</v>
      </c>
      <c r="O185" s="10">
        <v>84149647.94630471</v>
      </c>
      <c r="P185" s="1"/>
    </row>
    <row r="186" spans="2:16" ht="11.25" customHeight="1">
      <c r="B186" s="25">
        <v>43586</v>
      </c>
      <c r="C186" s="26">
        <v>48976</v>
      </c>
      <c r="D186" s="10">
        <v>177</v>
      </c>
      <c r="E186" s="27">
        <v>5390</v>
      </c>
      <c r="F186" s="325"/>
      <c r="G186" s="221"/>
      <c r="H186" s="221"/>
      <c r="I186" s="222">
        <v>358078958.754016</v>
      </c>
      <c r="J186" s="221"/>
      <c r="K186" s="221"/>
      <c r="L186" s="221"/>
      <c r="M186" s="10">
        <v>266561536.09188852</v>
      </c>
      <c r="N186" s="10">
        <v>171203382.71907032</v>
      </c>
      <c r="O186" s="10">
        <v>81846856.18255556</v>
      </c>
      <c r="P186" s="1"/>
    </row>
    <row r="187" spans="2:16" ht="11.25" customHeight="1">
      <c r="B187" s="25">
        <v>43586</v>
      </c>
      <c r="C187" s="26">
        <v>49004</v>
      </c>
      <c r="D187" s="10">
        <v>178</v>
      </c>
      <c r="E187" s="27">
        <v>5418</v>
      </c>
      <c r="F187" s="325"/>
      <c r="G187" s="221"/>
      <c r="H187" s="221"/>
      <c r="I187" s="222">
        <v>351119848.562795</v>
      </c>
      <c r="J187" s="221"/>
      <c r="K187" s="221"/>
      <c r="L187" s="221"/>
      <c r="M187" s="10">
        <v>260980575.19532606</v>
      </c>
      <c r="N187" s="10">
        <v>167233838.86458594</v>
      </c>
      <c r="O187" s="10">
        <v>79643223.8442883</v>
      </c>
      <c r="P187" s="1"/>
    </row>
    <row r="188" spans="2:16" ht="11.25" customHeight="1">
      <c r="B188" s="25">
        <v>43586</v>
      </c>
      <c r="C188" s="26">
        <v>49035</v>
      </c>
      <c r="D188" s="10">
        <v>179</v>
      </c>
      <c r="E188" s="27">
        <v>5449</v>
      </c>
      <c r="F188" s="325"/>
      <c r="G188" s="221"/>
      <c r="H188" s="221"/>
      <c r="I188" s="222">
        <v>344182063.709844</v>
      </c>
      <c r="J188" s="221"/>
      <c r="K188" s="221"/>
      <c r="L188" s="221"/>
      <c r="M188" s="10">
        <v>255389958.0500761</v>
      </c>
      <c r="N188" s="10">
        <v>163235225.99117064</v>
      </c>
      <c r="O188" s="10">
        <v>77409662.96725436</v>
      </c>
      <c r="P188" s="1"/>
    </row>
    <row r="189" spans="2:16" ht="11.25" customHeight="1">
      <c r="B189" s="25">
        <v>43586</v>
      </c>
      <c r="C189" s="26">
        <v>49065</v>
      </c>
      <c r="D189" s="10">
        <v>180</v>
      </c>
      <c r="E189" s="27">
        <v>5479</v>
      </c>
      <c r="F189" s="325"/>
      <c r="G189" s="221"/>
      <c r="H189" s="221"/>
      <c r="I189" s="222">
        <v>337280916.18904</v>
      </c>
      <c r="J189" s="221"/>
      <c r="K189" s="221"/>
      <c r="L189" s="221"/>
      <c r="M189" s="10">
        <v>249858375.37295774</v>
      </c>
      <c r="N189" s="10">
        <v>159306592.05533856</v>
      </c>
      <c r="O189" s="10">
        <v>75236939.746276</v>
      </c>
      <c r="P189" s="1"/>
    </row>
    <row r="190" spans="2:16" ht="11.25" customHeight="1">
      <c r="B190" s="25">
        <v>43586</v>
      </c>
      <c r="C190" s="26">
        <v>49096</v>
      </c>
      <c r="D190" s="10">
        <v>181</v>
      </c>
      <c r="E190" s="27">
        <v>5510</v>
      </c>
      <c r="F190" s="325"/>
      <c r="G190" s="221"/>
      <c r="H190" s="221"/>
      <c r="I190" s="222">
        <v>330148442.798446</v>
      </c>
      <c r="J190" s="221"/>
      <c r="K190" s="221"/>
      <c r="L190" s="221"/>
      <c r="M190" s="10">
        <v>244159808.19771993</v>
      </c>
      <c r="N190" s="10">
        <v>155277347.38145304</v>
      </c>
      <c r="O190" s="10">
        <v>73023408.09166378</v>
      </c>
      <c r="P190" s="1"/>
    </row>
    <row r="191" spans="2:16" ht="11.25" customHeight="1">
      <c r="B191" s="25">
        <v>43586</v>
      </c>
      <c r="C191" s="26">
        <v>49126</v>
      </c>
      <c r="D191" s="10">
        <v>182</v>
      </c>
      <c r="E191" s="27">
        <v>5540</v>
      </c>
      <c r="F191" s="325"/>
      <c r="G191" s="221"/>
      <c r="H191" s="221"/>
      <c r="I191" s="222">
        <v>323354990.630023</v>
      </c>
      <c r="J191" s="221"/>
      <c r="K191" s="221"/>
      <c r="L191" s="221"/>
      <c r="M191" s="10">
        <v>238743221.90292406</v>
      </c>
      <c r="N191" s="10">
        <v>151458881.75311708</v>
      </c>
      <c r="O191" s="10">
        <v>70935694.3697239</v>
      </c>
      <c r="P191" s="1"/>
    </row>
    <row r="192" spans="2:16" ht="11.25" customHeight="1">
      <c r="B192" s="25">
        <v>43586</v>
      </c>
      <c r="C192" s="26">
        <v>49157</v>
      </c>
      <c r="D192" s="10">
        <v>183</v>
      </c>
      <c r="E192" s="27">
        <v>5571</v>
      </c>
      <c r="F192" s="325"/>
      <c r="G192" s="221"/>
      <c r="H192" s="221"/>
      <c r="I192" s="222">
        <v>316625548.346113</v>
      </c>
      <c r="J192" s="221"/>
      <c r="K192" s="221"/>
      <c r="L192" s="221"/>
      <c r="M192" s="10">
        <v>233378162.59062672</v>
      </c>
      <c r="N192" s="10">
        <v>147678748.98269472</v>
      </c>
      <c r="O192" s="10">
        <v>68872318.39070474</v>
      </c>
      <c r="P192" s="1"/>
    </row>
    <row r="193" spans="2:16" ht="11.25" customHeight="1">
      <c r="B193" s="25">
        <v>43586</v>
      </c>
      <c r="C193" s="26">
        <v>49188</v>
      </c>
      <c r="D193" s="10">
        <v>184</v>
      </c>
      <c r="E193" s="27">
        <v>5602</v>
      </c>
      <c r="F193" s="325"/>
      <c r="G193" s="221"/>
      <c r="H193" s="221"/>
      <c r="I193" s="222">
        <v>309958365.067541</v>
      </c>
      <c r="J193" s="221"/>
      <c r="K193" s="221"/>
      <c r="L193" s="221"/>
      <c r="M193" s="10">
        <v>228076427.565267</v>
      </c>
      <c r="N193" s="10">
        <v>143956832.80261213</v>
      </c>
      <c r="O193" s="10">
        <v>66852184.11098625</v>
      </c>
      <c r="P193" s="1"/>
    </row>
    <row r="194" spans="2:16" ht="11.25" customHeight="1">
      <c r="B194" s="25">
        <v>43586</v>
      </c>
      <c r="C194" s="26">
        <v>49218</v>
      </c>
      <c r="D194" s="10">
        <v>185</v>
      </c>
      <c r="E194" s="27">
        <v>5632</v>
      </c>
      <c r="F194" s="325"/>
      <c r="G194" s="221"/>
      <c r="H194" s="221"/>
      <c r="I194" s="222">
        <v>303349081.267825</v>
      </c>
      <c r="J194" s="221"/>
      <c r="K194" s="221"/>
      <c r="L194" s="221"/>
      <c r="M194" s="10">
        <v>222846739.75061196</v>
      </c>
      <c r="N194" s="10">
        <v>140309776.6635112</v>
      </c>
      <c r="O194" s="10">
        <v>64891428.4259848</v>
      </c>
      <c r="P194" s="1"/>
    </row>
    <row r="195" spans="2:16" ht="11.25" customHeight="1">
      <c r="B195" s="25">
        <v>43586</v>
      </c>
      <c r="C195" s="26">
        <v>49249</v>
      </c>
      <c r="D195" s="10">
        <v>186</v>
      </c>
      <c r="E195" s="27">
        <v>5663</v>
      </c>
      <c r="F195" s="325"/>
      <c r="G195" s="221"/>
      <c r="H195" s="221"/>
      <c r="I195" s="222">
        <v>296815139.002474</v>
      </c>
      <c r="J195" s="221"/>
      <c r="K195" s="221"/>
      <c r="L195" s="221"/>
      <c r="M195" s="10">
        <v>217676942.20608768</v>
      </c>
      <c r="N195" s="10">
        <v>136706186.8237336</v>
      </c>
      <c r="O195" s="10">
        <v>62957023.91738528</v>
      </c>
      <c r="P195" s="1"/>
    </row>
    <row r="196" spans="2:16" ht="11.25" customHeight="1">
      <c r="B196" s="25">
        <v>43586</v>
      </c>
      <c r="C196" s="26">
        <v>49279</v>
      </c>
      <c r="D196" s="10">
        <v>187</v>
      </c>
      <c r="E196" s="27">
        <v>5693</v>
      </c>
      <c r="F196" s="325"/>
      <c r="G196" s="221"/>
      <c r="H196" s="221"/>
      <c r="I196" s="222">
        <v>290355240.122784</v>
      </c>
      <c r="J196" s="221"/>
      <c r="K196" s="221"/>
      <c r="L196" s="221"/>
      <c r="M196" s="10">
        <v>212589890.61536166</v>
      </c>
      <c r="N196" s="10">
        <v>133182792.67752269</v>
      </c>
      <c r="O196" s="10">
        <v>61082980.66258207</v>
      </c>
      <c r="P196" s="1"/>
    </row>
    <row r="197" spans="2:16" ht="11.25" customHeight="1">
      <c r="B197" s="25">
        <v>43586</v>
      </c>
      <c r="C197" s="26">
        <v>49310</v>
      </c>
      <c r="D197" s="10">
        <v>188</v>
      </c>
      <c r="E197" s="27">
        <v>5724</v>
      </c>
      <c r="F197" s="325"/>
      <c r="G197" s="221"/>
      <c r="H197" s="221"/>
      <c r="I197" s="222">
        <v>283739492.363748</v>
      </c>
      <c r="J197" s="221"/>
      <c r="K197" s="221"/>
      <c r="L197" s="221"/>
      <c r="M197" s="10">
        <v>207393674.67654634</v>
      </c>
      <c r="N197" s="10">
        <v>129597047.75350836</v>
      </c>
      <c r="O197" s="10">
        <v>59186659.87255871</v>
      </c>
      <c r="P197" s="1"/>
    </row>
    <row r="198" spans="2:16" ht="11.25" customHeight="1">
      <c r="B198" s="25">
        <v>43586</v>
      </c>
      <c r="C198" s="26">
        <v>49341</v>
      </c>
      <c r="D198" s="10">
        <v>189</v>
      </c>
      <c r="E198" s="27">
        <v>5755</v>
      </c>
      <c r="F198" s="325"/>
      <c r="G198" s="221"/>
      <c r="H198" s="221"/>
      <c r="I198" s="222">
        <v>277404632.977326</v>
      </c>
      <c r="J198" s="221"/>
      <c r="K198" s="221"/>
      <c r="L198" s="221"/>
      <c r="M198" s="10">
        <v>202419435.00651768</v>
      </c>
      <c r="N198" s="10">
        <v>126167036.70654571</v>
      </c>
      <c r="O198" s="10">
        <v>57376129.2085593</v>
      </c>
      <c r="P198" s="1"/>
    </row>
    <row r="199" spans="2:16" ht="11.25" customHeight="1">
      <c r="B199" s="25">
        <v>43586</v>
      </c>
      <c r="C199" s="26">
        <v>49369</v>
      </c>
      <c r="D199" s="10">
        <v>190</v>
      </c>
      <c r="E199" s="27">
        <v>5783</v>
      </c>
      <c r="F199" s="325"/>
      <c r="G199" s="221"/>
      <c r="H199" s="221"/>
      <c r="I199" s="222">
        <v>270118834.174469</v>
      </c>
      <c r="J199" s="221"/>
      <c r="K199" s="221"/>
      <c r="L199" s="221"/>
      <c r="M199" s="10">
        <v>196801084.7833628</v>
      </c>
      <c r="N199" s="10">
        <v>122383339.20898157</v>
      </c>
      <c r="O199" s="10">
        <v>55442480.56630978</v>
      </c>
      <c r="P199" s="1"/>
    </row>
    <row r="200" spans="2:16" ht="11.25" customHeight="1">
      <c r="B200" s="25">
        <v>43586</v>
      </c>
      <c r="C200" s="26">
        <v>49400</v>
      </c>
      <c r="D200" s="10">
        <v>191</v>
      </c>
      <c r="E200" s="27">
        <v>5814</v>
      </c>
      <c r="F200" s="325"/>
      <c r="G200" s="221"/>
      <c r="H200" s="221"/>
      <c r="I200" s="222">
        <v>263904877.851532</v>
      </c>
      <c r="J200" s="221"/>
      <c r="K200" s="221"/>
      <c r="L200" s="221"/>
      <c r="M200" s="10">
        <v>191947658.14940825</v>
      </c>
      <c r="N200" s="10">
        <v>119061601.91683666</v>
      </c>
      <c r="O200" s="10">
        <v>53709201.44697296</v>
      </c>
      <c r="P200" s="1"/>
    </row>
    <row r="201" spans="2:16" ht="11.25" customHeight="1">
      <c r="B201" s="25">
        <v>43586</v>
      </c>
      <c r="C201" s="26">
        <v>49430</v>
      </c>
      <c r="D201" s="10">
        <v>192</v>
      </c>
      <c r="E201" s="27">
        <v>5844</v>
      </c>
      <c r="F201" s="325"/>
      <c r="G201" s="221"/>
      <c r="H201" s="221"/>
      <c r="I201" s="222">
        <v>257764039.001928</v>
      </c>
      <c r="J201" s="221"/>
      <c r="K201" s="221"/>
      <c r="L201" s="221"/>
      <c r="M201" s="10">
        <v>187173468.79673016</v>
      </c>
      <c r="N201" s="10">
        <v>115814506.22222845</v>
      </c>
      <c r="O201" s="10">
        <v>52030262.52204792</v>
      </c>
      <c r="P201" s="1"/>
    </row>
    <row r="202" spans="2:16" ht="11.25" customHeight="1">
      <c r="B202" s="25">
        <v>43586</v>
      </c>
      <c r="C202" s="26">
        <v>49461</v>
      </c>
      <c r="D202" s="10">
        <v>193</v>
      </c>
      <c r="E202" s="27">
        <v>5875</v>
      </c>
      <c r="F202" s="325"/>
      <c r="G202" s="221"/>
      <c r="H202" s="221"/>
      <c r="I202" s="222">
        <v>251721296.052463</v>
      </c>
      <c r="J202" s="221"/>
      <c r="K202" s="221"/>
      <c r="L202" s="221"/>
      <c r="M202" s="10">
        <v>182475557.40500095</v>
      </c>
      <c r="N202" s="10">
        <v>112620503.00508061</v>
      </c>
      <c r="O202" s="10">
        <v>50381041.31260283</v>
      </c>
      <c r="P202" s="1"/>
    </row>
    <row r="203" spans="2:16" ht="11.25" customHeight="1">
      <c r="B203" s="25">
        <v>43586</v>
      </c>
      <c r="C203" s="26">
        <v>49491</v>
      </c>
      <c r="D203" s="10">
        <v>194</v>
      </c>
      <c r="E203" s="27">
        <v>5905</v>
      </c>
      <c r="F203" s="325"/>
      <c r="G203" s="221"/>
      <c r="H203" s="221"/>
      <c r="I203" s="222">
        <v>245884657.907651</v>
      </c>
      <c r="J203" s="221"/>
      <c r="K203" s="221"/>
      <c r="L203" s="221"/>
      <c r="M203" s="10">
        <v>177951941.95633012</v>
      </c>
      <c r="N203" s="10">
        <v>109558294.46716334</v>
      </c>
      <c r="O203" s="10">
        <v>48810248.99460125</v>
      </c>
      <c r="P203" s="1"/>
    </row>
    <row r="204" spans="2:16" ht="11.25" customHeight="1">
      <c r="B204" s="25">
        <v>43586</v>
      </c>
      <c r="C204" s="26">
        <v>49522</v>
      </c>
      <c r="D204" s="10">
        <v>195</v>
      </c>
      <c r="E204" s="27">
        <v>5936</v>
      </c>
      <c r="F204" s="325"/>
      <c r="G204" s="221"/>
      <c r="H204" s="221"/>
      <c r="I204" s="222">
        <v>240192401.090422</v>
      </c>
      <c r="J204" s="221"/>
      <c r="K204" s="221"/>
      <c r="L204" s="221"/>
      <c r="M204" s="10">
        <v>173537502.46518403</v>
      </c>
      <c r="N204" s="10">
        <v>106568773.324518</v>
      </c>
      <c r="O204" s="10">
        <v>47277265.22834409</v>
      </c>
      <c r="P204" s="1"/>
    </row>
    <row r="205" spans="2:16" ht="11.25" customHeight="1">
      <c r="B205" s="25">
        <v>43586</v>
      </c>
      <c r="C205" s="26">
        <v>49553</v>
      </c>
      <c r="D205" s="10">
        <v>196</v>
      </c>
      <c r="E205" s="27">
        <v>5967</v>
      </c>
      <c r="F205" s="325"/>
      <c r="G205" s="221"/>
      <c r="H205" s="221"/>
      <c r="I205" s="222">
        <v>234480679.979592</v>
      </c>
      <c r="J205" s="221"/>
      <c r="K205" s="221"/>
      <c r="L205" s="221"/>
      <c r="M205" s="10">
        <v>169123486.5192847</v>
      </c>
      <c r="N205" s="10">
        <v>103594008.94146256</v>
      </c>
      <c r="O205" s="10">
        <v>45762910.69251354</v>
      </c>
      <c r="P205" s="1"/>
    </row>
    <row r="206" spans="2:16" ht="11.25" customHeight="1">
      <c r="B206" s="25">
        <v>43586</v>
      </c>
      <c r="C206" s="26">
        <v>49583</v>
      </c>
      <c r="D206" s="10">
        <v>197</v>
      </c>
      <c r="E206" s="27">
        <v>5997</v>
      </c>
      <c r="F206" s="325"/>
      <c r="G206" s="221"/>
      <c r="H206" s="221"/>
      <c r="I206" s="222">
        <v>229098330.051314</v>
      </c>
      <c r="J206" s="221"/>
      <c r="K206" s="221"/>
      <c r="L206" s="221"/>
      <c r="M206" s="10">
        <v>164970139.7039262</v>
      </c>
      <c r="N206" s="10">
        <v>100801228.79817834</v>
      </c>
      <c r="O206" s="10">
        <v>44346659.28739973</v>
      </c>
      <c r="P206" s="1"/>
    </row>
    <row r="207" spans="2:16" ht="11.25" customHeight="1">
      <c r="B207" s="25">
        <v>43586</v>
      </c>
      <c r="C207" s="26">
        <v>49614</v>
      </c>
      <c r="D207" s="10">
        <v>198</v>
      </c>
      <c r="E207" s="27">
        <v>6028</v>
      </c>
      <c r="F207" s="325"/>
      <c r="G207" s="221"/>
      <c r="H207" s="221"/>
      <c r="I207" s="222">
        <v>223799947.357042</v>
      </c>
      <c r="J207" s="221"/>
      <c r="K207" s="221"/>
      <c r="L207" s="221"/>
      <c r="M207" s="10">
        <v>160881526.27493924</v>
      </c>
      <c r="N207" s="10">
        <v>98052970.42658745</v>
      </c>
      <c r="O207" s="10">
        <v>42954874.76971398</v>
      </c>
      <c r="P207" s="1"/>
    </row>
    <row r="208" spans="2:16" ht="11.25" customHeight="1">
      <c r="B208" s="25">
        <v>43586</v>
      </c>
      <c r="C208" s="26">
        <v>49644</v>
      </c>
      <c r="D208" s="10">
        <v>199</v>
      </c>
      <c r="E208" s="27">
        <v>6058</v>
      </c>
      <c r="F208" s="325"/>
      <c r="G208" s="221"/>
      <c r="H208" s="221"/>
      <c r="I208" s="222">
        <v>218530879.000952</v>
      </c>
      <c r="J208" s="221"/>
      <c r="K208" s="221"/>
      <c r="L208" s="221"/>
      <c r="M208" s="10">
        <v>156835932.58626834</v>
      </c>
      <c r="N208" s="10">
        <v>95352023.76903746</v>
      </c>
      <c r="O208" s="10">
        <v>41600418.6249622</v>
      </c>
      <c r="P208" s="1"/>
    </row>
    <row r="209" spans="2:16" ht="11.25" customHeight="1">
      <c r="B209" s="25">
        <v>43586</v>
      </c>
      <c r="C209" s="26">
        <v>49675</v>
      </c>
      <c r="D209" s="10">
        <v>200</v>
      </c>
      <c r="E209" s="27">
        <v>6089</v>
      </c>
      <c r="F209" s="325"/>
      <c r="G209" s="221"/>
      <c r="H209" s="221"/>
      <c r="I209" s="222">
        <v>213297488.377958</v>
      </c>
      <c r="J209" s="221"/>
      <c r="K209" s="221"/>
      <c r="L209" s="221"/>
      <c r="M209" s="10">
        <v>152820381.21181902</v>
      </c>
      <c r="N209" s="10">
        <v>92674385.69105625</v>
      </c>
      <c r="O209" s="10">
        <v>40260959.5574064</v>
      </c>
      <c r="P209" s="1"/>
    </row>
    <row r="210" spans="2:16" ht="11.25" customHeight="1">
      <c r="B210" s="25">
        <v>43586</v>
      </c>
      <c r="C210" s="26">
        <v>49706</v>
      </c>
      <c r="D210" s="10">
        <v>201</v>
      </c>
      <c r="E210" s="27">
        <v>6120</v>
      </c>
      <c r="F210" s="325"/>
      <c r="G210" s="221"/>
      <c r="H210" s="221"/>
      <c r="I210" s="222">
        <v>208094493.717577</v>
      </c>
      <c r="J210" s="221"/>
      <c r="K210" s="221"/>
      <c r="L210" s="221"/>
      <c r="M210" s="10">
        <v>148839740.75196505</v>
      </c>
      <c r="N210" s="10">
        <v>90030867.53025293</v>
      </c>
      <c r="O210" s="10">
        <v>38946860.95275328</v>
      </c>
      <c r="P210" s="1"/>
    </row>
    <row r="211" spans="2:16" ht="11.25" customHeight="1">
      <c r="B211" s="25">
        <v>43586</v>
      </c>
      <c r="C211" s="26">
        <v>49735</v>
      </c>
      <c r="D211" s="10">
        <v>202</v>
      </c>
      <c r="E211" s="27">
        <v>6149</v>
      </c>
      <c r="F211" s="325"/>
      <c r="G211" s="221"/>
      <c r="H211" s="221"/>
      <c r="I211" s="222">
        <v>202924502.639439</v>
      </c>
      <c r="J211" s="221"/>
      <c r="K211" s="221"/>
      <c r="L211" s="221"/>
      <c r="M211" s="10">
        <v>144911598.81864986</v>
      </c>
      <c r="N211" s="10">
        <v>87446235.85350361</v>
      </c>
      <c r="O211" s="10">
        <v>37678854.60942745</v>
      </c>
      <c r="P211" s="1"/>
    </row>
    <row r="212" spans="2:16" ht="11.25" customHeight="1">
      <c r="B212" s="25">
        <v>43586</v>
      </c>
      <c r="C212" s="26">
        <v>49766</v>
      </c>
      <c r="D212" s="10">
        <v>203</v>
      </c>
      <c r="E212" s="27">
        <v>6180</v>
      </c>
      <c r="F212" s="325"/>
      <c r="G212" s="221"/>
      <c r="H212" s="221"/>
      <c r="I212" s="222">
        <v>197814223.604688</v>
      </c>
      <c r="J212" s="221"/>
      <c r="K212" s="221"/>
      <c r="L212" s="221"/>
      <c r="M212" s="10">
        <v>141022676.42497003</v>
      </c>
      <c r="N212" s="10">
        <v>84883058.07341059</v>
      </c>
      <c r="O212" s="10">
        <v>36419519.315317065</v>
      </c>
      <c r="P212" s="1"/>
    </row>
    <row r="213" spans="2:16" ht="11.25" customHeight="1">
      <c r="B213" s="25">
        <v>43586</v>
      </c>
      <c r="C213" s="26">
        <v>49796</v>
      </c>
      <c r="D213" s="10">
        <v>204</v>
      </c>
      <c r="E213" s="27">
        <v>6210</v>
      </c>
      <c r="F213" s="325"/>
      <c r="G213" s="221"/>
      <c r="H213" s="221"/>
      <c r="I213" s="222">
        <v>192781225.293347</v>
      </c>
      <c r="J213" s="221"/>
      <c r="K213" s="221"/>
      <c r="L213" s="221"/>
      <c r="M213" s="10">
        <v>137209042.46950743</v>
      </c>
      <c r="N213" s="10">
        <v>82384320.79367101</v>
      </c>
      <c r="O213" s="10">
        <v>35202527.06073373</v>
      </c>
      <c r="P213" s="1"/>
    </row>
    <row r="214" spans="2:16" ht="11.25" customHeight="1">
      <c r="B214" s="25">
        <v>43586</v>
      </c>
      <c r="C214" s="26">
        <v>49827</v>
      </c>
      <c r="D214" s="10">
        <v>205</v>
      </c>
      <c r="E214" s="27">
        <v>6241</v>
      </c>
      <c r="F214" s="325"/>
      <c r="G214" s="221"/>
      <c r="H214" s="221"/>
      <c r="I214" s="222">
        <v>187856718.258025</v>
      </c>
      <c r="J214" s="221"/>
      <c r="K214" s="221"/>
      <c r="L214" s="221"/>
      <c r="M214" s="10">
        <v>133477329.03383197</v>
      </c>
      <c r="N214" s="10">
        <v>79939869.03968088</v>
      </c>
      <c r="O214" s="10">
        <v>34013343.69019233</v>
      </c>
      <c r="P214" s="1"/>
    </row>
    <row r="215" spans="2:16" ht="11.25" customHeight="1">
      <c r="B215" s="25">
        <v>43586</v>
      </c>
      <c r="C215" s="26">
        <v>49857</v>
      </c>
      <c r="D215" s="10">
        <v>206</v>
      </c>
      <c r="E215" s="27">
        <v>6271</v>
      </c>
      <c r="F215" s="325"/>
      <c r="G215" s="221"/>
      <c r="H215" s="221"/>
      <c r="I215" s="222">
        <v>183078983.550227</v>
      </c>
      <c r="J215" s="221"/>
      <c r="K215" s="221"/>
      <c r="L215" s="221"/>
      <c r="M215" s="10">
        <v>129869099.53302094</v>
      </c>
      <c r="N215" s="10">
        <v>77587457.67647614</v>
      </c>
      <c r="O215" s="10">
        <v>32877099.798471857</v>
      </c>
      <c r="P215" s="1"/>
    </row>
    <row r="216" spans="2:16" ht="11.25" customHeight="1">
      <c r="B216" s="25">
        <v>43586</v>
      </c>
      <c r="C216" s="26">
        <v>49888</v>
      </c>
      <c r="D216" s="10">
        <v>207</v>
      </c>
      <c r="E216" s="27">
        <v>6302</v>
      </c>
      <c r="F216" s="325"/>
      <c r="G216" s="221"/>
      <c r="H216" s="221"/>
      <c r="I216" s="222">
        <v>178457389.481357</v>
      </c>
      <c r="J216" s="221"/>
      <c r="K216" s="221"/>
      <c r="L216" s="221"/>
      <c r="M216" s="10">
        <v>126376013.49324271</v>
      </c>
      <c r="N216" s="10">
        <v>75308576.15954958</v>
      </c>
      <c r="O216" s="10">
        <v>31776278.60660703</v>
      </c>
      <c r="P216" s="1"/>
    </row>
    <row r="217" spans="2:16" ht="11.25" customHeight="1">
      <c r="B217" s="25">
        <v>43586</v>
      </c>
      <c r="C217" s="26">
        <v>49919</v>
      </c>
      <c r="D217" s="10">
        <v>208</v>
      </c>
      <c r="E217" s="27">
        <v>6333</v>
      </c>
      <c r="F217" s="325"/>
      <c r="G217" s="221"/>
      <c r="H217" s="221"/>
      <c r="I217" s="222">
        <v>173954271.216128</v>
      </c>
      <c r="J217" s="221"/>
      <c r="K217" s="221"/>
      <c r="L217" s="221"/>
      <c r="M217" s="10">
        <v>122978160.20676252</v>
      </c>
      <c r="N217" s="10">
        <v>73097389.85135956</v>
      </c>
      <c r="O217" s="10">
        <v>30712635.61262242</v>
      </c>
      <c r="P217" s="1"/>
    </row>
    <row r="218" spans="2:16" ht="11.25" customHeight="1">
      <c r="B218" s="25">
        <v>43586</v>
      </c>
      <c r="C218" s="26">
        <v>49949</v>
      </c>
      <c r="D218" s="10">
        <v>209</v>
      </c>
      <c r="E218" s="27">
        <v>6363</v>
      </c>
      <c r="F218" s="325"/>
      <c r="G218" s="221"/>
      <c r="H218" s="221"/>
      <c r="I218" s="222">
        <v>169566875.29805</v>
      </c>
      <c r="J218" s="221"/>
      <c r="K218" s="221"/>
      <c r="L218" s="221"/>
      <c r="M218" s="10">
        <v>119679694.64947543</v>
      </c>
      <c r="N218" s="10">
        <v>70961717.41154823</v>
      </c>
      <c r="O218" s="10">
        <v>29693091.65122885</v>
      </c>
      <c r="P218" s="1"/>
    </row>
    <row r="219" spans="2:16" ht="11.25" customHeight="1">
      <c r="B219" s="25">
        <v>43586</v>
      </c>
      <c r="C219" s="26">
        <v>49980</v>
      </c>
      <c r="D219" s="10">
        <v>210</v>
      </c>
      <c r="E219" s="27">
        <v>6394</v>
      </c>
      <c r="F219" s="325"/>
      <c r="G219" s="221"/>
      <c r="H219" s="221"/>
      <c r="I219" s="222">
        <v>165299768.876517</v>
      </c>
      <c r="J219" s="221"/>
      <c r="K219" s="221"/>
      <c r="L219" s="221"/>
      <c r="M219" s="10">
        <v>116470108.6471518</v>
      </c>
      <c r="N219" s="10">
        <v>68883026.2396843</v>
      </c>
      <c r="O219" s="10">
        <v>28701205.575295866</v>
      </c>
      <c r="P219" s="1"/>
    </row>
    <row r="220" spans="2:16" ht="11.25" customHeight="1">
      <c r="B220" s="25">
        <v>43586</v>
      </c>
      <c r="C220" s="26">
        <v>50010</v>
      </c>
      <c r="D220" s="10">
        <v>211</v>
      </c>
      <c r="E220" s="27">
        <v>6424</v>
      </c>
      <c r="F220" s="325"/>
      <c r="G220" s="221"/>
      <c r="H220" s="221"/>
      <c r="I220" s="222">
        <v>161148613.802484</v>
      </c>
      <c r="J220" s="221"/>
      <c r="K220" s="221"/>
      <c r="L220" s="221"/>
      <c r="M220" s="10">
        <v>113358833.62376092</v>
      </c>
      <c r="N220" s="10">
        <v>66877937.96951758</v>
      </c>
      <c r="O220" s="10">
        <v>27751526.584874604</v>
      </c>
      <c r="P220" s="1"/>
    </row>
    <row r="221" spans="2:16" ht="11.25" customHeight="1">
      <c r="B221" s="25">
        <v>43586</v>
      </c>
      <c r="C221" s="26">
        <v>50041</v>
      </c>
      <c r="D221" s="10">
        <v>212</v>
      </c>
      <c r="E221" s="27">
        <v>6455</v>
      </c>
      <c r="F221" s="325"/>
      <c r="G221" s="221"/>
      <c r="H221" s="221"/>
      <c r="I221" s="222">
        <v>157146485.422013</v>
      </c>
      <c r="J221" s="221"/>
      <c r="K221" s="221"/>
      <c r="L221" s="221"/>
      <c r="M221" s="10">
        <v>110356075.12523043</v>
      </c>
      <c r="N221" s="10">
        <v>64940831.42036678</v>
      </c>
      <c r="O221" s="10">
        <v>26833570.74720194</v>
      </c>
      <c r="P221" s="1"/>
    </row>
    <row r="222" spans="2:16" ht="11.25" customHeight="1">
      <c r="B222" s="25">
        <v>43586</v>
      </c>
      <c r="C222" s="26">
        <v>50072</v>
      </c>
      <c r="D222" s="10">
        <v>213</v>
      </c>
      <c r="E222" s="27">
        <v>6486</v>
      </c>
      <c r="F222" s="325"/>
      <c r="G222" s="221"/>
      <c r="H222" s="221"/>
      <c r="I222" s="222">
        <v>153236486.950718</v>
      </c>
      <c r="J222" s="221"/>
      <c r="K222" s="221"/>
      <c r="L222" s="221"/>
      <c r="M222" s="10">
        <v>107427764.80215813</v>
      </c>
      <c r="N222" s="10">
        <v>63056844.05695562</v>
      </c>
      <c r="O222" s="10">
        <v>25944749.035863522</v>
      </c>
      <c r="P222" s="1"/>
    </row>
    <row r="223" spans="2:16" ht="11.25" customHeight="1">
      <c r="B223" s="25">
        <v>43586</v>
      </c>
      <c r="C223" s="26">
        <v>50100</v>
      </c>
      <c r="D223" s="10">
        <v>214</v>
      </c>
      <c r="E223" s="27">
        <v>6514</v>
      </c>
      <c r="F223" s="325"/>
      <c r="G223" s="221"/>
      <c r="H223" s="221"/>
      <c r="I223" s="222">
        <v>149415514.303724</v>
      </c>
      <c r="J223" s="221"/>
      <c r="K223" s="221"/>
      <c r="L223" s="221"/>
      <c r="M223" s="10">
        <v>104588556.68275374</v>
      </c>
      <c r="N223" s="10">
        <v>61249278.49395514</v>
      </c>
      <c r="O223" s="10">
        <v>25104595.699707165</v>
      </c>
      <c r="P223" s="1"/>
    </row>
    <row r="224" spans="2:16" ht="11.25" customHeight="1">
      <c r="B224" s="25">
        <v>43586</v>
      </c>
      <c r="C224" s="26">
        <v>50131</v>
      </c>
      <c r="D224" s="10">
        <v>215</v>
      </c>
      <c r="E224" s="27">
        <v>6545</v>
      </c>
      <c r="F224" s="325"/>
      <c r="G224" s="221"/>
      <c r="H224" s="221"/>
      <c r="I224" s="222">
        <v>145654106.271906</v>
      </c>
      <c r="J224" s="221"/>
      <c r="K224" s="221"/>
      <c r="L224" s="221"/>
      <c r="M224" s="10">
        <v>101782704.753072</v>
      </c>
      <c r="N224" s="10">
        <v>59454521.44469915</v>
      </c>
      <c r="O224" s="10">
        <v>24265752.396262884</v>
      </c>
      <c r="P224" s="1"/>
    </row>
    <row r="225" spans="2:16" ht="11.25" customHeight="1">
      <c r="B225" s="25">
        <v>43586</v>
      </c>
      <c r="C225" s="26">
        <v>50161</v>
      </c>
      <c r="D225" s="10">
        <v>216</v>
      </c>
      <c r="E225" s="27">
        <v>6575</v>
      </c>
      <c r="F225" s="325"/>
      <c r="G225" s="221"/>
      <c r="H225" s="221"/>
      <c r="I225" s="222">
        <v>141925019.080287</v>
      </c>
      <c r="J225" s="221"/>
      <c r="K225" s="221"/>
      <c r="L225" s="221"/>
      <c r="M225" s="10">
        <v>99014038.94596496</v>
      </c>
      <c r="N225" s="10">
        <v>57694902.53185262</v>
      </c>
      <c r="O225" s="10">
        <v>23451055.877988253</v>
      </c>
      <c r="P225" s="1"/>
    </row>
    <row r="226" spans="2:16" ht="11.25" customHeight="1">
      <c r="B226" s="25">
        <v>43586</v>
      </c>
      <c r="C226" s="26">
        <v>50192</v>
      </c>
      <c r="D226" s="10">
        <v>217</v>
      </c>
      <c r="E226" s="27">
        <v>6606</v>
      </c>
      <c r="F226" s="325"/>
      <c r="G226" s="221"/>
      <c r="H226" s="221"/>
      <c r="I226" s="222">
        <v>138218742.377882</v>
      </c>
      <c r="J226" s="221"/>
      <c r="K226" s="221"/>
      <c r="L226" s="221"/>
      <c r="M226" s="10">
        <v>96264804.09110284</v>
      </c>
      <c r="N226" s="10">
        <v>55950283.540526845</v>
      </c>
      <c r="O226" s="10">
        <v>22645601.925057016</v>
      </c>
      <c r="P226" s="1"/>
    </row>
    <row r="227" spans="2:16" ht="11.25" customHeight="1">
      <c r="B227" s="25">
        <v>43586</v>
      </c>
      <c r="C227" s="26">
        <v>50222</v>
      </c>
      <c r="D227" s="10">
        <v>218</v>
      </c>
      <c r="E227" s="27">
        <v>6636</v>
      </c>
      <c r="F227" s="325"/>
      <c r="G227" s="221"/>
      <c r="H227" s="221"/>
      <c r="I227" s="222">
        <v>134555900.152785</v>
      </c>
      <c r="J227" s="221"/>
      <c r="K227" s="221"/>
      <c r="L227" s="221"/>
      <c r="M227" s="10">
        <v>93559932.65629306</v>
      </c>
      <c r="N227" s="10">
        <v>54244339.85391912</v>
      </c>
      <c r="O227" s="10">
        <v>21865131.257485844</v>
      </c>
      <c r="P227" s="1"/>
    </row>
    <row r="228" spans="2:16" ht="11.25" customHeight="1">
      <c r="B228" s="25">
        <v>43586</v>
      </c>
      <c r="C228" s="26">
        <v>50253</v>
      </c>
      <c r="D228" s="10">
        <v>219</v>
      </c>
      <c r="E228" s="27">
        <v>6667</v>
      </c>
      <c r="F228" s="325"/>
      <c r="G228" s="221"/>
      <c r="H228" s="221"/>
      <c r="I228" s="222">
        <v>130928272.383644</v>
      </c>
      <c r="J228" s="221"/>
      <c r="K228" s="221"/>
      <c r="L228" s="221"/>
      <c r="M228" s="10">
        <v>90883149.95186037</v>
      </c>
      <c r="N228" s="10">
        <v>52558382.547387935</v>
      </c>
      <c r="O228" s="10">
        <v>21095813.224242546</v>
      </c>
      <c r="P228" s="1"/>
    </row>
    <row r="229" spans="2:16" ht="11.25" customHeight="1">
      <c r="B229" s="25">
        <v>43586</v>
      </c>
      <c r="C229" s="26">
        <v>50284</v>
      </c>
      <c r="D229" s="10">
        <v>220</v>
      </c>
      <c r="E229" s="27">
        <v>6698</v>
      </c>
      <c r="F229" s="325"/>
      <c r="G229" s="221"/>
      <c r="H229" s="221"/>
      <c r="I229" s="222">
        <v>127343682.523977</v>
      </c>
      <c r="J229" s="221"/>
      <c r="K229" s="221"/>
      <c r="L229" s="221"/>
      <c r="M229" s="10">
        <v>88245002.01171504</v>
      </c>
      <c r="N229" s="10">
        <v>50902935.808142416</v>
      </c>
      <c r="O229" s="10">
        <v>20344814.317199666</v>
      </c>
      <c r="P229" s="1"/>
    </row>
    <row r="230" spans="2:16" ht="11.25" customHeight="1">
      <c r="B230" s="25">
        <v>43586</v>
      </c>
      <c r="C230" s="26">
        <v>50314</v>
      </c>
      <c r="D230" s="10">
        <v>221</v>
      </c>
      <c r="E230" s="27">
        <v>6728</v>
      </c>
      <c r="F230" s="325"/>
      <c r="G230" s="221"/>
      <c r="H230" s="221"/>
      <c r="I230" s="222">
        <v>123804213.481317</v>
      </c>
      <c r="J230" s="221"/>
      <c r="K230" s="221"/>
      <c r="L230" s="221"/>
      <c r="M230" s="10">
        <v>85651445.85394621</v>
      </c>
      <c r="N230" s="10">
        <v>49285274.45351811</v>
      </c>
      <c r="O230" s="10">
        <v>19617522.63859378</v>
      </c>
      <c r="P230" s="1"/>
    </row>
    <row r="231" spans="2:16" ht="11.25" customHeight="1">
      <c r="B231" s="25">
        <v>43586</v>
      </c>
      <c r="C231" s="26">
        <v>50345</v>
      </c>
      <c r="D231" s="10">
        <v>222</v>
      </c>
      <c r="E231" s="27">
        <v>6759</v>
      </c>
      <c r="F231" s="325"/>
      <c r="G231" s="221"/>
      <c r="H231" s="221"/>
      <c r="I231" s="222">
        <v>120316021.160691</v>
      </c>
      <c r="J231" s="221"/>
      <c r="K231" s="221"/>
      <c r="L231" s="221"/>
      <c r="M231" s="10">
        <v>83097032.24862121</v>
      </c>
      <c r="N231" s="10">
        <v>47693817.68364049</v>
      </c>
      <c r="O231" s="10">
        <v>18903650.963904366</v>
      </c>
      <c r="P231" s="1"/>
    </row>
    <row r="232" spans="2:16" ht="11.25" customHeight="1">
      <c r="B232" s="25">
        <v>43586</v>
      </c>
      <c r="C232" s="26">
        <v>50375</v>
      </c>
      <c r="D232" s="10">
        <v>223</v>
      </c>
      <c r="E232" s="27">
        <v>6789</v>
      </c>
      <c r="F232" s="325"/>
      <c r="G232" s="221"/>
      <c r="H232" s="221"/>
      <c r="I232" s="222">
        <v>116877142.240024</v>
      </c>
      <c r="J232" s="221"/>
      <c r="K232" s="221"/>
      <c r="L232" s="221"/>
      <c r="M232" s="10">
        <v>80589450.8897104</v>
      </c>
      <c r="N232" s="10">
        <v>46140738.1103814</v>
      </c>
      <c r="O232" s="10">
        <v>18213114.747173123</v>
      </c>
      <c r="P232" s="1"/>
    </row>
    <row r="233" spans="2:16" ht="11.25" customHeight="1">
      <c r="B233" s="25">
        <v>43586</v>
      </c>
      <c r="C233" s="26">
        <v>50406</v>
      </c>
      <c r="D233" s="10">
        <v>224</v>
      </c>
      <c r="E233" s="27">
        <v>6820</v>
      </c>
      <c r="F233" s="325"/>
      <c r="G233" s="221"/>
      <c r="H233" s="221"/>
      <c r="I233" s="222">
        <v>113523633.774265</v>
      </c>
      <c r="J233" s="221"/>
      <c r="K233" s="221"/>
      <c r="L233" s="221"/>
      <c r="M233" s="10">
        <v>78144366.63664265</v>
      </c>
      <c r="N233" s="10">
        <v>44627042.80355381</v>
      </c>
      <c r="O233" s="10">
        <v>17541002.6887375</v>
      </c>
      <c r="P233" s="1"/>
    </row>
    <row r="234" spans="2:16" ht="11.25" customHeight="1">
      <c r="B234" s="25">
        <v>43586</v>
      </c>
      <c r="C234" s="26">
        <v>50437</v>
      </c>
      <c r="D234" s="10">
        <v>225</v>
      </c>
      <c r="E234" s="27">
        <v>6851</v>
      </c>
      <c r="F234" s="325"/>
      <c r="G234" s="221"/>
      <c r="H234" s="221"/>
      <c r="I234" s="222">
        <v>110245716.870303</v>
      </c>
      <c r="J234" s="221"/>
      <c r="K234" s="221"/>
      <c r="L234" s="221"/>
      <c r="M234" s="10">
        <v>75759290.08937114</v>
      </c>
      <c r="N234" s="10">
        <v>43154930.66175821</v>
      </c>
      <c r="O234" s="10">
        <v>16890532.76649139</v>
      </c>
      <c r="P234" s="1"/>
    </row>
    <row r="235" spans="2:16" ht="11.25" customHeight="1">
      <c r="B235" s="25">
        <v>43586</v>
      </c>
      <c r="C235" s="26">
        <v>50465</v>
      </c>
      <c r="D235" s="10">
        <v>226</v>
      </c>
      <c r="E235" s="27">
        <v>6879</v>
      </c>
      <c r="F235" s="325"/>
      <c r="G235" s="221"/>
      <c r="H235" s="221"/>
      <c r="I235" s="222">
        <v>107070242.202988</v>
      </c>
      <c r="J235" s="221"/>
      <c r="K235" s="221"/>
      <c r="L235" s="221"/>
      <c r="M235" s="10">
        <v>73464424.14761299</v>
      </c>
      <c r="N235" s="10">
        <v>41751561.40036192</v>
      </c>
      <c r="O235" s="10">
        <v>16278735.177618647</v>
      </c>
      <c r="P235" s="1"/>
    </row>
    <row r="236" spans="2:16" ht="11.25" customHeight="1">
      <c r="B236" s="25">
        <v>43586</v>
      </c>
      <c r="C236" s="26">
        <v>50496</v>
      </c>
      <c r="D236" s="10">
        <v>227</v>
      </c>
      <c r="E236" s="27">
        <v>6910</v>
      </c>
      <c r="F236" s="325"/>
      <c r="G236" s="221"/>
      <c r="H236" s="221"/>
      <c r="I236" s="222">
        <v>104000900.287725</v>
      </c>
      <c r="J236" s="221"/>
      <c r="K236" s="221"/>
      <c r="L236" s="221"/>
      <c r="M236" s="10">
        <v>71237418.23099779</v>
      </c>
      <c r="N236" s="10">
        <v>40382937.54039969</v>
      </c>
      <c r="O236" s="10">
        <v>15678426.101555776</v>
      </c>
      <c r="P236" s="1"/>
    </row>
    <row r="237" spans="2:16" ht="11.25" customHeight="1">
      <c r="B237" s="25">
        <v>43586</v>
      </c>
      <c r="C237" s="26">
        <v>50526</v>
      </c>
      <c r="D237" s="10">
        <v>228</v>
      </c>
      <c r="E237" s="27">
        <v>6940</v>
      </c>
      <c r="F237" s="325"/>
      <c r="G237" s="221"/>
      <c r="H237" s="221"/>
      <c r="I237" s="222">
        <v>101008663.53542</v>
      </c>
      <c r="J237" s="221"/>
      <c r="K237" s="221"/>
      <c r="L237" s="221"/>
      <c r="M237" s="10">
        <v>69074262.70359801</v>
      </c>
      <c r="N237" s="10">
        <v>39060316.774926774</v>
      </c>
      <c r="O237" s="10">
        <v>15102762.767071309</v>
      </c>
      <c r="P237" s="1"/>
    </row>
    <row r="238" spans="2:16" ht="11.25" customHeight="1">
      <c r="B238" s="25">
        <v>43586</v>
      </c>
      <c r="C238" s="26">
        <v>50557</v>
      </c>
      <c r="D238" s="10">
        <v>229</v>
      </c>
      <c r="E238" s="27">
        <v>6971</v>
      </c>
      <c r="F238" s="325"/>
      <c r="G238" s="221"/>
      <c r="H238" s="221"/>
      <c r="I238" s="222">
        <v>98095298.165432</v>
      </c>
      <c r="J238" s="221"/>
      <c r="K238" s="221"/>
      <c r="L238" s="221"/>
      <c r="M238" s="10">
        <v>66968196.5689749</v>
      </c>
      <c r="N238" s="10">
        <v>37773062.70928935</v>
      </c>
      <c r="O238" s="10">
        <v>14543182.657965105</v>
      </c>
      <c r="P238" s="1"/>
    </row>
    <row r="239" spans="2:16" ht="11.25" customHeight="1">
      <c r="B239" s="25">
        <v>43586</v>
      </c>
      <c r="C239" s="26">
        <v>50587</v>
      </c>
      <c r="D239" s="10">
        <v>230</v>
      </c>
      <c r="E239" s="27">
        <v>7001</v>
      </c>
      <c r="F239" s="325"/>
      <c r="G239" s="221"/>
      <c r="H239" s="221"/>
      <c r="I239" s="222">
        <v>95257850.704362</v>
      </c>
      <c r="J239" s="221"/>
      <c r="K239" s="221"/>
      <c r="L239" s="221"/>
      <c r="M239" s="10">
        <v>64924371.00316953</v>
      </c>
      <c r="N239" s="10">
        <v>36530121.28046782</v>
      </c>
      <c r="O239" s="10">
        <v>14006978.326298306</v>
      </c>
      <c r="P239" s="1"/>
    </row>
    <row r="240" spans="2:16" ht="11.25" customHeight="1">
      <c r="B240" s="25">
        <v>43586</v>
      </c>
      <c r="C240" s="26">
        <v>50618</v>
      </c>
      <c r="D240" s="10">
        <v>231</v>
      </c>
      <c r="E240" s="27">
        <v>7032</v>
      </c>
      <c r="F240" s="325"/>
      <c r="G240" s="221"/>
      <c r="H240" s="221"/>
      <c r="I240" s="222">
        <v>91969251.818529</v>
      </c>
      <c r="J240" s="221"/>
      <c r="K240" s="221"/>
      <c r="L240" s="221"/>
      <c r="M240" s="10">
        <v>62576663.72150773</v>
      </c>
      <c r="N240" s="10">
        <v>35119624.28708416</v>
      </c>
      <c r="O240" s="10">
        <v>13409105.980100805</v>
      </c>
      <c r="P240" s="1"/>
    </row>
    <row r="241" spans="2:16" ht="11.25" customHeight="1">
      <c r="B241" s="25">
        <v>43586</v>
      </c>
      <c r="C241" s="26">
        <v>50649</v>
      </c>
      <c r="D241" s="10">
        <v>232</v>
      </c>
      <c r="E241" s="27">
        <v>7063</v>
      </c>
      <c r="F241" s="325"/>
      <c r="G241" s="221"/>
      <c r="H241" s="221"/>
      <c r="I241" s="222">
        <v>89072413.024635</v>
      </c>
      <c r="J241" s="221"/>
      <c r="K241" s="221"/>
      <c r="L241" s="221"/>
      <c r="M241" s="10">
        <v>60502838.25386307</v>
      </c>
      <c r="N241" s="10">
        <v>33869383.953591175</v>
      </c>
      <c r="O241" s="10">
        <v>12876975.787495514</v>
      </c>
      <c r="P241" s="1"/>
    </row>
    <row r="242" spans="2:16" ht="11.25" customHeight="1">
      <c r="B242" s="25">
        <v>43586</v>
      </c>
      <c r="C242" s="26">
        <v>50679</v>
      </c>
      <c r="D242" s="10">
        <v>233</v>
      </c>
      <c r="E242" s="27">
        <v>7093</v>
      </c>
      <c r="F242" s="325"/>
      <c r="G242" s="221"/>
      <c r="H242" s="221"/>
      <c r="I242" s="222">
        <v>86353708.972828</v>
      </c>
      <c r="J242" s="221"/>
      <c r="K242" s="221"/>
      <c r="L242" s="221"/>
      <c r="M242" s="10">
        <v>58559867.66447587</v>
      </c>
      <c r="N242" s="10">
        <v>32701027.8083071</v>
      </c>
      <c r="O242" s="10">
        <v>12381808.080603745</v>
      </c>
      <c r="P242" s="1"/>
    </row>
    <row r="243" spans="2:16" ht="11.25" customHeight="1">
      <c r="B243" s="25">
        <v>43586</v>
      </c>
      <c r="C243" s="26">
        <v>50710</v>
      </c>
      <c r="D243" s="10">
        <v>234</v>
      </c>
      <c r="E243" s="27">
        <v>7124</v>
      </c>
      <c r="F243" s="325"/>
      <c r="G243" s="221"/>
      <c r="H243" s="221"/>
      <c r="I243" s="222">
        <v>83644266.585673</v>
      </c>
      <c r="J243" s="221"/>
      <c r="K243" s="221"/>
      <c r="L243" s="221"/>
      <c r="M243" s="10">
        <v>56626282.01402321</v>
      </c>
      <c r="N243" s="10">
        <v>31540854.626472156</v>
      </c>
      <c r="O243" s="10">
        <v>11891940.879992183</v>
      </c>
      <c r="P243" s="1"/>
    </row>
    <row r="244" spans="2:16" ht="11.25" customHeight="1">
      <c r="B244" s="25">
        <v>43586</v>
      </c>
      <c r="C244" s="26">
        <v>50740</v>
      </c>
      <c r="D244" s="10">
        <v>235</v>
      </c>
      <c r="E244" s="27">
        <v>7154</v>
      </c>
      <c r="F244" s="325"/>
      <c r="G244" s="221"/>
      <c r="H244" s="221"/>
      <c r="I244" s="222">
        <v>80946192.719479</v>
      </c>
      <c r="J244" s="221"/>
      <c r="K244" s="221"/>
      <c r="L244" s="221"/>
      <c r="M244" s="10">
        <v>54709765.973148264</v>
      </c>
      <c r="N244" s="10">
        <v>30398351.574372623</v>
      </c>
      <c r="O244" s="10">
        <v>11414197.995973485</v>
      </c>
      <c r="P244" s="1"/>
    </row>
    <row r="245" spans="2:16" ht="11.25" customHeight="1">
      <c r="B245" s="25">
        <v>43586</v>
      </c>
      <c r="C245" s="26">
        <v>50771</v>
      </c>
      <c r="D245" s="10">
        <v>236</v>
      </c>
      <c r="E245" s="27">
        <v>7185</v>
      </c>
      <c r="F245" s="325"/>
      <c r="G245" s="221"/>
      <c r="H245" s="221"/>
      <c r="I245" s="222">
        <v>78264833.002104</v>
      </c>
      <c r="J245" s="221"/>
      <c r="K245" s="221"/>
      <c r="L245" s="221"/>
      <c r="M245" s="10">
        <v>52807775.365522824</v>
      </c>
      <c r="N245" s="10">
        <v>29266928.174237844</v>
      </c>
      <c r="O245" s="10">
        <v>10942816.825055508</v>
      </c>
      <c r="P245" s="1"/>
    </row>
    <row r="246" spans="2:16" ht="11.25" customHeight="1">
      <c r="B246" s="25">
        <v>43586</v>
      </c>
      <c r="C246" s="26">
        <v>50802</v>
      </c>
      <c r="D246" s="10">
        <v>237</v>
      </c>
      <c r="E246" s="27">
        <v>7216</v>
      </c>
      <c r="F246" s="325"/>
      <c r="G246" s="221"/>
      <c r="H246" s="221"/>
      <c r="I246" s="222">
        <v>75596022.522697</v>
      </c>
      <c r="J246" s="221"/>
      <c r="K246" s="221"/>
      <c r="L246" s="221"/>
      <c r="M246" s="10">
        <v>50920532.21899273</v>
      </c>
      <c r="N246" s="10">
        <v>28149215.542358503</v>
      </c>
      <c r="O246" s="10">
        <v>10480328.699570851</v>
      </c>
      <c r="P246" s="1"/>
    </row>
    <row r="247" spans="2:16" ht="11.25" customHeight="1">
      <c r="B247" s="25">
        <v>43586</v>
      </c>
      <c r="C247" s="26">
        <v>50830</v>
      </c>
      <c r="D247" s="10">
        <v>238</v>
      </c>
      <c r="E247" s="27">
        <v>7244</v>
      </c>
      <c r="F247" s="325"/>
      <c r="G247" s="221"/>
      <c r="H247" s="221"/>
      <c r="I247" s="222">
        <v>72929410.892246</v>
      </c>
      <c r="J247" s="221"/>
      <c r="K247" s="221"/>
      <c r="L247" s="221"/>
      <c r="M247" s="10">
        <v>49049074.47677318</v>
      </c>
      <c r="N247" s="10">
        <v>27052368.546218332</v>
      </c>
      <c r="O247" s="10">
        <v>10033418.19107652</v>
      </c>
      <c r="P247" s="1"/>
    </row>
    <row r="248" spans="2:16" ht="11.25" customHeight="1">
      <c r="B248" s="25">
        <v>43586</v>
      </c>
      <c r="C248" s="26">
        <v>50861</v>
      </c>
      <c r="D248" s="10">
        <v>239</v>
      </c>
      <c r="E248" s="27">
        <v>7275</v>
      </c>
      <c r="F248" s="325"/>
      <c r="G248" s="221"/>
      <c r="H248" s="221"/>
      <c r="I248" s="222">
        <v>70270828.733916</v>
      </c>
      <c r="J248" s="221"/>
      <c r="K248" s="221"/>
      <c r="L248" s="221"/>
      <c r="M248" s="10">
        <v>47180872.2892384</v>
      </c>
      <c r="N248" s="10">
        <v>25955807.062643375</v>
      </c>
      <c r="O248" s="10">
        <v>9585941.524073401</v>
      </c>
      <c r="P248" s="1"/>
    </row>
    <row r="249" spans="2:16" ht="11.25" customHeight="1">
      <c r="B249" s="25">
        <v>43586</v>
      </c>
      <c r="C249" s="26">
        <v>50891</v>
      </c>
      <c r="D249" s="10">
        <v>240</v>
      </c>
      <c r="E249" s="27">
        <v>7305</v>
      </c>
      <c r="F249" s="325"/>
      <c r="G249" s="221"/>
      <c r="H249" s="221"/>
      <c r="I249" s="222">
        <v>67616148.980108</v>
      </c>
      <c r="J249" s="221"/>
      <c r="K249" s="221"/>
      <c r="L249" s="221"/>
      <c r="M249" s="10">
        <v>45323963.71526007</v>
      </c>
      <c r="N249" s="10">
        <v>24872888.430885904</v>
      </c>
      <c r="O249" s="10">
        <v>9148345.192896705</v>
      </c>
      <c r="P249" s="1"/>
    </row>
    <row r="250" spans="2:16" ht="11.25" customHeight="1">
      <c r="B250" s="25">
        <v>43586</v>
      </c>
      <c r="C250" s="26">
        <v>50922</v>
      </c>
      <c r="D250" s="10">
        <v>241</v>
      </c>
      <c r="E250" s="27">
        <v>7336</v>
      </c>
      <c r="F250" s="325"/>
      <c r="G250" s="221"/>
      <c r="H250" s="221"/>
      <c r="I250" s="222">
        <v>64970877.508748</v>
      </c>
      <c r="J250" s="221"/>
      <c r="K250" s="221"/>
      <c r="L250" s="221"/>
      <c r="M250" s="10">
        <v>43476939.25268363</v>
      </c>
      <c r="N250" s="10">
        <v>23798599.14385284</v>
      </c>
      <c r="O250" s="10">
        <v>8716142.765069552</v>
      </c>
      <c r="P250" s="1"/>
    </row>
    <row r="251" spans="2:16" ht="11.25" customHeight="1">
      <c r="B251" s="25">
        <v>43586</v>
      </c>
      <c r="C251" s="26">
        <v>50952</v>
      </c>
      <c r="D251" s="10">
        <v>242</v>
      </c>
      <c r="E251" s="27">
        <v>7366</v>
      </c>
      <c r="F251" s="325"/>
      <c r="G251" s="221"/>
      <c r="H251" s="221"/>
      <c r="I251" s="222">
        <v>62344730.401188</v>
      </c>
      <c r="J251" s="221"/>
      <c r="K251" s="221"/>
      <c r="L251" s="221"/>
      <c r="M251" s="10">
        <v>41651106.33471243</v>
      </c>
      <c r="N251" s="10">
        <v>22743051.794180915</v>
      </c>
      <c r="O251" s="10">
        <v>8295408.264930074</v>
      </c>
      <c r="P251" s="1"/>
    </row>
    <row r="252" spans="2:16" ht="11.25" customHeight="1">
      <c r="B252" s="25">
        <v>43586</v>
      </c>
      <c r="C252" s="26">
        <v>50983</v>
      </c>
      <c r="D252" s="10">
        <v>243</v>
      </c>
      <c r="E252" s="27">
        <v>7397</v>
      </c>
      <c r="F252" s="325"/>
      <c r="G252" s="221"/>
      <c r="H252" s="221"/>
      <c r="I252" s="222">
        <v>59736875.600974</v>
      </c>
      <c r="J252" s="221"/>
      <c r="K252" s="221"/>
      <c r="L252" s="221"/>
      <c r="M252" s="10">
        <v>39841169.06514492</v>
      </c>
      <c r="N252" s="10">
        <v>21699431.959754936</v>
      </c>
      <c r="O252" s="10">
        <v>7881230.137116976</v>
      </c>
      <c r="P252" s="1"/>
    </row>
    <row r="253" spans="2:16" ht="11.25" customHeight="1">
      <c r="B253" s="25">
        <v>43586</v>
      </c>
      <c r="C253" s="26">
        <v>51014</v>
      </c>
      <c r="D253" s="10">
        <v>244</v>
      </c>
      <c r="E253" s="27">
        <v>7428</v>
      </c>
      <c r="F253" s="325"/>
      <c r="G253" s="221"/>
      <c r="H253" s="221"/>
      <c r="I253" s="222">
        <v>57142679.539593</v>
      </c>
      <c r="J253" s="221"/>
      <c r="K253" s="221"/>
      <c r="L253" s="221"/>
      <c r="M253" s="10">
        <v>38046345.72182056</v>
      </c>
      <c r="N253" s="10">
        <v>20669184.147453617</v>
      </c>
      <c r="O253" s="10">
        <v>7475247.876573309</v>
      </c>
      <c r="P253" s="1"/>
    </row>
    <row r="254" spans="2:16" ht="11.25" customHeight="1">
      <c r="B254" s="25">
        <v>43586</v>
      </c>
      <c r="C254" s="26">
        <v>51044</v>
      </c>
      <c r="D254" s="10">
        <v>245</v>
      </c>
      <c r="E254" s="27">
        <v>7458</v>
      </c>
      <c r="F254" s="325"/>
      <c r="G254" s="221"/>
      <c r="H254" s="221"/>
      <c r="I254" s="222">
        <v>54573242.434901</v>
      </c>
      <c r="J254" s="221"/>
      <c r="K254" s="221"/>
      <c r="L254" s="221"/>
      <c r="M254" s="10">
        <v>36275939.316004224</v>
      </c>
      <c r="N254" s="10">
        <v>19658882.122305743</v>
      </c>
      <c r="O254" s="10">
        <v>7080715.839551245</v>
      </c>
      <c r="P254" s="1"/>
    </row>
    <row r="255" spans="2:16" ht="11.25" customHeight="1">
      <c r="B255" s="25">
        <v>43586</v>
      </c>
      <c r="C255" s="26">
        <v>51075</v>
      </c>
      <c r="D255" s="10">
        <v>246</v>
      </c>
      <c r="E255" s="27">
        <v>7489</v>
      </c>
      <c r="F255" s="325"/>
      <c r="G255" s="221"/>
      <c r="H255" s="221"/>
      <c r="I255" s="222">
        <v>52019759.422129</v>
      </c>
      <c r="J255" s="221"/>
      <c r="K255" s="221"/>
      <c r="L255" s="221"/>
      <c r="M255" s="10">
        <v>34519939.60799235</v>
      </c>
      <c r="N255" s="10">
        <v>18659683.452880718</v>
      </c>
      <c r="O255" s="10">
        <v>6692359.137169468</v>
      </c>
      <c r="P255" s="1"/>
    </row>
    <row r="256" spans="2:16" ht="11.25" customHeight="1">
      <c r="B256" s="25">
        <v>43586</v>
      </c>
      <c r="C256" s="26">
        <v>51105</v>
      </c>
      <c r="D256" s="10">
        <v>247</v>
      </c>
      <c r="E256" s="27">
        <v>7519</v>
      </c>
      <c r="F256" s="325"/>
      <c r="G256" s="221"/>
      <c r="H256" s="221"/>
      <c r="I256" s="222">
        <v>49494561.804176</v>
      </c>
      <c r="J256" s="221"/>
      <c r="K256" s="221"/>
      <c r="L256" s="221"/>
      <c r="M256" s="10">
        <v>32790325.80751338</v>
      </c>
      <c r="N256" s="10">
        <v>17681118.870574817</v>
      </c>
      <c r="O256" s="10">
        <v>6315399.002450845</v>
      </c>
      <c r="P256" s="1"/>
    </row>
    <row r="257" spans="2:16" ht="11.25" customHeight="1">
      <c r="B257" s="25">
        <v>43586</v>
      </c>
      <c r="C257" s="26">
        <v>51136</v>
      </c>
      <c r="D257" s="10">
        <v>248</v>
      </c>
      <c r="E257" s="27">
        <v>7550</v>
      </c>
      <c r="F257" s="325"/>
      <c r="G257" s="221"/>
      <c r="H257" s="221"/>
      <c r="I257" s="222">
        <v>47035863.427679</v>
      </c>
      <c r="J257" s="221"/>
      <c r="K257" s="221"/>
      <c r="L257" s="221"/>
      <c r="M257" s="10">
        <v>31108577.170287587</v>
      </c>
      <c r="N257" s="10">
        <v>16731630.031821422</v>
      </c>
      <c r="O257" s="10">
        <v>5950944.812549402</v>
      </c>
      <c r="P257" s="1"/>
    </row>
    <row r="258" spans="2:16" ht="11.25" customHeight="1">
      <c r="B258" s="25">
        <v>43586</v>
      </c>
      <c r="C258" s="26">
        <v>51167</v>
      </c>
      <c r="D258" s="10">
        <v>249</v>
      </c>
      <c r="E258" s="27">
        <v>7581</v>
      </c>
      <c r="F258" s="325"/>
      <c r="G258" s="221"/>
      <c r="H258" s="221"/>
      <c r="I258" s="222">
        <v>44596636.081215</v>
      </c>
      <c r="J258" s="221"/>
      <c r="K258" s="221"/>
      <c r="L258" s="221"/>
      <c r="M258" s="10">
        <v>29445294.853819847</v>
      </c>
      <c r="N258" s="10">
        <v>15796763.105719091</v>
      </c>
      <c r="O258" s="10">
        <v>5594643.203197846</v>
      </c>
      <c r="P258" s="1"/>
    </row>
    <row r="259" spans="2:16" ht="11.25" customHeight="1">
      <c r="B259" s="25">
        <v>43586</v>
      </c>
      <c r="C259" s="26">
        <v>51196</v>
      </c>
      <c r="D259" s="10">
        <v>250</v>
      </c>
      <c r="E259" s="27">
        <v>7610</v>
      </c>
      <c r="F259" s="325"/>
      <c r="G259" s="221"/>
      <c r="H259" s="221"/>
      <c r="I259" s="222">
        <v>42178665.908971</v>
      </c>
      <c r="J259" s="221"/>
      <c r="K259" s="221"/>
      <c r="L259" s="221"/>
      <c r="M259" s="10">
        <v>27804621.479848046</v>
      </c>
      <c r="N259" s="10">
        <v>14881086.005227657</v>
      </c>
      <c r="O259" s="10">
        <v>5249457.976684365</v>
      </c>
      <c r="P259" s="1"/>
    </row>
    <row r="260" spans="2:16" ht="11.25" customHeight="1">
      <c r="B260" s="25">
        <v>43586</v>
      </c>
      <c r="C260" s="26">
        <v>51227</v>
      </c>
      <c r="D260" s="10">
        <v>251</v>
      </c>
      <c r="E260" s="27">
        <v>7641</v>
      </c>
      <c r="F260" s="325"/>
      <c r="G260" s="221"/>
      <c r="H260" s="221"/>
      <c r="I260" s="222">
        <v>39808094.626496</v>
      </c>
      <c r="J260" s="221"/>
      <c r="K260" s="221"/>
      <c r="L260" s="221"/>
      <c r="M260" s="10">
        <v>26197407.653682347</v>
      </c>
      <c r="N260" s="10">
        <v>13985244.08593406</v>
      </c>
      <c r="O260" s="10">
        <v>4912544.60665399</v>
      </c>
      <c r="P260" s="1"/>
    </row>
    <row r="261" spans="2:16" ht="11.25" customHeight="1">
      <c r="B261" s="25">
        <v>43586</v>
      </c>
      <c r="C261" s="26">
        <v>51257</v>
      </c>
      <c r="D261" s="10">
        <v>252</v>
      </c>
      <c r="E261" s="27">
        <v>7671</v>
      </c>
      <c r="F261" s="325"/>
      <c r="G261" s="221"/>
      <c r="H261" s="221"/>
      <c r="I261" s="222">
        <v>37475086.512722</v>
      </c>
      <c r="J261" s="221"/>
      <c r="K261" s="221"/>
      <c r="L261" s="221"/>
      <c r="M261" s="10">
        <v>24621592.066728</v>
      </c>
      <c r="N261" s="10">
        <v>13111658.561600944</v>
      </c>
      <c r="O261" s="10">
        <v>4586803.878650441</v>
      </c>
      <c r="P261" s="1"/>
    </row>
    <row r="262" spans="2:16" ht="11.25" customHeight="1">
      <c r="B262" s="25">
        <v>43586</v>
      </c>
      <c r="C262" s="26">
        <v>51288</v>
      </c>
      <c r="D262" s="10">
        <v>253</v>
      </c>
      <c r="E262" s="27">
        <v>7702</v>
      </c>
      <c r="F262" s="325"/>
      <c r="G262" s="221"/>
      <c r="H262" s="221"/>
      <c r="I262" s="222">
        <v>35215726.679578</v>
      </c>
      <c r="J262" s="221"/>
      <c r="K262" s="221"/>
      <c r="L262" s="221"/>
      <c r="M262" s="10">
        <v>23097922.565494545</v>
      </c>
      <c r="N262" s="10">
        <v>12268981.558521481</v>
      </c>
      <c r="O262" s="10">
        <v>4273834.229102215</v>
      </c>
      <c r="P262" s="1"/>
    </row>
    <row r="263" spans="2:16" ht="11.25" customHeight="1">
      <c r="B263" s="25">
        <v>43586</v>
      </c>
      <c r="C263" s="26">
        <v>51318</v>
      </c>
      <c r="D263" s="10">
        <v>254</v>
      </c>
      <c r="E263" s="27">
        <v>7732</v>
      </c>
      <c r="F263" s="325"/>
      <c r="G263" s="221"/>
      <c r="H263" s="221"/>
      <c r="I263" s="222">
        <v>33066910.054745</v>
      </c>
      <c r="J263" s="221"/>
      <c r="K263" s="221"/>
      <c r="L263" s="221"/>
      <c r="M263" s="10">
        <v>21652918.486394934</v>
      </c>
      <c r="N263" s="10">
        <v>11473126.997871261</v>
      </c>
      <c r="O263" s="10">
        <v>3980219.6886976324</v>
      </c>
      <c r="P263" s="1"/>
    </row>
    <row r="264" spans="2:16" ht="11.25" customHeight="1">
      <c r="B264" s="25">
        <v>43586</v>
      </c>
      <c r="C264" s="26">
        <v>51349</v>
      </c>
      <c r="D264" s="10">
        <v>255</v>
      </c>
      <c r="E264" s="27">
        <v>7763</v>
      </c>
      <c r="F264" s="325"/>
      <c r="G264" s="221"/>
      <c r="H264" s="221"/>
      <c r="I264" s="222">
        <v>31036271.154973</v>
      </c>
      <c r="J264" s="221"/>
      <c r="K264" s="221"/>
      <c r="L264" s="221"/>
      <c r="M264" s="10">
        <v>20288743.119865794</v>
      </c>
      <c r="N264" s="10">
        <v>10722957.78631057</v>
      </c>
      <c r="O264" s="10">
        <v>3704217.3249034793</v>
      </c>
      <c r="P264" s="1"/>
    </row>
    <row r="265" spans="2:16" ht="11.25" customHeight="1">
      <c r="B265" s="25">
        <v>43586</v>
      </c>
      <c r="C265" s="26">
        <v>51380</v>
      </c>
      <c r="D265" s="10">
        <v>256</v>
      </c>
      <c r="E265" s="27">
        <v>7794</v>
      </c>
      <c r="F265" s="325"/>
      <c r="G265" s="221"/>
      <c r="H265" s="221"/>
      <c r="I265" s="222">
        <v>29121522.680894</v>
      </c>
      <c r="J265" s="221"/>
      <c r="K265" s="221"/>
      <c r="L265" s="221"/>
      <c r="M265" s="10">
        <v>19004763.27075312</v>
      </c>
      <c r="N265" s="10">
        <v>10018806.986284018</v>
      </c>
      <c r="O265" s="10">
        <v>3446311.203450629</v>
      </c>
      <c r="P265" s="1"/>
    </row>
    <row r="266" spans="2:16" ht="11.25" customHeight="1">
      <c r="B266" s="25">
        <v>43586</v>
      </c>
      <c r="C266" s="26">
        <v>51410</v>
      </c>
      <c r="D266" s="10">
        <v>257</v>
      </c>
      <c r="E266" s="27">
        <v>7824</v>
      </c>
      <c r="F266" s="325"/>
      <c r="G266" s="221"/>
      <c r="H266" s="221"/>
      <c r="I266" s="222">
        <v>27352798.806199</v>
      </c>
      <c r="J266" s="221"/>
      <c r="K266" s="221"/>
      <c r="L266" s="221"/>
      <c r="M266" s="10">
        <v>17821190.655839894</v>
      </c>
      <c r="N266" s="10">
        <v>9371735.639601445</v>
      </c>
      <c r="O266" s="10">
        <v>3210514.1974900584</v>
      </c>
      <c r="P266" s="1"/>
    </row>
    <row r="267" spans="2:16" ht="11.25" customHeight="1">
      <c r="B267" s="25">
        <v>43586</v>
      </c>
      <c r="C267" s="26">
        <v>51441</v>
      </c>
      <c r="D267" s="10">
        <v>258</v>
      </c>
      <c r="E267" s="27">
        <v>7855</v>
      </c>
      <c r="F267" s="325"/>
      <c r="G267" s="221"/>
      <c r="H267" s="221"/>
      <c r="I267" s="222">
        <v>25677458.953276</v>
      </c>
      <c r="J267" s="221"/>
      <c r="K267" s="221"/>
      <c r="L267" s="221"/>
      <c r="M267" s="10">
        <v>16701280.422269616</v>
      </c>
      <c r="N267" s="10">
        <v>8760465.304539952</v>
      </c>
      <c r="O267" s="10">
        <v>2988397.462096033</v>
      </c>
      <c r="P267" s="1"/>
    </row>
    <row r="268" spans="2:16" ht="11.25" customHeight="1">
      <c r="B268" s="25">
        <v>43586</v>
      </c>
      <c r="C268" s="26">
        <v>51471</v>
      </c>
      <c r="D268" s="10">
        <v>259</v>
      </c>
      <c r="E268" s="27">
        <v>7885</v>
      </c>
      <c r="F268" s="325"/>
      <c r="G268" s="221"/>
      <c r="H268" s="221"/>
      <c r="I268" s="222">
        <v>24049946.524262</v>
      </c>
      <c r="J268" s="221"/>
      <c r="K268" s="221"/>
      <c r="L268" s="221"/>
      <c r="M268" s="10">
        <v>15617028.39233788</v>
      </c>
      <c r="N268" s="10">
        <v>8171571.273449987</v>
      </c>
      <c r="O268" s="10">
        <v>2776085.523769553</v>
      </c>
      <c r="P268" s="1"/>
    </row>
    <row r="269" spans="2:16" ht="11.25" customHeight="1">
      <c r="B269" s="25">
        <v>43586</v>
      </c>
      <c r="C269" s="26">
        <v>51502</v>
      </c>
      <c r="D269" s="10">
        <v>260</v>
      </c>
      <c r="E269" s="27">
        <v>7916</v>
      </c>
      <c r="F269" s="325"/>
      <c r="G269" s="221"/>
      <c r="H269" s="221"/>
      <c r="I269" s="222">
        <v>22439147.063443</v>
      </c>
      <c r="J269" s="221"/>
      <c r="K269" s="221"/>
      <c r="L269" s="221"/>
      <c r="M269" s="10">
        <v>14546329.093940288</v>
      </c>
      <c r="N269" s="10">
        <v>7591973.347953381</v>
      </c>
      <c r="O269" s="10">
        <v>2568257.4866662254</v>
      </c>
      <c r="P269" s="1"/>
    </row>
    <row r="270" spans="2:16" ht="11.25" customHeight="1">
      <c r="B270" s="25">
        <v>43586</v>
      </c>
      <c r="C270" s="26">
        <v>51533</v>
      </c>
      <c r="D270" s="10">
        <v>261</v>
      </c>
      <c r="E270" s="27">
        <v>7947</v>
      </c>
      <c r="F270" s="325"/>
      <c r="G270" s="221"/>
      <c r="H270" s="221"/>
      <c r="I270" s="222">
        <v>20838589.807437</v>
      </c>
      <c r="J270" s="221"/>
      <c r="K270" s="221"/>
      <c r="L270" s="221"/>
      <c r="M270" s="10">
        <v>13485845.158477243</v>
      </c>
      <c r="N270" s="10">
        <v>7020588.653328256</v>
      </c>
      <c r="O270" s="10">
        <v>2364906.829041801</v>
      </c>
      <c r="P270" s="1"/>
    </row>
    <row r="271" spans="2:16" ht="11.25" customHeight="1">
      <c r="B271" s="25">
        <v>43586</v>
      </c>
      <c r="C271" s="26">
        <v>51561</v>
      </c>
      <c r="D271" s="10">
        <v>262</v>
      </c>
      <c r="E271" s="27">
        <v>7975</v>
      </c>
      <c r="F271" s="325"/>
      <c r="G271" s="221"/>
      <c r="H271" s="221"/>
      <c r="I271" s="222">
        <v>19248242.242872</v>
      </c>
      <c r="J271" s="221"/>
      <c r="K271" s="221"/>
      <c r="L271" s="221"/>
      <c r="M271" s="10">
        <v>12437555.784716336</v>
      </c>
      <c r="N271" s="10">
        <v>6459985.106474585</v>
      </c>
      <c r="O271" s="10">
        <v>2167739.221599191</v>
      </c>
      <c r="P271" s="1"/>
    </row>
    <row r="272" spans="2:16" ht="11.25" customHeight="1">
      <c r="B272" s="25">
        <v>43586</v>
      </c>
      <c r="C272" s="26">
        <v>51592</v>
      </c>
      <c r="D272" s="10">
        <v>263</v>
      </c>
      <c r="E272" s="27">
        <v>8006</v>
      </c>
      <c r="F272" s="325"/>
      <c r="G272" s="221"/>
      <c r="H272" s="221"/>
      <c r="I272" s="222">
        <v>17679376.993506</v>
      </c>
      <c r="J272" s="221"/>
      <c r="K272" s="221"/>
      <c r="L272" s="221"/>
      <c r="M272" s="10">
        <v>11404433.095907168</v>
      </c>
      <c r="N272" s="10">
        <v>5908323.546136376</v>
      </c>
      <c r="O272" s="10">
        <v>1974223.9131438578</v>
      </c>
      <c r="P272" s="1"/>
    </row>
    <row r="273" spans="2:16" ht="11.25" customHeight="1">
      <c r="B273" s="25">
        <v>43586</v>
      </c>
      <c r="C273" s="26">
        <v>51622</v>
      </c>
      <c r="D273" s="10">
        <v>264</v>
      </c>
      <c r="E273" s="27">
        <v>8036</v>
      </c>
      <c r="F273" s="325"/>
      <c r="G273" s="221"/>
      <c r="H273" s="221"/>
      <c r="I273" s="222">
        <v>16147782.475935</v>
      </c>
      <c r="J273" s="221"/>
      <c r="K273" s="221"/>
      <c r="L273" s="221"/>
      <c r="M273" s="10">
        <v>10399350.018870145</v>
      </c>
      <c r="N273" s="10">
        <v>5374357.239564681</v>
      </c>
      <c r="O273" s="10">
        <v>1788441.557572913</v>
      </c>
      <c r="P273" s="1"/>
    </row>
    <row r="274" spans="2:16" ht="11.25" customHeight="1">
      <c r="B274" s="25">
        <v>43586</v>
      </c>
      <c r="C274" s="26">
        <v>51653</v>
      </c>
      <c r="D274" s="10">
        <v>265</v>
      </c>
      <c r="E274" s="27">
        <v>8067</v>
      </c>
      <c r="F274" s="325"/>
      <c r="G274" s="221"/>
      <c r="H274" s="221"/>
      <c r="I274" s="222">
        <v>14671139.544101</v>
      </c>
      <c r="J274" s="221"/>
      <c r="K274" s="221"/>
      <c r="L274" s="221"/>
      <c r="M274" s="10">
        <v>9432350.539558416</v>
      </c>
      <c r="N274" s="10">
        <v>4862217.257711314</v>
      </c>
      <c r="O274" s="10">
        <v>1611161.968612997</v>
      </c>
      <c r="P274" s="1"/>
    </row>
    <row r="275" spans="2:16" ht="11.25" customHeight="1">
      <c r="B275" s="25">
        <v>43586</v>
      </c>
      <c r="C275" s="26">
        <v>51683</v>
      </c>
      <c r="D275" s="10">
        <v>266</v>
      </c>
      <c r="E275" s="27">
        <v>8097</v>
      </c>
      <c r="F275" s="325"/>
      <c r="G275" s="221"/>
      <c r="H275" s="221"/>
      <c r="I275" s="222">
        <v>13365301.032603</v>
      </c>
      <c r="J275" s="221"/>
      <c r="K275" s="221"/>
      <c r="L275" s="221"/>
      <c r="M275" s="10">
        <v>8578698.205042854</v>
      </c>
      <c r="N275" s="10">
        <v>4411289.754575199</v>
      </c>
      <c r="O275" s="10">
        <v>1455749.0323008534</v>
      </c>
      <c r="P275" s="1"/>
    </row>
    <row r="276" spans="2:16" ht="11.25" customHeight="1">
      <c r="B276" s="25">
        <v>43586</v>
      </c>
      <c r="C276" s="26">
        <v>51714</v>
      </c>
      <c r="D276" s="10">
        <v>267</v>
      </c>
      <c r="E276" s="27">
        <v>8128</v>
      </c>
      <c r="F276" s="325"/>
      <c r="G276" s="221"/>
      <c r="H276" s="221"/>
      <c r="I276" s="222">
        <v>12172722.903792</v>
      </c>
      <c r="J276" s="221"/>
      <c r="K276" s="221"/>
      <c r="L276" s="221"/>
      <c r="M276" s="10">
        <v>7799974.085900547</v>
      </c>
      <c r="N276" s="10">
        <v>4000658.1958439187</v>
      </c>
      <c r="O276" s="10">
        <v>1314646.509186245</v>
      </c>
      <c r="P276" s="1"/>
    </row>
    <row r="277" spans="2:16" ht="11.25" customHeight="1">
      <c r="B277" s="25">
        <v>43586</v>
      </c>
      <c r="C277" s="26">
        <v>51745</v>
      </c>
      <c r="D277" s="10">
        <v>268</v>
      </c>
      <c r="E277" s="27">
        <v>8159</v>
      </c>
      <c r="F277" s="325"/>
      <c r="G277" s="221"/>
      <c r="H277" s="221"/>
      <c r="I277" s="222">
        <v>11092548.543493</v>
      </c>
      <c r="J277" s="221"/>
      <c r="K277" s="221"/>
      <c r="L277" s="221"/>
      <c r="M277" s="10">
        <v>7095770.177888243</v>
      </c>
      <c r="N277" s="10">
        <v>3630211.448491221</v>
      </c>
      <c r="O277" s="10">
        <v>1187862.2644445647</v>
      </c>
      <c r="P277" s="1"/>
    </row>
    <row r="278" spans="2:16" ht="11.25" customHeight="1">
      <c r="B278" s="25">
        <v>43586</v>
      </c>
      <c r="C278" s="26">
        <v>51775</v>
      </c>
      <c r="D278" s="10">
        <v>269</v>
      </c>
      <c r="E278" s="27">
        <v>8189</v>
      </c>
      <c r="F278" s="325"/>
      <c r="G278" s="221"/>
      <c r="H278" s="221"/>
      <c r="I278" s="222">
        <v>10085390.165704</v>
      </c>
      <c r="J278" s="221"/>
      <c r="K278" s="221"/>
      <c r="L278" s="221"/>
      <c r="M278" s="10">
        <v>6440913.509465667</v>
      </c>
      <c r="N278" s="10">
        <v>3287075.0192288426</v>
      </c>
      <c r="O278" s="10">
        <v>1071173.6067502538</v>
      </c>
      <c r="P278" s="1"/>
    </row>
    <row r="279" spans="2:16" ht="11.25" customHeight="1">
      <c r="B279" s="25">
        <v>43586</v>
      </c>
      <c r="C279" s="26">
        <v>51806</v>
      </c>
      <c r="D279" s="10">
        <v>270</v>
      </c>
      <c r="E279" s="27">
        <v>8220</v>
      </c>
      <c r="F279" s="325"/>
      <c r="G279" s="221"/>
      <c r="H279" s="221"/>
      <c r="I279" s="222">
        <v>9150824.334635</v>
      </c>
      <c r="J279" s="221"/>
      <c r="K279" s="221"/>
      <c r="L279" s="221"/>
      <c r="M279" s="10">
        <v>5834152.281096099</v>
      </c>
      <c r="N279" s="10">
        <v>2969846.494971466</v>
      </c>
      <c r="O279" s="10">
        <v>963697.8035553353</v>
      </c>
      <c r="P279" s="1"/>
    </row>
    <row r="280" spans="2:16" ht="11.25" customHeight="1">
      <c r="B280" s="25">
        <v>43586</v>
      </c>
      <c r="C280" s="26">
        <v>51836</v>
      </c>
      <c r="D280" s="10">
        <v>271</v>
      </c>
      <c r="E280" s="27">
        <v>8250</v>
      </c>
      <c r="F280" s="325"/>
      <c r="G280" s="221"/>
      <c r="H280" s="221"/>
      <c r="I280" s="222">
        <v>8280652.436036</v>
      </c>
      <c r="J280" s="221"/>
      <c r="K280" s="221"/>
      <c r="L280" s="221"/>
      <c r="M280" s="10">
        <v>5270704.387415902</v>
      </c>
      <c r="N280" s="10">
        <v>2676422.472558902</v>
      </c>
      <c r="O280" s="10">
        <v>864923.3430075177</v>
      </c>
      <c r="P280" s="1"/>
    </row>
    <row r="281" spans="2:16" ht="11.25" customHeight="1">
      <c r="B281" s="25">
        <v>43586</v>
      </c>
      <c r="C281" s="26">
        <v>51867</v>
      </c>
      <c r="D281" s="10">
        <v>272</v>
      </c>
      <c r="E281" s="27">
        <v>8281</v>
      </c>
      <c r="F281" s="325"/>
      <c r="G281" s="221"/>
      <c r="H281" s="221"/>
      <c r="I281" s="222">
        <v>7532641.855498</v>
      </c>
      <c r="J281" s="221"/>
      <c r="K281" s="221"/>
      <c r="L281" s="221"/>
      <c r="M281" s="10">
        <v>4786457.431418862</v>
      </c>
      <c r="N281" s="10">
        <v>2424344.3280196246</v>
      </c>
      <c r="O281" s="10">
        <v>780142.3828087468</v>
      </c>
      <c r="P281" s="1"/>
    </row>
    <row r="282" spans="2:16" ht="11.25" customHeight="1">
      <c r="B282" s="25">
        <v>43586</v>
      </c>
      <c r="C282" s="26">
        <v>51898</v>
      </c>
      <c r="D282" s="10">
        <v>273</v>
      </c>
      <c r="E282" s="27">
        <v>8312</v>
      </c>
      <c r="F282" s="325"/>
      <c r="G282" s="221"/>
      <c r="H282" s="221"/>
      <c r="I282" s="222">
        <v>6877396.799696</v>
      </c>
      <c r="J282" s="221"/>
      <c r="K282" s="221"/>
      <c r="L282" s="221"/>
      <c r="M282" s="10">
        <v>4362683.858418912</v>
      </c>
      <c r="N282" s="10">
        <v>2204082.9624018376</v>
      </c>
      <c r="O282" s="10">
        <v>706259.2145211571</v>
      </c>
      <c r="P282" s="1"/>
    </row>
    <row r="283" spans="2:16" ht="11.25" customHeight="1">
      <c r="B283" s="25">
        <v>43586</v>
      </c>
      <c r="C283" s="26">
        <v>51926</v>
      </c>
      <c r="D283" s="10">
        <v>274</v>
      </c>
      <c r="E283" s="27">
        <v>8340</v>
      </c>
      <c r="F283" s="325"/>
      <c r="G283" s="221"/>
      <c r="H283" s="221"/>
      <c r="I283" s="222">
        <v>6303345.742653</v>
      </c>
      <c r="J283" s="221"/>
      <c r="K283" s="221"/>
      <c r="L283" s="221"/>
      <c r="M283" s="10">
        <v>3992407.9611419537</v>
      </c>
      <c r="N283" s="10">
        <v>2012381.070841201</v>
      </c>
      <c r="O283" s="10">
        <v>642364.341061224</v>
      </c>
      <c r="P283" s="1"/>
    </row>
    <row r="284" spans="2:16" ht="11.25" customHeight="1">
      <c r="B284" s="25">
        <v>43586</v>
      </c>
      <c r="C284" s="26">
        <v>51957</v>
      </c>
      <c r="D284" s="10">
        <v>275</v>
      </c>
      <c r="E284" s="27">
        <v>8371</v>
      </c>
      <c r="F284" s="325"/>
      <c r="G284" s="221"/>
      <c r="H284" s="221"/>
      <c r="I284" s="222">
        <v>5787967.20319</v>
      </c>
      <c r="J284" s="221"/>
      <c r="K284" s="221"/>
      <c r="L284" s="221"/>
      <c r="M284" s="10">
        <v>3659760.154300216</v>
      </c>
      <c r="N284" s="10">
        <v>1840017.8153614479</v>
      </c>
      <c r="O284" s="10">
        <v>584857.2102341832</v>
      </c>
      <c r="P284" s="1"/>
    </row>
    <row r="285" spans="2:16" ht="11.25" customHeight="1">
      <c r="B285" s="25">
        <v>43586</v>
      </c>
      <c r="C285" s="26">
        <v>51987</v>
      </c>
      <c r="D285" s="10">
        <v>276</v>
      </c>
      <c r="E285" s="27">
        <v>8401</v>
      </c>
      <c r="F285" s="325"/>
      <c r="G285" s="221"/>
      <c r="H285" s="221"/>
      <c r="I285" s="222">
        <v>5295795.69849</v>
      </c>
      <c r="J285" s="221"/>
      <c r="K285" s="221"/>
      <c r="L285" s="221"/>
      <c r="M285" s="10">
        <v>3343061.343547688</v>
      </c>
      <c r="N285" s="10">
        <v>1676654.2593901136</v>
      </c>
      <c r="O285" s="10">
        <v>530746.8440417676</v>
      </c>
      <c r="P285" s="1"/>
    </row>
    <row r="286" spans="2:16" ht="11.25" customHeight="1">
      <c r="B286" s="25">
        <v>43586</v>
      </c>
      <c r="C286" s="26">
        <v>52018</v>
      </c>
      <c r="D286" s="10">
        <v>277</v>
      </c>
      <c r="E286" s="27">
        <v>8432</v>
      </c>
      <c r="F286" s="325"/>
      <c r="G286" s="221"/>
      <c r="H286" s="221"/>
      <c r="I286" s="222">
        <v>4824627.074309</v>
      </c>
      <c r="J286" s="221"/>
      <c r="K286" s="221"/>
      <c r="L286" s="221"/>
      <c r="M286" s="10">
        <v>3040462.504059189</v>
      </c>
      <c r="N286" s="10">
        <v>1521012.963761458</v>
      </c>
      <c r="O286" s="10">
        <v>479439.0885232911</v>
      </c>
      <c r="P286" s="1"/>
    </row>
    <row r="287" spans="2:16" ht="11.25" customHeight="1">
      <c r="B287" s="25">
        <v>43586</v>
      </c>
      <c r="C287" s="26">
        <v>52048</v>
      </c>
      <c r="D287" s="10">
        <v>278</v>
      </c>
      <c r="E287" s="27">
        <v>8462</v>
      </c>
      <c r="F287" s="325"/>
      <c r="G287" s="221"/>
      <c r="H287" s="221"/>
      <c r="I287" s="222">
        <v>4395522.22948</v>
      </c>
      <c r="J287" s="221"/>
      <c r="K287" s="221"/>
      <c r="L287" s="221"/>
      <c r="M287" s="10">
        <v>2765495.4191069147</v>
      </c>
      <c r="N287" s="10">
        <v>1380053.6638238528</v>
      </c>
      <c r="O287" s="10">
        <v>433224.07319026755</v>
      </c>
      <c r="P287" s="1"/>
    </row>
    <row r="288" spans="2:16" ht="11.25" customHeight="1">
      <c r="B288" s="25">
        <v>43586</v>
      </c>
      <c r="C288" s="26">
        <v>52079</v>
      </c>
      <c r="D288" s="10">
        <v>279</v>
      </c>
      <c r="E288" s="27">
        <v>8493</v>
      </c>
      <c r="F288" s="325"/>
      <c r="G288" s="221"/>
      <c r="H288" s="221"/>
      <c r="I288" s="222">
        <v>3983601.449692</v>
      </c>
      <c r="J288" s="221"/>
      <c r="K288" s="221"/>
      <c r="L288" s="221"/>
      <c r="M288" s="10">
        <v>2502079.608318399</v>
      </c>
      <c r="N288" s="10">
        <v>1245426.9158047372</v>
      </c>
      <c r="O288" s="10">
        <v>389306.3376387108</v>
      </c>
      <c r="P288" s="1"/>
    </row>
    <row r="289" spans="2:16" ht="11.25" customHeight="1">
      <c r="B289" s="25">
        <v>43586</v>
      </c>
      <c r="C289" s="26">
        <v>52110</v>
      </c>
      <c r="D289" s="10">
        <v>280</v>
      </c>
      <c r="E289" s="27">
        <v>8524</v>
      </c>
      <c r="F289" s="325"/>
      <c r="G289" s="221"/>
      <c r="H289" s="221"/>
      <c r="I289" s="222">
        <v>3595608.555597</v>
      </c>
      <c r="J289" s="221"/>
      <c r="K289" s="221"/>
      <c r="L289" s="221"/>
      <c r="M289" s="10">
        <v>2254552.8793667546</v>
      </c>
      <c r="N289" s="10">
        <v>1119364.791954899</v>
      </c>
      <c r="O289" s="10">
        <v>348418.7262236882</v>
      </c>
      <c r="P289" s="1"/>
    </row>
    <row r="290" spans="2:16" ht="11.25" customHeight="1">
      <c r="B290" s="25">
        <v>43586</v>
      </c>
      <c r="C290" s="26">
        <v>52140</v>
      </c>
      <c r="D290" s="10">
        <v>281</v>
      </c>
      <c r="E290" s="27">
        <v>8554</v>
      </c>
      <c r="F290" s="325"/>
      <c r="G290" s="221"/>
      <c r="H290" s="221"/>
      <c r="I290" s="222">
        <v>3234331.364821</v>
      </c>
      <c r="J290" s="221"/>
      <c r="K290" s="221"/>
      <c r="L290" s="221"/>
      <c r="M290" s="10">
        <v>2024692.5902555431</v>
      </c>
      <c r="N290" s="10">
        <v>1002767.1020230734</v>
      </c>
      <c r="O290" s="10">
        <v>310846.51808059914</v>
      </c>
      <c r="P290" s="1"/>
    </row>
    <row r="291" spans="2:16" ht="11.25" customHeight="1">
      <c r="B291" s="25">
        <v>43586</v>
      </c>
      <c r="C291" s="26">
        <v>52171</v>
      </c>
      <c r="D291" s="10">
        <v>282</v>
      </c>
      <c r="E291" s="27">
        <v>8585</v>
      </c>
      <c r="F291" s="325"/>
      <c r="G291" s="221"/>
      <c r="H291" s="221"/>
      <c r="I291" s="222">
        <v>2905329.119926</v>
      </c>
      <c r="J291" s="221"/>
      <c r="K291" s="221"/>
      <c r="L291" s="221"/>
      <c r="M291" s="10">
        <v>1815652.3547169438</v>
      </c>
      <c r="N291" s="10">
        <v>896949.0498682084</v>
      </c>
      <c r="O291" s="10">
        <v>276866.44427919225</v>
      </c>
      <c r="P291" s="1"/>
    </row>
    <row r="292" spans="2:16" ht="11.25" customHeight="1">
      <c r="B292" s="25">
        <v>43586</v>
      </c>
      <c r="C292" s="26">
        <v>52201</v>
      </c>
      <c r="D292" s="10">
        <v>283</v>
      </c>
      <c r="E292" s="27">
        <v>8615</v>
      </c>
      <c r="F292" s="325"/>
      <c r="G292" s="221"/>
      <c r="H292" s="221"/>
      <c r="I292" s="222">
        <v>2600213.295721</v>
      </c>
      <c r="J292" s="221"/>
      <c r="K292" s="221"/>
      <c r="L292" s="221"/>
      <c r="M292" s="10">
        <v>1622306.4513158454</v>
      </c>
      <c r="N292" s="10">
        <v>799461.8412361665</v>
      </c>
      <c r="O292" s="10">
        <v>245762.92768157143</v>
      </c>
      <c r="P292" s="1"/>
    </row>
    <row r="293" spans="2:16" ht="11.25" customHeight="1">
      <c r="B293" s="25">
        <v>43586</v>
      </c>
      <c r="C293" s="26">
        <v>52232</v>
      </c>
      <c r="D293" s="10">
        <v>284</v>
      </c>
      <c r="E293" s="27">
        <v>8646</v>
      </c>
      <c r="F293" s="325"/>
      <c r="G293" s="221"/>
      <c r="H293" s="221"/>
      <c r="I293" s="222">
        <v>2326491.069129</v>
      </c>
      <c r="J293" s="221"/>
      <c r="K293" s="221"/>
      <c r="L293" s="221"/>
      <c r="M293" s="10">
        <v>1449065.742375598</v>
      </c>
      <c r="N293" s="10">
        <v>712273.893055445</v>
      </c>
      <c r="O293" s="10">
        <v>218033.02414251424</v>
      </c>
      <c r="P293" s="1"/>
    </row>
    <row r="294" spans="2:16" ht="11.25" customHeight="1">
      <c r="B294" s="25">
        <v>43586</v>
      </c>
      <c r="C294" s="26">
        <v>52263</v>
      </c>
      <c r="D294" s="10">
        <v>285</v>
      </c>
      <c r="E294" s="27">
        <v>8677</v>
      </c>
      <c r="F294" s="325"/>
      <c r="G294" s="221"/>
      <c r="H294" s="221"/>
      <c r="I294" s="222">
        <v>2073733.742275</v>
      </c>
      <c r="J294" s="221"/>
      <c r="K294" s="221"/>
      <c r="L294" s="221"/>
      <c r="M294" s="10">
        <v>1289443.96219074</v>
      </c>
      <c r="N294" s="10">
        <v>632201.4723267594</v>
      </c>
      <c r="O294" s="10">
        <v>192702.51137266372</v>
      </c>
      <c r="P294" s="1"/>
    </row>
    <row r="295" spans="2:16" ht="11.25" customHeight="1">
      <c r="B295" s="25">
        <v>43586</v>
      </c>
      <c r="C295" s="26">
        <v>52291</v>
      </c>
      <c r="D295" s="10">
        <v>286</v>
      </c>
      <c r="E295" s="27">
        <v>8705</v>
      </c>
      <c r="F295" s="325"/>
      <c r="G295" s="221"/>
      <c r="H295" s="221"/>
      <c r="I295" s="222">
        <v>1853423.595489</v>
      </c>
      <c r="J295" s="221"/>
      <c r="K295" s="221"/>
      <c r="L295" s="221"/>
      <c r="M295" s="10">
        <v>1150689.8686055525</v>
      </c>
      <c r="N295" s="10">
        <v>562875.6162700773</v>
      </c>
      <c r="O295" s="10">
        <v>170914.66115606393</v>
      </c>
      <c r="P295" s="1"/>
    </row>
    <row r="296" spans="2:16" ht="11.25" customHeight="1">
      <c r="B296" s="25">
        <v>43586</v>
      </c>
      <c r="C296" s="26">
        <v>52322</v>
      </c>
      <c r="D296" s="10">
        <v>287</v>
      </c>
      <c r="E296" s="27">
        <v>8736</v>
      </c>
      <c r="F296" s="325"/>
      <c r="G296" s="221"/>
      <c r="H296" s="221"/>
      <c r="I296" s="222">
        <v>1673272.152094</v>
      </c>
      <c r="J296" s="221"/>
      <c r="K296" s="221"/>
      <c r="L296" s="221"/>
      <c r="M296" s="10">
        <v>1037081.6834670231</v>
      </c>
      <c r="N296" s="10">
        <v>506012.4507123716</v>
      </c>
      <c r="O296" s="10">
        <v>152997.63071088563</v>
      </c>
      <c r="P296" s="1"/>
    </row>
    <row r="297" spans="2:16" ht="11.25" customHeight="1">
      <c r="B297" s="25">
        <v>43586</v>
      </c>
      <c r="C297" s="26">
        <v>52352</v>
      </c>
      <c r="D297" s="10">
        <v>288</v>
      </c>
      <c r="E297" s="27">
        <v>8766</v>
      </c>
      <c r="F297" s="325"/>
      <c r="G297" s="221"/>
      <c r="H297" s="221"/>
      <c r="I297" s="222">
        <v>1522896.746636</v>
      </c>
      <c r="J297" s="221"/>
      <c r="K297" s="221"/>
      <c r="L297" s="221"/>
      <c r="M297" s="10">
        <v>942330.8299066849</v>
      </c>
      <c r="N297" s="10">
        <v>458650.0089825071</v>
      </c>
      <c r="O297" s="10">
        <v>138108.68566817872</v>
      </c>
      <c r="P297" s="1"/>
    </row>
    <row r="298" spans="2:16" ht="11.25" customHeight="1">
      <c r="B298" s="25">
        <v>43586</v>
      </c>
      <c r="C298" s="26">
        <v>52383</v>
      </c>
      <c r="D298" s="10">
        <v>289</v>
      </c>
      <c r="E298" s="27">
        <v>8797</v>
      </c>
      <c r="F298" s="325"/>
      <c r="G298" s="221"/>
      <c r="H298" s="221"/>
      <c r="I298" s="222">
        <v>1405710.673242</v>
      </c>
      <c r="J298" s="221"/>
      <c r="K298" s="221"/>
      <c r="L298" s="221"/>
      <c r="M298" s="10">
        <v>868343.7095381961</v>
      </c>
      <c r="N298" s="10">
        <v>421564.2378982655</v>
      </c>
      <c r="O298" s="10">
        <v>126403.75259966616</v>
      </c>
      <c r="P298" s="1"/>
    </row>
    <row r="299" spans="2:16" ht="11.25" customHeight="1">
      <c r="B299" s="25">
        <v>43586</v>
      </c>
      <c r="C299" s="26">
        <v>52413</v>
      </c>
      <c r="D299" s="10">
        <v>290</v>
      </c>
      <c r="E299" s="27">
        <v>8827</v>
      </c>
      <c r="F299" s="325"/>
      <c r="G299" s="221"/>
      <c r="H299" s="221"/>
      <c r="I299" s="222">
        <v>1315240.853613</v>
      </c>
      <c r="J299" s="221"/>
      <c r="K299" s="221"/>
      <c r="L299" s="221"/>
      <c r="M299" s="10">
        <v>811124.5960304948</v>
      </c>
      <c r="N299" s="10">
        <v>392816.2428010642</v>
      </c>
      <c r="O299" s="10">
        <v>117301.00318935588</v>
      </c>
      <c r="P299" s="1"/>
    </row>
    <row r="300" spans="2:16" ht="11.25" customHeight="1">
      <c r="B300" s="25">
        <v>43586</v>
      </c>
      <c r="C300" s="26">
        <v>52444</v>
      </c>
      <c r="D300" s="10">
        <v>291</v>
      </c>
      <c r="E300" s="27">
        <v>8858</v>
      </c>
      <c r="F300" s="325"/>
      <c r="G300" s="221"/>
      <c r="H300" s="221"/>
      <c r="I300" s="222">
        <v>1245817.224678</v>
      </c>
      <c r="J300" s="221"/>
      <c r="K300" s="221"/>
      <c r="L300" s="221"/>
      <c r="M300" s="10">
        <v>767007.1116688557</v>
      </c>
      <c r="N300" s="10">
        <v>370506.0893832893</v>
      </c>
      <c r="O300" s="10">
        <v>110170.23064619035</v>
      </c>
      <c r="P300" s="1"/>
    </row>
    <row r="301" spans="2:16" ht="11.25" customHeight="1">
      <c r="B301" s="25">
        <v>43586</v>
      </c>
      <c r="C301" s="26">
        <v>52475</v>
      </c>
      <c r="D301" s="10">
        <v>292</v>
      </c>
      <c r="E301" s="27">
        <v>8889</v>
      </c>
      <c r="F301" s="325"/>
      <c r="G301" s="221"/>
      <c r="H301" s="221"/>
      <c r="I301" s="222">
        <v>1193881.429583</v>
      </c>
      <c r="J301" s="221"/>
      <c r="K301" s="221"/>
      <c r="L301" s="221"/>
      <c r="M301" s="10">
        <v>733785.3479136449</v>
      </c>
      <c r="N301" s="10">
        <v>353556.71320576256</v>
      </c>
      <c r="O301" s="10">
        <v>104685.03822541329</v>
      </c>
      <c r="P301" s="1"/>
    </row>
    <row r="302" spans="2:16" ht="11.25" customHeight="1">
      <c r="B302" s="25">
        <v>43586</v>
      </c>
      <c r="C302" s="26">
        <v>52505</v>
      </c>
      <c r="D302" s="10">
        <v>293</v>
      </c>
      <c r="E302" s="27">
        <v>8919</v>
      </c>
      <c r="F302" s="325"/>
      <c r="G302" s="221"/>
      <c r="H302" s="221"/>
      <c r="I302" s="222">
        <v>1151854.757476</v>
      </c>
      <c r="J302" s="221"/>
      <c r="K302" s="221"/>
      <c r="L302" s="221"/>
      <c r="M302" s="10">
        <v>706792.8043383624</v>
      </c>
      <c r="N302" s="10">
        <v>339712.8219846818</v>
      </c>
      <c r="O302" s="10">
        <v>100173.66204499397</v>
      </c>
      <c r="P302" s="1"/>
    </row>
    <row r="303" spans="2:16" ht="11.25" customHeight="1">
      <c r="B303" s="25">
        <v>43586</v>
      </c>
      <c r="C303" s="26">
        <v>52536</v>
      </c>
      <c r="D303" s="10">
        <v>294</v>
      </c>
      <c r="E303" s="27">
        <v>8950</v>
      </c>
      <c r="F303" s="325"/>
      <c r="G303" s="221"/>
      <c r="H303" s="221"/>
      <c r="I303" s="222">
        <v>1113711.27</v>
      </c>
      <c r="J303" s="221"/>
      <c r="K303" s="221"/>
      <c r="L303" s="221"/>
      <c r="M303" s="10">
        <v>682228.3970761922</v>
      </c>
      <c r="N303" s="10">
        <v>327072.25484281796</v>
      </c>
      <c r="O303" s="10">
        <v>96037.74101594648</v>
      </c>
      <c r="P303" s="1"/>
    </row>
    <row r="304" spans="2:16" ht="11.25" customHeight="1">
      <c r="B304" s="25">
        <v>43586</v>
      </c>
      <c r="C304" s="26">
        <v>52566</v>
      </c>
      <c r="D304" s="10">
        <v>295</v>
      </c>
      <c r="E304" s="27">
        <v>8980</v>
      </c>
      <c r="F304" s="325"/>
      <c r="G304" s="221"/>
      <c r="H304" s="221"/>
      <c r="I304" s="222">
        <v>1081184.39</v>
      </c>
      <c r="J304" s="221"/>
      <c r="K304" s="221"/>
      <c r="L304" s="221"/>
      <c r="M304" s="10">
        <v>661216.2302284571</v>
      </c>
      <c r="N304" s="10">
        <v>316218.4350296337</v>
      </c>
      <c r="O304" s="10">
        <v>92470.13668272908</v>
      </c>
      <c r="P304" s="1"/>
    </row>
    <row r="305" spans="2:16" ht="11.25" customHeight="1">
      <c r="B305" s="25">
        <v>43586</v>
      </c>
      <c r="C305" s="26">
        <v>52597</v>
      </c>
      <c r="D305" s="10">
        <v>296</v>
      </c>
      <c r="E305" s="27">
        <v>9011</v>
      </c>
      <c r="F305" s="325"/>
      <c r="G305" s="221"/>
      <c r="H305" s="221"/>
      <c r="I305" s="222">
        <v>1049087.51</v>
      </c>
      <c r="J305" s="221"/>
      <c r="K305" s="221"/>
      <c r="L305" s="221"/>
      <c r="M305" s="10">
        <v>640498.6726020053</v>
      </c>
      <c r="N305" s="10">
        <v>305531.51017499657</v>
      </c>
      <c r="O305" s="10">
        <v>88966.5891819658</v>
      </c>
      <c r="P305" s="1"/>
    </row>
    <row r="306" spans="2:16" ht="11.25" customHeight="1">
      <c r="B306" s="25">
        <v>43586</v>
      </c>
      <c r="C306" s="26">
        <v>52628</v>
      </c>
      <c r="D306" s="10">
        <v>297</v>
      </c>
      <c r="E306" s="27">
        <v>9042</v>
      </c>
      <c r="F306" s="325"/>
      <c r="G306" s="221"/>
      <c r="H306" s="221"/>
      <c r="I306" s="222">
        <v>1016920.59</v>
      </c>
      <c r="J306" s="221"/>
      <c r="K306" s="221"/>
      <c r="L306" s="221"/>
      <c r="M306" s="10">
        <v>619806.8009521948</v>
      </c>
      <c r="N306" s="10">
        <v>294909.1197478427</v>
      </c>
      <c r="O306" s="10">
        <v>85509.77359617359</v>
      </c>
      <c r="P306" s="1"/>
    </row>
    <row r="307" spans="2:16" ht="11.25" customHeight="1">
      <c r="B307" s="25">
        <v>43586</v>
      </c>
      <c r="C307" s="26">
        <v>52657</v>
      </c>
      <c r="D307" s="10">
        <v>298</v>
      </c>
      <c r="E307" s="27">
        <v>9071</v>
      </c>
      <c r="F307" s="325"/>
      <c r="G307" s="221"/>
      <c r="H307" s="221"/>
      <c r="I307" s="222">
        <v>984683.6</v>
      </c>
      <c r="J307" s="221"/>
      <c r="K307" s="221"/>
      <c r="L307" s="221"/>
      <c r="M307" s="10">
        <v>599206.2615924961</v>
      </c>
      <c r="N307" s="10">
        <v>284428.8532175139</v>
      </c>
      <c r="O307" s="10">
        <v>82144.17104892244</v>
      </c>
      <c r="P307" s="1"/>
    </row>
    <row r="308" spans="2:16" ht="11.25" customHeight="1">
      <c r="B308" s="25">
        <v>43586</v>
      </c>
      <c r="C308" s="26">
        <v>52688</v>
      </c>
      <c r="D308" s="10">
        <v>299</v>
      </c>
      <c r="E308" s="27">
        <v>9102</v>
      </c>
      <c r="F308" s="325"/>
      <c r="G308" s="221"/>
      <c r="H308" s="221"/>
      <c r="I308" s="222">
        <v>952814.27</v>
      </c>
      <c r="J308" s="221"/>
      <c r="K308" s="221"/>
      <c r="L308" s="221"/>
      <c r="M308" s="10">
        <v>578829.5177529972</v>
      </c>
      <c r="N308" s="10">
        <v>274057.73888902087</v>
      </c>
      <c r="O308" s="10">
        <v>78813.71350940541</v>
      </c>
      <c r="P308" s="1"/>
    </row>
    <row r="309" spans="2:16" ht="11.25" customHeight="1">
      <c r="B309" s="25">
        <v>43586</v>
      </c>
      <c r="C309" s="26">
        <v>52718</v>
      </c>
      <c r="D309" s="10">
        <v>300</v>
      </c>
      <c r="E309" s="27">
        <v>9132</v>
      </c>
      <c r="F309" s="325"/>
      <c r="G309" s="221"/>
      <c r="H309" s="221"/>
      <c r="I309" s="222">
        <v>920875.35</v>
      </c>
      <c r="J309" s="221"/>
      <c r="K309" s="221"/>
      <c r="L309" s="221"/>
      <c r="M309" s="10">
        <v>558508.5495426758</v>
      </c>
      <c r="N309" s="10">
        <v>263785.5448722353</v>
      </c>
      <c r="O309" s="10">
        <v>75548.66546692004</v>
      </c>
      <c r="P309" s="1"/>
    </row>
    <row r="310" spans="2:16" ht="11.25" customHeight="1">
      <c r="B310" s="25">
        <v>43586</v>
      </c>
      <c r="C310" s="26">
        <v>52749</v>
      </c>
      <c r="D310" s="10">
        <v>301</v>
      </c>
      <c r="E310" s="27">
        <v>9163</v>
      </c>
      <c r="F310" s="325"/>
      <c r="G310" s="221"/>
      <c r="H310" s="221"/>
      <c r="I310" s="222">
        <v>890643.39</v>
      </c>
      <c r="J310" s="221"/>
      <c r="K310" s="221"/>
      <c r="L310" s="221"/>
      <c r="M310" s="10">
        <v>539256.7696747456</v>
      </c>
      <c r="N310" s="10">
        <v>254045.12542102285</v>
      </c>
      <c r="O310" s="10">
        <v>72450.81743207299</v>
      </c>
      <c r="P310" s="1"/>
    </row>
    <row r="311" spans="2:16" ht="11.25" customHeight="1">
      <c r="B311" s="25">
        <v>43586</v>
      </c>
      <c r="C311" s="26">
        <v>52779</v>
      </c>
      <c r="D311" s="10">
        <v>302</v>
      </c>
      <c r="E311" s="27">
        <v>9193</v>
      </c>
      <c r="F311" s="325"/>
      <c r="G311" s="221"/>
      <c r="H311" s="221"/>
      <c r="I311" s="222">
        <v>860345.17</v>
      </c>
      <c r="J311" s="221"/>
      <c r="K311" s="221"/>
      <c r="L311" s="221"/>
      <c r="M311" s="10">
        <v>520057.1145080764</v>
      </c>
      <c r="N311" s="10">
        <v>244397.11201651552</v>
      </c>
      <c r="O311" s="10">
        <v>69413.60126755894</v>
      </c>
      <c r="P311" s="1"/>
    </row>
    <row r="312" spans="2:16" ht="11.25" customHeight="1">
      <c r="B312" s="25">
        <v>43586</v>
      </c>
      <c r="C312" s="26">
        <v>52810</v>
      </c>
      <c r="D312" s="10">
        <v>303</v>
      </c>
      <c r="E312" s="27">
        <v>9224</v>
      </c>
      <c r="F312" s="325"/>
      <c r="G312" s="221"/>
      <c r="H312" s="221"/>
      <c r="I312" s="222">
        <v>829980.34</v>
      </c>
      <c r="J312" s="221"/>
      <c r="K312" s="221"/>
      <c r="L312" s="221"/>
      <c r="M312" s="10">
        <v>500851.4107405916</v>
      </c>
      <c r="N312" s="10">
        <v>234772.93100154298</v>
      </c>
      <c r="O312" s="10">
        <v>66397.71724569277</v>
      </c>
      <c r="P312" s="1"/>
    </row>
    <row r="313" spans="2:16" ht="11.25" customHeight="1">
      <c r="B313" s="25">
        <v>43586</v>
      </c>
      <c r="C313" s="26">
        <v>52841</v>
      </c>
      <c r="D313" s="10">
        <v>304</v>
      </c>
      <c r="E313" s="27">
        <v>9255</v>
      </c>
      <c r="F313" s="325"/>
      <c r="G313" s="221"/>
      <c r="H313" s="221"/>
      <c r="I313" s="222">
        <v>800619.67</v>
      </c>
      <c r="J313" s="221"/>
      <c r="K313" s="221"/>
      <c r="L313" s="221"/>
      <c r="M313" s="10">
        <v>482314.2918577758</v>
      </c>
      <c r="N313" s="10">
        <v>225508.72236877674</v>
      </c>
      <c r="O313" s="10">
        <v>63507.51079389011</v>
      </c>
      <c r="P313" s="1"/>
    </row>
    <row r="314" spans="2:16" ht="11.25" customHeight="1">
      <c r="B314" s="25">
        <v>43586</v>
      </c>
      <c r="C314" s="26">
        <v>52871</v>
      </c>
      <c r="D314" s="10">
        <v>305</v>
      </c>
      <c r="E314" s="27">
        <v>9285</v>
      </c>
      <c r="F314" s="325"/>
      <c r="G314" s="221"/>
      <c r="H314" s="221"/>
      <c r="I314" s="222">
        <v>771195.23</v>
      </c>
      <c r="J314" s="221"/>
      <c r="K314" s="221"/>
      <c r="L314" s="221"/>
      <c r="M314" s="10">
        <v>463825.65898867464</v>
      </c>
      <c r="N314" s="10">
        <v>216330.4984696806</v>
      </c>
      <c r="O314" s="10">
        <v>60673.015556514925</v>
      </c>
      <c r="P314" s="1"/>
    </row>
    <row r="315" spans="2:16" ht="11.25" customHeight="1">
      <c r="B315" s="25">
        <v>43586</v>
      </c>
      <c r="C315" s="26">
        <v>52902</v>
      </c>
      <c r="D315" s="10">
        <v>306</v>
      </c>
      <c r="E315" s="27">
        <v>9316</v>
      </c>
      <c r="F315" s="325"/>
      <c r="G315" s="221"/>
      <c r="H315" s="221"/>
      <c r="I315" s="222">
        <v>742446.83</v>
      </c>
      <c r="J315" s="221"/>
      <c r="K315" s="221"/>
      <c r="L315" s="221"/>
      <c r="M315" s="10">
        <v>445777.9389471927</v>
      </c>
      <c r="N315" s="10">
        <v>207384.190370444</v>
      </c>
      <c r="O315" s="10">
        <v>57917.538333843164</v>
      </c>
      <c r="P315" s="1"/>
    </row>
    <row r="316" spans="2:16" ht="11.25" customHeight="1">
      <c r="B316" s="25">
        <v>43586</v>
      </c>
      <c r="C316" s="26">
        <v>52932</v>
      </c>
      <c r="D316" s="10">
        <v>307</v>
      </c>
      <c r="E316" s="27">
        <v>9346</v>
      </c>
      <c r="F316" s="325"/>
      <c r="G316" s="221"/>
      <c r="H316" s="221"/>
      <c r="I316" s="222">
        <v>715687.4</v>
      </c>
      <c r="J316" s="221"/>
      <c r="K316" s="221"/>
      <c r="L316" s="221"/>
      <c r="M316" s="10">
        <v>429005.78282074194</v>
      </c>
      <c r="N316" s="10">
        <v>199090.24783513247</v>
      </c>
      <c r="O316" s="10">
        <v>55373.31449308577</v>
      </c>
      <c r="P316" s="1"/>
    </row>
    <row r="317" spans="2:16" ht="11.25" customHeight="1">
      <c r="B317" s="25">
        <v>43586</v>
      </c>
      <c r="C317" s="26">
        <v>52963</v>
      </c>
      <c r="D317" s="10">
        <v>308</v>
      </c>
      <c r="E317" s="27">
        <v>9377</v>
      </c>
      <c r="F317" s="325"/>
      <c r="G317" s="221"/>
      <c r="H317" s="221"/>
      <c r="I317" s="222">
        <v>688867.54</v>
      </c>
      <c r="J317" s="221"/>
      <c r="K317" s="221"/>
      <c r="L317" s="221"/>
      <c r="M317" s="10">
        <v>412228.7476787264</v>
      </c>
      <c r="N317" s="10">
        <v>190817.94250273705</v>
      </c>
      <c r="O317" s="10">
        <v>52847.73286177876</v>
      </c>
      <c r="P317" s="1"/>
    </row>
    <row r="318" spans="2:16" ht="11.25" customHeight="1">
      <c r="B318" s="25">
        <v>43586</v>
      </c>
      <c r="C318" s="26">
        <v>52994</v>
      </c>
      <c r="D318" s="10">
        <v>309</v>
      </c>
      <c r="E318" s="27">
        <v>9408</v>
      </c>
      <c r="F318" s="325"/>
      <c r="G318" s="221"/>
      <c r="H318" s="221"/>
      <c r="I318" s="222">
        <v>661987.07</v>
      </c>
      <c r="J318" s="221"/>
      <c r="K318" s="221"/>
      <c r="L318" s="221"/>
      <c r="M318" s="10">
        <v>395471.1801926166</v>
      </c>
      <c r="N318" s="10">
        <v>182595.4143555753</v>
      </c>
      <c r="O318" s="10">
        <v>50356.27985503256</v>
      </c>
      <c r="P318" s="1"/>
    </row>
    <row r="319" spans="2:16" ht="11.25" customHeight="1">
      <c r="B319" s="25">
        <v>43586</v>
      </c>
      <c r="C319" s="26">
        <v>53022</v>
      </c>
      <c r="D319" s="10">
        <v>310</v>
      </c>
      <c r="E319" s="27">
        <v>9436</v>
      </c>
      <c r="F319" s="325"/>
      <c r="G319" s="221"/>
      <c r="H319" s="221"/>
      <c r="I319" s="222">
        <v>635045.94</v>
      </c>
      <c r="J319" s="221"/>
      <c r="K319" s="221"/>
      <c r="L319" s="221"/>
      <c r="M319" s="10">
        <v>378795.31587603124</v>
      </c>
      <c r="N319" s="10">
        <v>174494.09822594337</v>
      </c>
      <c r="O319" s="10">
        <v>47937.95747881041</v>
      </c>
      <c r="P319" s="1"/>
    </row>
    <row r="320" spans="2:16" ht="11.25" customHeight="1">
      <c r="B320" s="25">
        <v>43586</v>
      </c>
      <c r="C320" s="26">
        <v>53053</v>
      </c>
      <c r="D320" s="10">
        <v>311</v>
      </c>
      <c r="E320" s="27">
        <v>9467</v>
      </c>
      <c r="F320" s="325"/>
      <c r="G320" s="221"/>
      <c r="H320" s="221"/>
      <c r="I320" s="222">
        <v>610791.61</v>
      </c>
      <c r="J320" s="221"/>
      <c r="K320" s="221"/>
      <c r="L320" s="221"/>
      <c r="M320" s="10">
        <v>363710.0469951732</v>
      </c>
      <c r="N320" s="10">
        <v>167118.88664883288</v>
      </c>
      <c r="O320" s="10">
        <v>45717.33818220476</v>
      </c>
      <c r="P320" s="1"/>
    </row>
    <row r="321" spans="2:16" ht="11.25" customHeight="1">
      <c r="B321" s="25">
        <v>43586</v>
      </c>
      <c r="C321" s="26">
        <v>53083</v>
      </c>
      <c r="D321" s="10">
        <v>312</v>
      </c>
      <c r="E321" s="27">
        <v>9497</v>
      </c>
      <c r="F321" s="325"/>
      <c r="G321" s="221"/>
      <c r="H321" s="221"/>
      <c r="I321" s="222">
        <v>587620.35</v>
      </c>
      <c r="J321" s="221"/>
      <c r="K321" s="221"/>
      <c r="L321" s="221"/>
      <c r="M321" s="10">
        <v>349337.8339245486</v>
      </c>
      <c r="N321" s="10">
        <v>160120.0164526834</v>
      </c>
      <c r="O321" s="10">
        <v>43623.159007937065</v>
      </c>
      <c r="P321" s="1"/>
    </row>
    <row r="322" spans="2:16" ht="11.25" customHeight="1">
      <c r="B322" s="25">
        <v>43586</v>
      </c>
      <c r="C322" s="26">
        <v>53114</v>
      </c>
      <c r="D322" s="10">
        <v>313</v>
      </c>
      <c r="E322" s="27">
        <v>9528</v>
      </c>
      <c r="F322" s="325"/>
      <c r="G322" s="221"/>
      <c r="H322" s="221"/>
      <c r="I322" s="222">
        <v>567402.21</v>
      </c>
      <c r="J322" s="221"/>
      <c r="K322" s="221"/>
      <c r="L322" s="221"/>
      <c r="M322" s="10">
        <v>336746.11779022677</v>
      </c>
      <c r="N322" s="10">
        <v>153956.02641677423</v>
      </c>
      <c r="O322" s="10">
        <v>41766.18416944684</v>
      </c>
      <c r="P322" s="1"/>
    </row>
    <row r="323" spans="2:16" ht="11.25" customHeight="1">
      <c r="B323" s="25">
        <v>43586</v>
      </c>
      <c r="C323" s="26">
        <v>53144</v>
      </c>
      <c r="D323" s="10">
        <v>314</v>
      </c>
      <c r="E323" s="27">
        <v>9558</v>
      </c>
      <c r="F323" s="325"/>
      <c r="G323" s="221"/>
      <c r="H323" s="221"/>
      <c r="I323" s="222">
        <v>549157.97</v>
      </c>
      <c r="J323" s="221"/>
      <c r="K323" s="221"/>
      <c r="L323" s="221"/>
      <c r="M323" s="10">
        <v>325383.4247638051</v>
      </c>
      <c r="N323" s="10">
        <v>148395.00716575177</v>
      </c>
      <c r="O323" s="10">
        <v>40092.531422865315</v>
      </c>
      <c r="P323" s="1"/>
    </row>
    <row r="324" spans="2:16" ht="11.25" customHeight="1">
      <c r="B324" s="25">
        <v>43586</v>
      </c>
      <c r="C324" s="26">
        <v>53175</v>
      </c>
      <c r="D324" s="10">
        <v>315</v>
      </c>
      <c r="E324" s="27">
        <v>9589</v>
      </c>
      <c r="F324" s="325"/>
      <c r="G324" s="221"/>
      <c r="H324" s="221"/>
      <c r="I324" s="222">
        <v>534225.09</v>
      </c>
      <c r="J324" s="221"/>
      <c r="K324" s="221"/>
      <c r="L324" s="221"/>
      <c r="M324" s="10">
        <v>315998.6264887694</v>
      </c>
      <c r="N324" s="10">
        <v>143748.4435376722</v>
      </c>
      <c r="O324" s="10">
        <v>38672.65241089113</v>
      </c>
      <c r="P324" s="1"/>
    </row>
    <row r="325" spans="2:16" ht="11.25" customHeight="1">
      <c r="B325" s="25">
        <v>43586</v>
      </c>
      <c r="C325" s="26">
        <v>53206</v>
      </c>
      <c r="D325" s="10">
        <v>316</v>
      </c>
      <c r="E325" s="27">
        <v>9620</v>
      </c>
      <c r="F325" s="325"/>
      <c r="G325" s="221"/>
      <c r="H325" s="221"/>
      <c r="I325" s="222">
        <v>520667.17</v>
      </c>
      <c r="J325" s="221"/>
      <c r="K325" s="221"/>
      <c r="L325" s="221"/>
      <c r="M325" s="10">
        <v>307456.6477862562</v>
      </c>
      <c r="N325" s="10">
        <v>139506.97978132937</v>
      </c>
      <c r="O325" s="10">
        <v>37372.60450411882</v>
      </c>
      <c r="P325" s="1"/>
    </row>
    <row r="326" spans="2:16" ht="11.25" customHeight="1">
      <c r="B326" s="25">
        <v>43586</v>
      </c>
      <c r="C326" s="26">
        <v>53236</v>
      </c>
      <c r="D326" s="10">
        <v>317</v>
      </c>
      <c r="E326" s="27">
        <v>9650</v>
      </c>
      <c r="F326" s="325"/>
      <c r="G326" s="221"/>
      <c r="H326" s="221"/>
      <c r="I326" s="222">
        <v>507571.26</v>
      </c>
      <c r="J326" s="221"/>
      <c r="K326" s="221"/>
      <c r="L326" s="221"/>
      <c r="M326" s="10">
        <v>299231.4773044738</v>
      </c>
      <c r="N326" s="10">
        <v>135440.66982983577</v>
      </c>
      <c r="O326" s="10">
        <v>36134.54617823169</v>
      </c>
      <c r="P326" s="1"/>
    </row>
    <row r="327" spans="2:16" ht="11.25" customHeight="1">
      <c r="B327" s="25">
        <v>43586</v>
      </c>
      <c r="C327" s="26">
        <v>53267</v>
      </c>
      <c r="D327" s="10">
        <v>318</v>
      </c>
      <c r="E327" s="27">
        <v>9681</v>
      </c>
      <c r="F327" s="325"/>
      <c r="G327" s="221"/>
      <c r="H327" s="221"/>
      <c r="I327" s="222">
        <v>495747.3</v>
      </c>
      <c r="J327" s="221"/>
      <c r="K327" s="221"/>
      <c r="L327" s="221"/>
      <c r="M327" s="10">
        <v>291765.1324643523</v>
      </c>
      <c r="N327" s="10">
        <v>131725.33120061716</v>
      </c>
      <c r="O327" s="10">
        <v>34994.470816087574</v>
      </c>
      <c r="P327" s="1"/>
    </row>
    <row r="328" spans="2:16" ht="11.25" customHeight="1">
      <c r="B328" s="25">
        <v>43586</v>
      </c>
      <c r="C328" s="26">
        <v>53297</v>
      </c>
      <c r="D328" s="10">
        <v>319</v>
      </c>
      <c r="E328" s="27">
        <v>9711</v>
      </c>
      <c r="F328" s="325"/>
      <c r="G328" s="221"/>
      <c r="H328" s="221"/>
      <c r="I328" s="222">
        <v>484589.96</v>
      </c>
      <c r="J328" s="221"/>
      <c r="K328" s="221"/>
      <c r="L328" s="221"/>
      <c r="M328" s="10">
        <v>284730.5092218043</v>
      </c>
      <c r="N328" s="10">
        <v>128232.96414934838</v>
      </c>
      <c r="O328" s="10">
        <v>33927.03415727144</v>
      </c>
      <c r="P328" s="1"/>
    </row>
    <row r="329" spans="2:16" ht="11.25" customHeight="1">
      <c r="B329" s="25">
        <v>43586</v>
      </c>
      <c r="C329" s="26">
        <v>53328</v>
      </c>
      <c r="D329" s="10">
        <v>320</v>
      </c>
      <c r="E329" s="27">
        <v>9742</v>
      </c>
      <c r="F329" s="325"/>
      <c r="G329" s="221"/>
      <c r="H329" s="221"/>
      <c r="I329" s="222">
        <v>473406.71</v>
      </c>
      <c r="J329" s="221"/>
      <c r="K329" s="221"/>
      <c r="L329" s="221"/>
      <c r="M329" s="10">
        <v>277687.7881220567</v>
      </c>
      <c r="N329" s="10">
        <v>124743.10516229318</v>
      </c>
      <c r="O329" s="10">
        <v>32863.92152356215</v>
      </c>
      <c r="P329" s="1"/>
    </row>
    <row r="330" spans="2:16" ht="11.25" customHeight="1">
      <c r="B330" s="25">
        <v>43586</v>
      </c>
      <c r="C330" s="26">
        <v>53359</v>
      </c>
      <c r="D330" s="10">
        <v>321</v>
      </c>
      <c r="E330" s="27">
        <v>9773</v>
      </c>
      <c r="F330" s="325"/>
      <c r="G330" s="221"/>
      <c r="H330" s="221"/>
      <c r="I330" s="222">
        <v>462999.67</v>
      </c>
      <c r="J330" s="221"/>
      <c r="K330" s="221"/>
      <c r="L330" s="221"/>
      <c r="M330" s="10">
        <v>271122.66981668357</v>
      </c>
      <c r="N330" s="10">
        <v>121484.17106071206</v>
      </c>
      <c r="O330" s="10">
        <v>31869.78609556437</v>
      </c>
      <c r="P330" s="1"/>
    </row>
    <row r="331" spans="2:16" ht="11.25" customHeight="1">
      <c r="B331" s="25">
        <v>43586</v>
      </c>
      <c r="C331" s="26">
        <v>53387</v>
      </c>
      <c r="D331" s="10">
        <v>322</v>
      </c>
      <c r="E331" s="27">
        <v>9801</v>
      </c>
      <c r="F331" s="325"/>
      <c r="G331" s="221"/>
      <c r="H331" s="221"/>
      <c r="I331" s="222">
        <v>453031.24</v>
      </c>
      <c r="J331" s="221"/>
      <c r="K331" s="221"/>
      <c r="L331" s="221"/>
      <c r="M331" s="10">
        <v>264878.93708865583</v>
      </c>
      <c r="N331" s="10">
        <v>118413.82320916794</v>
      </c>
      <c r="O331" s="10">
        <v>30945.45470479168</v>
      </c>
      <c r="P331" s="1"/>
    </row>
    <row r="332" spans="2:16" ht="11.25" customHeight="1">
      <c r="B332" s="25">
        <v>43586</v>
      </c>
      <c r="C332" s="26">
        <v>53418</v>
      </c>
      <c r="D332" s="10">
        <v>323</v>
      </c>
      <c r="E332" s="27">
        <v>9832</v>
      </c>
      <c r="F332" s="325"/>
      <c r="G332" s="221"/>
      <c r="H332" s="221"/>
      <c r="I332" s="222">
        <v>443491.14</v>
      </c>
      <c r="J332" s="221"/>
      <c r="K332" s="221"/>
      <c r="L332" s="221"/>
      <c r="M332" s="10">
        <v>258861.22440288775</v>
      </c>
      <c r="N332" s="10">
        <v>115429.3027352159</v>
      </c>
      <c r="O332" s="10">
        <v>30037.73330223441</v>
      </c>
      <c r="P332" s="1"/>
    </row>
    <row r="333" spans="2:16" ht="11.25" customHeight="1">
      <c r="B333" s="25">
        <v>43586</v>
      </c>
      <c r="C333" s="26">
        <v>53448</v>
      </c>
      <c r="D333" s="10">
        <v>324</v>
      </c>
      <c r="E333" s="27">
        <v>9862</v>
      </c>
      <c r="F333" s="325"/>
      <c r="G333" s="221"/>
      <c r="H333" s="221"/>
      <c r="I333" s="222">
        <v>433929.2</v>
      </c>
      <c r="J333" s="221"/>
      <c r="K333" s="221"/>
      <c r="L333" s="221"/>
      <c r="M333" s="10">
        <v>252864.28265164758</v>
      </c>
      <c r="N333" s="10">
        <v>112477.67424302577</v>
      </c>
      <c r="O333" s="10">
        <v>29149.66015325738</v>
      </c>
      <c r="P333" s="1"/>
    </row>
    <row r="334" spans="2:16" ht="11.25" customHeight="1">
      <c r="B334" s="25">
        <v>43586</v>
      </c>
      <c r="C334" s="26">
        <v>53479</v>
      </c>
      <c r="D334" s="10">
        <v>325</v>
      </c>
      <c r="E334" s="27">
        <v>9893</v>
      </c>
      <c r="F334" s="325"/>
      <c r="G334" s="221"/>
      <c r="H334" s="221"/>
      <c r="I334" s="222">
        <v>425295.48</v>
      </c>
      <c r="J334" s="221"/>
      <c r="K334" s="221"/>
      <c r="L334" s="221"/>
      <c r="M334" s="10">
        <v>247412.79732506198</v>
      </c>
      <c r="N334" s="10">
        <v>109772.88821041779</v>
      </c>
      <c r="O334" s="10">
        <v>28328.193399373613</v>
      </c>
      <c r="P334" s="1"/>
    </row>
    <row r="335" spans="2:16" ht="11.25" customHeight="1">
      <c r="B335" s="25">
        <v>43586</v>
      </c>
      <c r="C335" s="26">
        <v>53509</v>
      </c>
      <c r="D335" s="10">
        <v>326</v>
      </c>
      <c r="E335" s="27">
        <v>9923</v>
      </c>
      <c r="F335" s="325"/>
      <c r="G335" s="221"/>
      <c r="H335" s="221"/>
      <c r="I335" s="222">
        <v>416641.99</v>
      </c>
      <c r="J335" s="221"/>
      <c r="K335" s="221"/>
      <c r="L335" s="221"/>
      <c r="M335" s="10">
        <v>241980.8454277203</v>
      </c>
      <c r="N335" s="10">
        <v>107098.57403042243</v>
      </c>
      <c r="O335" s="10">
        <v>27524.761189887948</v>
      </c>
      <c r="P335" s="1"/>
    </row>
    <row r="336" spans="2:16" ht="11.25" customHeight="1">
      <c r="B336" s="25">
        <v>43586</v>
      </c>
      <c r="C336" s="26">
        <v>53540</v>
      </c>
      <c r="D336" s="10">
        <v>327</v>
      </c>
      <c r="E336" s="27">
        <v>9954</v>
      </c>
      <c r="F336" s="325"/>
      <c r="G336" s="221"/>
      <c r="H336" s="221"/>
      <c r="I336" s="222">
        <v>407968.57</v>
      </c>
      <c r="J336" s="221"/>
      <c r="K336" s="221"/>
      <c r="L336" s="221"/>
      <c r="M336" s="10">
        <v>236541.5499005123</v>
      </c>
      <c r="N336" s="10">
        <v>104424.93887437867</v>
      </c>
      <c r="O336" s="10">
        <v>26723.95430559345</v>
      </c>
      <c r="P336" s="1"/>
    </row>
    <row r="337" spans="2:16" ht="11.25" customHeight="1">
      <c r="B337" s="25">
        <v>43586</v>
      </c>
      <c r="C337" s="26">
        <v>53571</v>
      </c>
      <c r="D337" s="10">
        <v>328</v>
      </c>
      <c r="E337" s="27">
        <v>9985</v>
      </c>
      <c r="F337" s="325"/>
      <c r="G337" s="221"/>
      <c r="H337" s="221"/>
      <c r="I337" s="222">
        <v>399275.19</v>
      </c>
      <c r="J337" s="221"/>
      <c r="K337" s="221"/>
      <c r="L337" s="221"/>
      <c r="M337" s="10">
        <v>231108.4559237291</v>
      </c>
      <c r="N337" s="10">
        <v>101766.94103280109</v>
      </c>
      <c r="O337" s="10">
        <v>25933.42221888922</v>
      </c>
      <c r="P337" s="1"/>
    </row>
    <row r="338" spans="2:16" ht="11.25" customHeight="1">
      <c r="B338" s="25">
        <v>43586</v>
      </c>
      <c r="C338" s="26">
        <v>53601</v>
      </c>
      <c r="D338" s="10">
        <v>329</v>
      </c>
      <c r="E338" s="27">
        <v>10015</v>
      </c>
      <c r="F338" s="325"/>
      <c r="G338" s="221"/>
      <c r="H338" s="221"/>
      <c r="I338" s="222">
        <v>390561.79</v>
      </c>
      <c r="J338" s="221"/>
      <c r="K338" s="221"/>
      <c r="L338" s="221"/>
      <c r="M338" s="10">
        <v>225693.90135721175</v>
      </c>
      <c r="N338" s="10">
        <v>99138.07358974805</v>
      </c>
      <c r="O338" s="10">
        <v>25159.943958503267</v>
      </c>
      <c r="P338" s="1"/>
    </row>
    <row r="339" spans="2:16" ht="11.25" customHeight="1">
      <c r="B339" s="25">
        <v>43586</v>
      </c>
      <c r="C339" s="26">
        <v>53632</v>
      </c>
      <c r="D339" s="10">
        <v>330</v>
      </c>
      <c r="E339" s="27">
        <v>10046</v>
      </c>
      <c r="F339" s="325"/>
      <c r="G339" s="221"/>
      <c r="H339" s="221"/>
      <c r="I339" s="222">
        <v>382776.72</v>
      </c>
      <c r="J339" s="221"/>
      <c r="K339" s="221"/>
      <c r="L339" s="221"/>
      <c r="M339" s="10">
        <v>220819.98042553963</v>
      </c>
      <c r="N339" s="10">
        <v>96750.47629742068</v>
      </c>
      <c r="O339" s="10">
        <v>24450.003469080806</v>
      </c>
      <c r="P339" s="1"/>
    </row>
    <row r="340" spans="2:16" ht="11.25" customHeight="1">
      <c r="B340" s="25">
        <v>43586</v>
      </c>
      <c r="C340" s="26">
        <v>53662</v>
      </c>
      <c r="D340" s="10">
        <v>331</v>
      </c>
      <c r="E340" s="27">
        <v>10076</v>
      </c>
      <c r="F340" s="325"/>
      <c r="G340" s="221"/>
      <c r="H340" s="221"/>
      <c r="I340" s="222">
        <v>376845.88</v>
      </c>
      <c r="J340" s="221"/>
      <c r="K340" s="221"/>
      <c r="L340" s="221"/>
      <c r="M340" s="10">
        <v>217041.699946934</v>
      </c>
      <c r="N340" s="10">
        <v>94860.99906457949</v>
      </c>
      <c r="O340" s="10">
        <v>23874.24196439304</v>
      </c>
      <c r="P340" s="1"/>
    </row>
    <row r="341" spans="2:16" ht="11.25" customHeight="1">
      <c r="B341" s="25">
        <v>43586</v>
      </c>
      <c r="C341" s="26">
        <v>53693</v>
      </c>
      <c r="D341" s="10">
        <v>332</v>
      </c>
      <c r="E341" s="27">
        <v>10107</v>
      </c>
      <c r="F341" s="325"/>
      <c r="G341" s="221"/>
      <c r="H341" s="221"/>
      <c r="I341" s="222">
        <v>121467.55</v>
      </c>
      <c r="J341" s="221"/>
      <c r="K341" s="221"/>
      <c r="L341" s="221"/>
      <c r="M341" s="10">
        <v>0</v>
      </c>
      <c r="N341" s="10">
        <v>0</v>
      </c>
      <c r="O341" s="10">
        <v>0</v>
      </c>
      <c r="P341" s="1"/>
    </row>
    <row r="342" spans="2:16" ht="11.25" customHeight="1">
      <c r="B342" s="25">
        <v>43586</v>
      </c>
      <c r="C342" s="26">
        <v>53724</v>
      </c>
      <c r="D342" s="10">
        <v>333</v>
      </c>
      <c r="E342" s="27">
        <v>10138</v>
      </c>
      <c r="F342" s="325"/>
      <c r="G342" s="221"/>
      <c r="H342" s="221"/>
      <c r="I342" s="222">
        <v>66075.66</v>
      </c>
      <c r="J342" s="221"/>
      <c r="K342" s="221"/>
      <c r="L342" s="221"/>
      <c r="M342" s="10">
        <v>37926.82420461492</v>
      </c>
      <c r="N342" s="10">
        <v>16492.222160471367</v>
      </c>
      <c r="O342" s="10">
        <v>4115.610934101156</v>
      </c>
      <c r="P342" s="1"/>
    </row>
    <row r="343" spans="2:16" ht="11.25" customHeight="1">
      <c r="B343" s="25">
        <v>43586</v>
      </c>
      <c r="C343" s="26">
        <v>53752</v>
      </c>
      <c r="D343" s="10">
        <v>334</v>
      </c>
      <c r="E343" s="27">
        <v>10166</v>
      </c>
      <c r="F343" s="325"/>
      <c r="G343" s="221"/>
      <c r="H343" s="221"/>
      <c r="I343" s="222">
        <v>60670.19</v>
      </c>
      <c r="J343" s="221"/>
      <c r="K343" s="221"/>
      <c r="L343" s="221"/>
      <c r="M343" s="10">
        <v>34770.781099930966</v>
      </c>
      <c r="N343" s="10">
        <v>15085.102337303184</v>
      </c>
      <c r="O343" s="10">
        <v>3750.061654344314</v>
      </c>
      <c r="P343" s="1"/>
    </row>
    <row r="344" spans="2:16" ht="11.25" customHeight="1">
      <c r="B344" s="25">
        <v>43586</v>
      </c>
      <c r="C344" s="26">
        <v>53783</v>
      </c>
      <c r="D344" s="10">
        <v>335</v>
      </c>
      <c r="E344" s="27">
        <v>10197</v>
      </c>
      <c r="F344" s="325"/>
      <c r="G344" s="221"/>
      <c r="H344" s="221"/>
      <c r="I344" s="222">
        <v>56000.29</v>
      </c>
      <c r="J344" s="221"/>
      <c r="K344" s="221"/>
      <c r="L344" s="221"/>
      <c r="M344" s="10">
        <v>32039.973407379282</v>
      </c>
      <c r="N344" s="10">
        <v>13865.005740141449</v>
      </c>
      <c r="O344" s="10">
        <v>3432.1544281069487</v>
      </c>
      <c r="P344" s="1"/>
    </row>
    <row r="345" spans="2:16" ht="11.25" customHeight="1">
      <c r="B345" s="25">
        <v>43586</v>
      </c>
      <c r="C345" s="26">
        <v>53813</v>
      </c>
      <c r="D345" s="10">
        <v>336</v>
      </c>
      <c r="E345" s="27">
        <v>10227</v>
      </c>
      <c r="F345" s="325"/>
      <c r="G345" s="221"/>
      <c r="H345" s="221"/>
      <c r="I345" s="222">
        <v>52347.44</v>
      </c>
      <c r="J345" s="221"/>
      <c r="K345" s="221"/>
      <c r="L345" s="221"/>
      <c r="M345" s="10">
        <v>29900.87373789842</v>
      </c>
      <c r="N345" s="10">
        <v>12907.482745296007</v>
      </c>
      <c r="O345" s="10">
        <v>3182.030978498205</v>
      </c>
      <c r="P345" s="1"/>
    </row>
    <row r="346" spans="2:16" ht="11.25" customHeight="1">
      <c r="B346" s="25">
        <v>43586</v>
      </c>
      <c r="C346" s="26">
        <v>53844</v>
      </c>
      <c r="D346" s="10">
        <v>337</v>
      </c>
      <c r="E346" s="27">
        <v>10258</v>
      </c>
      <c r="F346" s="325"/>
      <c r="G346" s="221"/>
      <c r="H346" s="221"/>
      <c r="I346" s="222">
        <v>49776.23</v>
      </c>
      <c r="J346" s="221"/>
      <c r="K346" s="221"/>
      <c r="L346" s="221"/>
      <c r="M346" s="10">
        <v>28383.974688016508</v>
      </c>
      <c r="N346" s="10">
        <v>12221.513105258482</v>
      </c>
      <c r="O346" s="10">
        <v>3000.1602150360814</v>
      </c>
      <c r="P346" s="1"/>
    </row>
    <row r="347" spans="2:16" ht="11.25" customHeight="1">
      <c r="B347" s="25">
        <v>43586</v>
      </c>
      <c r="C347" s="26">
        <v>53874</v>
      </c>
      <c r="D347" s="10">
        <v>338</v>
      </c>
      <c r="E347" s="27">
        <v>10288</v>
      </c>
      <c r="F347" s="325"/>
      <c r="G347" s="221"/>
      <c r="H347" s="221"/>
      <c r="I347" s="222">
        <v>47197.92</v>
      </c>
      <c r="J347" s="221"/>
      <c r="K347" s="221"/>
      <c r="L347" s="221"/>
      <c r="M347" s="10">
        <v>26869.56468963162</v>
      </c>
      <c r="N347" s="10">
        <v>11540.96608512238</v>
      </c>
      <c r="O347" s="10">
        <v>2821.4848199897046</v>
      </c>
      <c r="P347" s="1"/>
    </row>
    <row r="348" spans="2:16" ht="11.25" customHeight="1">
      <c r="B348" s="25">
        <v>43586</v>
      </c>
      <c r="C348" s="26">
        <v>53905</v>
      </c>
      <c r="D348" s="10">
        <v>339</v>
      </c>
      <c r="E348" s="27">
        <v>10319</v>
      </c>
      <c r="F348" s="325"/>
      <c r="G348" s="221"/>
      <c r="H348" s="221"/>
      <c r="I348" s="222">
        <v>44612.52</v>
      </c>
      <c r="J348" s="221"/>
      <c r="K348" s="221"/>
      <c r="L348" s="221"/>
      <c r="M348" s="10">
        <v>25354.63164455905</v>
      </c>
      <c r="N348" s="10">
        <v>10862.578615312663</v>
      </c>
      <c r="O348" s="10">
        <v>2644.3875597309243</v>
      </c>
      <c r="P348" s="1"/>
    </row>
    <row r="349" spans="2:16" ht="11.25" customHeight="1">
      <c r="B349" s="25">
        <v>43586</v>
      </c>
      <c r="C349" s="26">
        <v>53936</v>
      </c>
      <c r="D349" s="10">
        <v>340</v>
      </c>
      <c r="E349" s="27">
        <v>10350</v>
      </c>
      <c r="F349" s="325"/>
      <c r="G349" s="221"/>
      <c r="H349" s="221"/>
      <c r="I349" s="222">
        <v>42018.58</v>
      </c>
      <c r="J349" s="221"/>
      <c r="K349" s="221"/>
      <c r="L349" s="221"/>
      <c r="M349" s="10">
        <v>23839.91487591361</v>
      </c>
      <c r="N349" s="10">
        <v>10187.659480393468</v>
      </c>
      <c r="O349" s="10">
        <v>2469.5806449949005</v>
      </c>
      <c r="P349" s="1"/>
    </row>
    <row r="350" spans="2:16" ht="11.25" customHeight="1">
      <c r="B350" s="25">
        <v>43586</v>
      </c>
      <c r="C350" s="26">
        <v>53966</v>
      </c>
      <c r="D350" s="10">
        <v>341</v>
      </c>
      <c r="E350" s="27">
        <v>10380</v>
      </c>
      <c r="F350" s="325"/>
      <c r="G350" s="221"/>
      <c r="H350" s="221"/>
      <c r="I350" s="222">
        <v>40727.6</v>
      </c>
      <c r="J350" s="221"/>
      <c r="K350" s="221"/>
      <c r="L350" s="221"/>
      <c r="M350" s="10">
        <v>23069.527941863955</v>
      </c>
      <c r="N350" s="10">
        <v>9834.18095273704</v>
      </c>
      <c r="O350" s="10">
        <v>2374.1222110337912</v>
      </c>
      <c r="P350" s="1"/>
    </row>
    <row r="351" spans="2:16" ht="11.25" customHeight="1">
      <c r="B351" s="25">
        <v>43586</v>
      </c>
      <c r="C351" s="26">
        <v>53997</v>
      </c>
      <c r="D351" s="10">
        <v>342</v>
      </c>
      <c r="E351" s="27">
        <v>10411</v>
      </c>
      <c r="F351" s="325"/>
      <c r="G351" s="221"/>
      <c r="H351" s="221"/>
      <c r="I351" s="222">
        <v>39431.41</v>
      </c>
      <c r="J351" s="221"/>
      <c r="K351" s="221"/>
      <c r="L351" s="221"/>
      <c r="M351" s="10">
        <v>22297.43852562249</v>
      </c>
      <c r="N351" s="10">
        <v>9480.87794169029</v>
      </c>
      <c r="O351" s="10">
        <v>2279.1350018664716</v>
      </c>
      <c r="P351" s="1"/>
    </row>
    <row r="352" spans="2:16" ht="11.25" customHeight="1">
      <c r="B352" s="25">
        <v>43586</v>
      </c>
      <c r="C352" s="26">
        <v>54027</v>
      </c>
      <c r="D352" s="10">
        <v>343</v>
      </c>
      <c r="E352" s="27">
        <v>10441</v>
      </c>
      <c r="F352" s="325"/>
      <c r="G352" s="221"/>
      <c r="H352" s="221"/>
      <c r="I352" s="222">
        <v>38128.99</v>
      </c>
      <c r="J352" s="221"/>
      <c r="K352" s="221"/>
      <c r="L352" s="221"/>
      <c r="M352" s="10">
        <v>21525.563535089666</v>
      </c>
      <c r="N352" s="10">
        <v>9130.149261383942</v>
      </c>
      <c r="O352" s="10">
        <v>2185.825340124794</v>
      </c>
      <c r="P352" s="1"/>
    </row>
    <row r="353" spans="2:16" ht="11.25" customHeight="1">
      <c r="B353" s="25">
        <v>43586</v>
      </c>
      <c r="C353" s="26">
        <v>54058</v>
      </c>
      <c r="D353" s="10">
        <v>344</v>
      </c>
      <c r="E353" s="27">
        <v>10472</v>
      </c>
      <c r="F353" s="325"/>
      <c r="G353" s="221"/>
      <c r="H353" s="221"/>
      <c r="I353" s="222">
        <v>37099.14</v>
      </c>
      <c r="J353" s="221"/>
      <c r="K353" s="221"/>
      <c r="L353" s="221"/>
      <c r="M353" s="10">
        <v>20908.643123474805</v>
      </c>
      <c r="N353" s="10">
        <v>8845.925763207566</v>
      </c>
      <c r="O353" s="10">
        <v>2108.810177073919</v>
      </c>
      <c r="P353" s="1"/>
    </row>
    <row r="354" spans="2:16" ht="11.25" customHeight="1">
      <c r="B354" s="25">
        <v>43586</v>
      </c>
      <c r="C354" s="26">
        <v>54089</v>
      </c>
      <c r="D354" s="10">
        <v>345</v>
      </c>
      <c r="E354" s="27">
        <v>10503</v>
      </c>
      <c r="F354" s="325"/>
      <c r="G354" s="221"/>
      <c r="H354" s="221"/>
      <c r="I354" s="222">
        <v>36065.25</v>
      </c>
      <c r="J354" s="221"/>
      <c r="K354" s="221"/>
      <c r="L354" s="221"/>
      <c r="M354" s="10">
        <v>20291.480440173054</v>
      </c>
      <c r="N354" s="10">
        <v>8562.98665144235</v>
      </c>
      <c r="O354" s="10">
        <v>2032.7130953806225</v>
      </c>
      <c r="P354" s="1"/>
    </row>
    <row r="355" spans="2:16" ht="11.25" customHeight="1">
      <c r="B355" s="25">
        <v>43586</v>
      </c>
      <c r="C355" s="26">
        <v>54118</v>
      </c>
      <c r="D355" s="10">
        <v>346</v>
      </c>
      <c r="E355" s="27">
        <v>10532</v>
      </c>
      <c r="F355" s="325"/>
      <c r="G355" s="221"/>
      <c r="H355" s="221"/>
      <c r="I355" s="222">
        <v>35027.29</v>
      </c>
      <c r="J355" s="221"/>
      <c r="K355" s="221"/>
      <c r="L355" s="221"/>
      <c r="M355" s="10">
        <v>19676.219849734684</v>
      </c>
      <c r="N355" s="10">
        <v>8283.590882816905</v>
      </c>
      <c r="O355" s="10">
        <v>1958.5966475358161</v>
      </c>
      <c r="P355" s="1"/>
    </row>
    <row r="356" spans="2:16" ht="11.25" customHeight="1">
      <c r="B356" s="25">
        <v>43586</v>
      </c>
      <c r="C356" s="26">
        <v>54149</v>
      </c>
      <c r="D356" s="10">
        <v>347</v>
      </c>
      <c r="E356" s="27">
        <v>10563</v>
      </c>
      <c r="F356" s="325"/>
      <c r="G356" s="221"/>
      <c r="H356" s="221"/>
      <c r="I356" s="222">
        <v>33985.26</v>
      </c>
      <c r="J356" s="221"/>
      <c r="K356" s="221"/>
      <c r="L356" s="221"/>
      <c r="M356" s="10">
        <v>19058.490687415353</v>
      </c>
      <c r="N356" s="10">
        <v>8003.124483926761</v>
      </c>
      <c r="O356" s="10">
        <v>1884.2674984330843</v>
      </c>
      <c r="P356" s="1"/>
    </row>
    <row r="357" spans="2:16" ht="11.25" customHeight="1">
      <c r="B357" s="25">
        <v>43586</v>
      </c>
      <c r="C357" s="26">
        <v>54179</v>
      </c>
      <c r="D357" s="10">
        <v>348</v>
      </c>
      <c r="E357" s="27">
        <v>10593</v>
      </c>
      <c r="F357" s="325"/>
      <c r="G357" s="221"/>
      <c r="H357" s="221"/>
      <c r="I357" s="222">
        <v>32939.14</v>
      </c>
      <c r="J357" s="221"/>
      <c r="K357" s="221"/>
      <c r="L357" s="221"/>
      <c r="M357" s="10">
        <v>18441.520426007377</v>
      </c>
      <c r="N357" s="10">
        <v>7724.983475996596</v>
      </c>
      <c r="O357" s="10">
        <v>1811.3260268549645</v>
      </c>
      <c r="P357" s="1"/>
    </row>
    <row r="358" spans="2:16" ht="11.25" customHeight="1">
      <c r="B358" s="25">
        <v>43586</v>
      </c>
      <c r="C358" s="26">
        <v>54210</v>
      </c>
      <c r="D358" s="10">
        <v>349</v>
      </c>
      <c r="E358" s="27">
        <v>10624</v>
      </c>
      <c r="F358" s="325"/>
      <c r="G358" s="221"/>
      <c r="H358" s="221"/>
      <c r="I358" s="222">
        <v>31888.9</v>
      </c>
      <c r="J358" s="221"/>
      <c r="K358" s="221"/>
      <c r="L358" s="221"/>
      <c r="M358" s="10">
        <v>17823.245350420955</v>
      </c>
      <c r="N358" s="10">
        <v>7447.006168617775</v>
      </c>
      <c r="O358" s="10">
        <v>1738.751035133986</v>
      </c>
      <c r="P358" s="1"/>
    </row>
    <row r="359" spans="2:16" ht="11.25" customHeight="1">
      <c r="B359" s="25">
        <v>43586</v>
      </c>
      <c r="C359" s="26">
        <v>54240</v>
      </c>
      <c r="D359" s="10">
        <v>350</v>
      </c>
      <c r="E359" s="27">
        <v>10654</v>
      </c>
      <c r="F359" s="325"/>
      <c r="G359" s="221"/>
      <c r="H359" s="221"/>
      <c r="I359" s="222">
        <v>30834.54</v>
      </c>
      <c r="J359" s="221"/>
      <c r="K359" s="221"/>
      <c r="L359" s="221"/>
      <c r="M359" s="10">
        <v>17205.657803716917</v>
      </c>
      <c r="N359" s="10">
        <v>7171.268388503757</v>
      </c>
      <c r="O359" s="10">
        <v>1667.5073156779054</v>
      </c>
      <c r="P359" s="1"/>
    </row>
    <row r="360" spans="2:16" ht="11.25" customHeight="1">
      <c r="B360" s="25">
        <v>43586</v>
      </c>
      <c r="C360" s="26">
        <v>54271</v>
      </c>
      <c r="D360" s="10">
        <v>351</v>
      </c>
      <c r="E360" s="27">
        <v>10685</v>
      </c>
      <c r="F360" s="325"/>
      <c r="G360" s="221"/>
      <c r="H360" s="221"/>
      <c r="I360" s="222">
        <v>29776.04</v>
      </c>
      <c r="J360" s="221"/>
      <c r="K360" s="221"/>
      <c r="L360" s="221"/>
      <c r="M360" s="10">
        <v>16586.83504081241</v>
      </c>
      <c r="N360" s="10">
        <v>6895.762792715992</v>
      </c>
      <c r="O360" s="10">
        <v>1596.6536008681624</v>
      </c>
      <c r="P360" s="1"/>
    </row>
    <row r="361" spans="2:16" ht="11.25" customHeight="1">
      <c r="B361" s="25">
        <v>43586</v>
      </c>
      <c r="C361" s="26">
        <v>54302</v>
      </c>
      <c r="D361" s="10">
        <v>352</v>
      </c>
      <c r="E361" s="27">
        <v>10716</v>
      </c>
      <c r="F361" s="325"/>
      <c r="G361" s="221"/>
      <c r="H361" s="221"/>
      <c r="I361" s="222">
        <v>28713.38</v>
      </c>
      <c r="J361" s="221"/>
      <c r="K361" s="221"/>
      <c r="L361" s="221"/>
      <c r="M361" s="10">
        <v>15967.748510893487</v>
      </c>
      <c r="N361" s="10">
        <v>6621.502769919632</v>
      </c>
      <c r="O361" s="10">
        <v>1526.6573594334955</v>
      </c>
      <c r="P361" s="1"/>
    </row>
    <row r="362" spans="2:16" ht="11.25" customHeight="1">
      <c r="B362" s="25">
        <v>43586</v>
      </c>
      <c r="C362" s="26">
        <v>54332</v>
      </c>
      <c r="D362" s="10">
        <v>353</v>
      </c>
      <c r="E362" s="27">
        <v>10746</v>
      </c>
      <c r="F362" s="325"/>
      <c r="G362" s="221"/>
      <c r="H362" s="221"/>
      <c r="I362" s="222">
        <v>27646.54</v>
      </c>
      <c r="J362" s="221"/>
      <c r="K362" s="221"/>
      <c r="L362" s="221"/>
      <c r="M362" s="10">
        <v>15349.23418751564</v>
      </c>
      <c r="N362" s="10">
        <v>6349.351360304718</v>
      </c>
      <c r="O362" s="10">
        <v>1457.909126811671</v>
      </c>
      <c r="P362" s="1"/>
    </row>
    <row r="363" spans="2:16" ht="11.25" customHeight="1">
      <c r="B363" s="25">
        <v>43586</v>
      </c>
      <c r="C363" s="26">
        <v>54363</v>
      </c>
      <c r="D363" s="10">
        <v>354</v>
      </c>
      <c r="E363" s="27">
        <v>10777</v>
      </c>
      <c r="F363" s="325"/>
      <c r="G363" s="221"/>
      <c r="H363" s="221"/>
      <c r="I363" s="222">
        <v>26575.52</v>
      </c>
      <c r="J363" s="221"/>
      <c r="K363" s="221"/>
      <c r="L363" s="221"/>
      <c r="M363" s="10">
        <v>14729.583810772972</v>
      </c>
      <c r="N363" s="10">
        <v>6077.531481958865</v>
      </c>
      <c r="O363" s="10">
        <v>1389.5844027848389</v>
      </c>
      <c r="P363" s="1"/>
    </row>
    <row r="364" spans="2:16" ht="11.25" customHeight="1">
      <c r="B364" s="25">
        <v>43586</v>
      </c>
      <c r="C364" s="26">
        <v>54393</v>
      </c>
      <c r="D364" s="10">
        <v>355</v>
      </c>
      <c r="E364" s="27">
        <v>10807</v>
      </c>
      <c r="F364" s="325"/>
      <c r="G364" s="221"/>
      <c r="H364" s="221"/>
      <c r="I364" s="222">
        <v>25500.3</v>
      </c>
      <c r="J364" s="221"/>
      <c r="K364" s="221"/>
      <c r="L364" s="221"/>
      <c r="M364" s="10">
        <v>14110.439952902367</v>
      </c>
      <c r="N364" s="10">
        <v>5807.738634021783</v>
      </c>
      <c r="O364" s="10">
        <v>1322.454871045574</v>
      </c>
      <c r="P364" s="1"/>
    </row>
    <row r="365" spans="2:16" ht="11.25" customHeight="1">
      <c r="B365" s="25">
        <v>43586</v>
      </c>
      <c r="C365" s="26">
        <v>54424</v>
      </c>
      <c r="D365" s="10">
        <v>356</v>
      </c>
      <c r="E365" s="27">
        <v>10838</v>
      </c>
      <c r="F365" s="325"/>
      <c r="G365" s="221"/>
      <c r="H365" s="221"/>
      <c r="I365" s="222">
        <v>24420.83</v>
      </c>
      <c r="J365" s="221"/>
      <c r="K365" s="221"/>
      <c r="L365" s="221"/>
      <c r="M365" s="10">
        <v>13490.202368419246</v>
      </c>
      <c r="N365" s="10">
        <v>5538.333017483278</v>
      </c>
      <c r="O365" s="10">
        <v>1255.7682045883373</v>
      </c>
      <c r="P365" s="1"/>
    </row>
    <row r="366" spans="2:16" ht="11.25" customHeight="1">
      <c r="B366" s="25">
        <v>43586</v>
      </c>
      <c r="C366" s="26">
        <v>54455</v>
      </c>
      <c r="D366" s="10">
        <v>357</v>
      </c>
      <c r="E366" s="27">
        <v>10869</v>
      </c>
      <c r="F366" s="325"/>
      <c r="G366" s="221"/>
      <c r="H366" s="221"/>
      <c r="I366" s="222">
        <v>23337.13</v>
      </c>
      <c r="J366" s="221"/>
      <c r="K366" s="221"/>
      <c r="L366" s="221"/>
      <c r="M366" s="10">
        <v>12869.695418222072</v>
      </c>
      <c r="N366" s="10">
        <v>5270.149839492083</v>
      </c>
      <c r="O366" s="10">
        <v>1189.8987254209653</v>
      </c>
      <c r="P366" s="1"/>
    </row>
    <row r="367" spans="2:16" ht="11.25" customHeight="1">
      <c r="B367" s="25">
        <v>43586</v>
      </c>
      <c r="C367" s="26">
        <v>54483</v>
      </c>
      <c r="D367" s="10">
        <v>358</v>
      </c>
      <c r="E367" s="27">
        <v>10897</v>
      </c>
      <c r="F367" s="325"/>
      <c r="G367" s="221"/>
      <c r="H367" s="221"/>
      <c r="I367" s="222">
        <v>22249.18</v>
      </c>
      <c r="J367" s="221"/>
      <c r="K367" s="221"/>
      <c r="L367" s="221"/>
      <c r="M367" s="10">
        <v>12250.927108473421</v>
      </c>
      <c r="N367" s="10">
        <v>5005.238383883509</v>
      </c>
      <c r="O367" s="10">
        <v>1125.7625931296254</v>
      </c>
      <c r="P367" s="1"/>
    </row>
    <row r="368" spans="2:16" ht="11.25" customHeight="1">
      <c r="B368" s="25">
        <v>43586</v>
      </c>
      <c r="C368" s="26">
        <v>54514</v>
      </c>
      <c r="D368" s="10">
        <v>359</v>
      </c>
      <c r="E368" s="27">
        <v>10928</v>
      </c>
      <c r="F368" s="325"/>
      <c r="G368" s="221"/>
      <c r="H368" s="221"/>
      <c r="I368" s="222">
        <v>21156.96</v>
      </c>
      <c r="J368" s="221"/>
      <c r="K368" s="221"/>
      <c r="L368" s="221"/>
      <c r="M368" s="10">
        <v>11629.766371097705</v>
      </c>
      <c r="N368" s="10">
        <v>4739.37304012297</v>
      </c>
      <c r="O368" s="10">
        <v>1061.4500472798725</v>
      </c>
      <c r="P368" s="1"/>
    </row>
    <row r="369" spans="2:16" ht="11.25" customHeight="1">
      <c r="B369" s="25">
        <v>43586</v>
      </c>
      <c r="C369" s="26">
        <v>54544</v>
      </c>
      <c r="D369" s="10">
        <v>360</v>
      </c>
      <c r="E369" s="27">
        <v>10958</v>
      </c>
      <c r="F369" s="325"/>
      <c r="G369" s="221"/>
      <c r="H369" s="221"/>
      <c r="I369" s="222">
        <v>20060.45</v>
      </c>
      <c r="J369" s="221"/>
      <c r="K369" s="221"/>
      <c r="L369" s="221"/>
      <c r="M369" s="10">
        <v>11008.926107111985</v>
      </c>
      <c r="N369" s="10">
        <v>4475.325494372595</v>
      </c>
      <c r="O369" s="10">
        <v>998.2041655536065</v>
      </c>
      <c r="P369" s="1"/>
    </row>
    <row r="370" spans="2:16" ht="11.25" customHeight="1">
      <c r="B370" s="25">
        <v>43586</v>
      </c>
      <c r="C370" s="26">
        <v>54575</v>
      </c>
      <c r="D370" s="10">
        <v>361</v>
      </c>
      <c r="E370" s="27">
        <v>10989</v>
      </c>
      <c r="F370" s="325"/>
      <c r="G370" s="221"/>
      <c r="H370" s="221"/>
      <c r="I370" s="222">
        <v>18959.62</v>
      </c>
      <c r="J370" s="221"/>
      <c r="K370" s="221"/>
      <c r="L370" s="221"/>
      <c r="M370" s="10">
        <v>10387.156941074225</v>
      </c>
      <c r="N370" s="10">
        <v>4211.826347960891</v>
      </c>
      <c r="O370" s="10">
        <v>935.4526876480297</v>
      </c>
      <c r="P370" s="1"/>
    </row>
    <row r="371" spans="2:16" ht="11.25" customHeight="1">
      <c r="B371" s="25">
        <v>43586</v>
      </c>
      <c r="C371" s="26">
        <v>54605</v>
      </c>
      <c r="D371" s="10">
        <v>362</v>
      </c>
      <c r="E371" s="27">
        <v>11019</v>
      </c>
      <c r="F371" s="325"/>
      <c r="G371" s="221"/>
      <c r="H371" s="221"/>
      <c r="I371" s="222">
        <v>17854.47</v>
      </c>
      <c r="J371" s="221"/>
      <c r="K371" s="221"/>
      <c r="L371" s="221"/>
      <c r="M371" s="10">
        <v>9765.637248957139</v>
      </c>
      <c r="N371" s="10">
        <v>3950.0638794872075</v>
      </c>
      <c r="O371" s="10">
        <v>873.7185824000195</v>
      </c>
      <c r="P371" s="1"/>
    </row>
    <row r="372" spans="2:16" ht="11.25" customHeight="1">
      <c r="B372" s="25">
        <v>43586</v>
      </c>
      <c r="C372" s="26">
        <v>54636</v>
      </c>
      <c r="D372" s="10">
        <v>363</v>
      </c>
      <c r="E372" s="27">
        <v>11050</v>
      </c>
      <c r="F372" s="325"/>
      <c r="G372" s="221"/>
      <c r="H372" s="221"/>
      <c r="I372" s="222">
        <v>16744.99</v>
      </c>
      <c r="J372" s="221"/>
      <c r="K372" s="221"/>
      <c r="L372" s="221"/>
      <c r="M372" s="10">
        <v>9143.264780835003</v>
      </c>
      <c r="N372" s="10">
        <v>3688.9173119508746</v>
      </c>
      <c r="O372" s="10">
        <v>812.4992963795828</v>
      </c>
      <c r="P372" s="1"/>
    </row>
    <row r="373" spans="2:16" ht="11.25" customHeight="1">
      <c r="B373" s="25">
        <v>43586</v>
      </c>
      <c r="C373" s="26">
        <v>54667</v>
      </c>
      <c r="D373" s="10">
        <v>364</v>
      </c>
      <c r="E373" s="27">
        <v>11081</v>
      </c>
      <c r="F373" s="325"/>
      <c r="G373" s="221"/>
      <c r="H373" s="221"/>
      <c r="I373" s="222">
        <v>15631.15</v>
      </c>
      <c r="J373" s="221"/>
      <c r="K373" s="221"/>
      <c r="L373" s="221"/>
      <c r="M373" s="10">
        <v>8520.598747327584</v>
      </c>
      <c r="N373" s="10">
        <v>3428.955354855788</v>
      </c>
      <c r="O373" s="10">
        <v>752.0427402948776</v>
      </c>
      <c r="P373" s="1"/>
    </row>
    <row r="374" spans="2:16" ht="11.25" customHeight="1">
      <c r="B374" s="25">
        <v>43586</v>
      </c>
      <c r="C374" s="26">
        <v>54697</v>
      </c>
      <c r="D374" s="10">
        <v>365</v>
      </c>
      <c r="E374" s="27">
        <v>11111</v>
      </c>
      <c r="F374" s="325"/>
      <c r="G374" s="221"/>
      <c r="H374" s="221"/>
      <c r="I374" s="222">
        <v>14512.92</v>
      </c>
      <c r="J374" s="221"/>
      <c r="K374" s="221"/>
      <c r="L374" s="221"/>
      <c r="M374" s="10">
        <v>7898.062114523483</v>
      </c>
      <c r="N374" s="10">
        <v>3170.604187692153</v>
      </c>
      <c r="O374" s="10">
        <v>692.530340351699</v>
      </c>
      <c r="P374" s="1"/>
    </row>
    <row r="375" spans="2:16" ht="11.25" customHeight="1">
      <c r="B375" s="25">
        <v>43586</v>
      </c>
      <c r="C375" s="26">
        <v>54728</v>
      </c>
      <c r="D375" s="10">
        <v>366</v>
      </c>
      <c r="E375" s="27">
        <v>11142</v>
      </c>
      <c r="F375" s="325"/>
      <c r="G375" s="221"/>
      <c r="H375" s="221"/>
      <c r="I375" s="222">
        <v>13390.32</v>
      </c>
      <c r="J375" s="221"/>
      <c r="K375" s="221"/>
      <c r="L375" s="221"/>
      <c r="M375" s="10">
        <v>7274.773540606588</v>
      </c>
      <c r="N375" s="10">
        <v>2912.963583949387</v>
      </c>
      <c r="O375" s="10">
        <v>633.5610224778612</v>
      </c>
      <c r="P375" s="1"/>
    </row>
    <row r="376" spans="2:16" ht="11.25" customHeight="1">
      <c r="B376" s="25">
        <v>43586</v>
      </c>
      <c r="C376" s="26">
        <v>54758</v>
      </c>
      <c r="D376" s="10">
        <v>367</v>
      </c>
      <c r="E376" s="27">
        <v>11172</v>
      </c>
      <c r="F376" s="325"/>
      <c r="G376" s="221"/>
      <c r="H376" s="221"/>
      <c r="I376" s="222">
        <v>12263.28</v>
      </c>
      <c r="J376" s="221"/>
      <c r="K376" s="221"/>
      <c r="L376" s="221"/>
      <c r="M376" s="10">
        <v>6651.532653128034</v>
      </c>
      <c r="N376" s="10">
        <v>2656.8502189948704</v>
      </c>
      <c r="O376" s="10">
        <v>575.4883689940422</v>
      </c>
      <c r="P376" s="1"/>
    </row>
    <row r="377" spans="2:16" ht="11.25" customHeight="1">
      <c r="B377" s="25">
        <v>43586</v>
      </c>
      <c r="C377" s="26">
        <v>54789</v>
      </c>
      <c r="D377" s="10">
        <v>368</v>
      </c>
      <c r="E377" s="27">
        <v>11203</v>
      </c>
      <c r="F377" s="325"/>
      <c r="G377" s="221"/>
      <c r="H377" s="221"/>
      <c r="I377" s="222">
        <v>11131.84</v>
      </c>
      <c r="J377" s="221"/>
      <c r="K377" s="221"/>
      <c r="L377" s="221"/>
      <c r="M377" s="10">
        <v>6027.605460356352</v>
      </c>
      <c r="N377" s="10">
        <v>2401.5091996362175</v>
      </c>
      <c r="O377" s="10">
        <v>517.9768537290246</v>
      </c>
      <c r="P377" s="1"/>
    </row>
    <row r="378" spans="2:16" ht="11.25" customHeight="1">
      <c r="B378" s="25">
        <v>43586</v>
      </c>
      <c r="C378" s="26">
        <v>54820</v>
      </c>
      <c r="D378" s="10">
        <v>369</v>
      </c>
      <c r="E378" s="27">
        <v>11234</v>
      </c>
      <c r="F378" s="325"/>
      <c r="G378" s="221"/>
      <c r="H378" s="221"/>
      <c r="I378" s="222">
        <v>9995.94</v>
      </c>
      <c r="J378" s="221"/>
      <c r="K378" s="221"/>
      <c r="L378" s="221"/>
      <c r="M378" s="10">
        <v>5403.364707245055</v>
      </c>
      <c r="N378" s="10">
        <v>2147.325155067447</v>
      </c>
      <c r="O378" s="10">
        <v>461.1906881949152</v>
      </c>
      <c r="P378" s="1"/>
    </row>
    <row r="379" spans="2:16" ht="11.25" customHeight="1">
      <c r="B379" s="25">
        <v>43586</v>
      </c>
      <c r="C379" s="26">
        <v>54848</v>
      </c>
      <c r="D379" s="10">
        <v>370</v>
      </c>
      <c r="E379" s="27">
        <v>11262</v>
      </c>
      <c r="F379" s="325"/>
      <c r="G379" s="221"/>
      <c r="H379" s="221"/>
      <c r="I379" s="222">
        <v>8855.58</v>
      </c>
      <c r="J379" s="221"/>
      <c r="K379" s="221"/>
      <c r="L379" s="221"/>
      <c r="M379" s="10">
        <v>4779.602448605863</v>
      </c>
      <c r="N379" s="10">
        <v>1895.0750812067631</v>
      </c>
      <c r="O379" s="10">
        <v>405.456391101531</v>
      </c>
      <c r="P379" s="1"/>
    </row>
    <row r="380" spans="2:16" ht="11.25" customHeight="1">
      <c r="B380" s="25">
        <v>43586</v>
      </c>
      <c r="C380" s="26">
        <v>54879</v>
      </c>
      <c r="D380" s="10">
        <v>371</v>
      </c>
      <c r="E380" s="27">
        <v>11293</v>
      </c>
      <c r="F380" s="325"/>
      <c r="G380" s="221"/>
      <c r="H380" s="221"/>
      <c r="I380" s="222">
        <v>7710.75</v>
      </c>
      <c r="J380" s="221"/>
      <c r="K380" s="221"/>
      <c r="L380" s="221"/>
      <c r="M380" s="10">
        <v>4154.64734408008</v>
      </c>
      <c r="N380" s="10">
        <v>1643.0958726282431</v>
      </c>
      <c r="O380" s="10">
        <v>350.05578064120033</v>
      </c>
      <c r="P380" s="1"/>
    </row>
    <row r="381" spans="2:16" ht="11.25" customHeight="1">
      <c r="B381" s="25">
        <v>43586</v>
      </c>
      <c r="C381" s="26">
        <v>54909</v>
      </c>
      <c r="D381" s="10">
        <v>372</v>
      </c>
      <c r="E381" s="27">
        <v>11323</v>
      </c>
      <c r="F381" s="325"/>
      <c r="G381" s="221"/>
      <c r="H381" s="221"/>
      <c r="I381" s="222">
        <v>6561.43</v>
      </c>
      <c r="J381" s="221"/>
      <c r="K381" s="221"/>
      <c r="L381" s="221"/>
      <c r="M381" s="10">
        <v>3529.5765353134193</v>
      </c>
      <c r="N381" s="10">
        <v>1392.4548103591026</v>
      </c>
      <c r="O381" s="10">
        <v>295.4415290408657</v>
      </c>
      <c r="P381" s="1"/>
    </row>
    <row r="382" spans="2:16" ht="11.25" customHeight="1">
      <c r="B382" s="25">
        <v>43586</v>
      </c>
      <c r="C382" s="26">
        <v>54940</v>
      </c>
      <c r="D382" s="10">
        <v>373</v>
      </c>
      <c r="E382" s="27">
        <v>11354</v>
      </c>
      <c r="F382" s="325"/>
      <c r="G382" s="221"/>
      <c r="H382" s="221"/>
      <c r="I382" s="222">
        <v>5478.52</v>
      </c>
      <c r="J382" s="221"/>
      <c r="K382" s="221"/>
      <c r="L382" s="221"/>
      <c r="M382" s="10">
        <v>2942.0505746636063</v>
      </c>
      <c r="N382" s="10">
        <v>1157.7178601764795</v>
      </c>
      <c r="O382" s="10">
        <v>244.59624486320104</v>
      </c>
      <c r="P382" s="1"/>
    </row>
    <row r="383" spans="2:16" ht="11.25" customHeight="1">
      <c r="B383" s="25">
        <v>43586</v>
      </c>
      <c r="C383" s="26">
        <v>54970</v>
      </c>
      <c r="D383" s="10">
        <v>374</v>
      </c>
      <c r="E383" s="27">
        <v>11384</v>
      </c>
      <c r="F383" s="325"/>
      <c r="G383" s="221"/>
      <c r="H383" s="221"/>
      <c r="I383" s="222">
        <v>4391.37</v>
      </c>
      <c r="J383" s="221"/>
      <c r="K383" s="221"/>
      <c r="L383" s="221"/>
      <c r="M383" s="10">
        <v>2354.3632693443933</v>
      </c>
      <c r="N383" s="10">
        <v>924.1784557199056</v>
      </c>
      <c r="O383" s="10">
        <v>194.4549377788928</v>
      </c>
      <c r="P383" s="1"/>
    </row>
    <row r="384" spans="2:16" ht="11.25" customHeight="1">
      <c r="B384" s="25">
        <v>43586</v>
      </c>
      <c r="C384" s="26">
        <v>55001</v>
      </c>
      <c r="D384" s="10">
        <v>375</v>
      </c>
      <c r="E384" s="27">
        <v>11415</v>
      </c>
      <c r="F384" s="325"/>
      <c r="G384" s="221"/>
      <c r="H384" s="221"/>
      <c r="I384" s="222">
        <v>3299.96</v>
      </c>
      <c r="J384" s="221"/>
      <c r="K384" s="221"/>
      <c r="L384" s="221"/>
      <c r="M384" s="10">
        <v>1766.2204047339267</v>
      </c>
      <c r="N384" s="10">
        <v>691.5464513207022</v>
      </c>
      <c r="O384" s="10">
        <v>144.89090069680546</v>
      </c>
      <c r="P384" s="1"/>
    </row>
    <row r="385" spans="2:16" ht="11.25" customHeight="1">
      <c r="B385" s="25">
        <v>43586</v>
      </c>
      <c r="C385" s="26">
        <v>55032</v>
      </c>
      <c r="D385" s="10">
        <v>376</v>
      </c>
      <c r="E385" s="27">
        <v>11446</v>
      </c>
      <c r="F385" s="325"/>
      <c r="G385" s="221"/>
      <c r="H385" s="221"/>
      <c r="I385" s="222">
        <v>2204.28</v>
      </c>
      <c r="J385" s="221"/>
      <c r="K385" s="221"/>
      <c r="L385" s="221"/>
      <c r="M385" s="10">
        <v>1177.7843014106963</v>
      </c>
      <c r="N385" s="10">
        <v>459.9772087860713</v>
      </c>
      <c r="O385" s="10">
        <v>95.96496035159525</v>
      </c>
      <c r="P385" s="1"/>
    </row>
    <row r="386" spans="2:16" ht="11.25" customHeight="1">
      <c r="B386" s="25">
        <v>43586</v>
      </c>
      <c r="C386" s="26">
        <v>55062</v>
      </c>
      <c r="D386" s="10">
        <v>377</v>
      </c>
      <c r="E386" s="27">
        <v>11476</v>
      </c>
      <c r="F386" s="325"/>
      <c r="G386" s="221"/>
      <c r="H386" s="221"/>
      <c r="I386" s="222">
        <v>1104.29</v>
      </c>
      <c r="J386" s="221"/>
      <c r="K386" s="221"/>
      <c r="L386" s="221"/>
      <c r="M386" s="10">
        <v>589.0724350426849</v>
      </c>
      <c r="N386" s="10">
        <v>229.49277657681245</v>
      </c>
      <c r="O386" s="10">
        <v>47.68277021032144</v>
      </c>
      <c r="P386" s="1"/>
    </row>
    <row r="387" spans="2:16" ht="11.25" customHeight="1">
      <c r="B387" s="25">
        <v>43586</v>
      </c>
      <c r="C387" s="26">
        <v>55093</v>
      </c>
      <c r="D387" s="10">
        <v>378</v>
      </c>
      <c r="E387" s="27">
        <v>11507</v>
      </c>
      <c r="F387" s="325"/>
      <c r="G387" s="221"/>
      <c r="H387" s="221"/>
      <c r="I387" s="222">
        <v>0</v>
      </c>
      <c r="J387" s="221"/>
      <c r="K387" s="221"/>
      <c r="L387" s="221"/>
      <c r="M387" s="10">
        <v>0</v>
      </c>
      <c r="N387" s="10">
        <v>0</v>
      </c>
      <c r="O387" s="10">
        <v>0</v>
      </c>
      <c r="P387" s="1"/>
    </row>
    <row r="388" spans="2:15" ht="15" customHeight="1">
      <c r="B388" s="28"/>
      <c r="C388" s="29"/>
      <c r="D388" s="29"/>
      <c r="E388" s="28"/>
      <c r="F388" s="326"/>
      <c r="G388" s="327"/>
      <c r="H388" s="327"/>
      <c r="I388" s="328">
        <v>261864418758.4481</v>
      </c>
      <c r="J388" s="327"/>
      <c r="K388" s="327"/>
      <c r="L388" s="327"/>
      <c r="M388" s="30">
        <v>234433000069.25726</v>
      </c>
      <c r="N388" s="30">
        <v>201326329983.9148</v>
      </c>
      <c r="O388" s="30">
        <v>161201926623.3646</v>
      </c>
    </row>
  </sheetData>
  <sheetProtection/>
  <mergeCells count="767">
    <mergeCell ref="K2:P2"/>
    <mergeCell ref="B4:P4"/>
    <mergeCell ref="B6:F6"/>
    <mergeCell ref="B8:D8"/>
    <mergeCell ref="E8:H8"/>
    <mergeCell ref="I8:O8"/>
    <mergeCell ref="H6:K6"/>
    <mergeCell ref="F9:H9"/>
    <mergeCell ref="I9:L9"/>
    <mergeCell ref="F10:H10"/>
    <mergeCell ref="I10:L10"/>
    <mergeCell ref="F11:H11"/>
    <mergeCell ref="I11:L11"/>
    <mergeCell ref="F12:H12"/>
    <mergeCell ref="I12:L12"/>
    <mergeCell ref="F13:H13"/>
    <mergeCell ref="I13:L13"/>
    <mergeCell ref="F14:H14"/>
    <mergeCell ref="I14:L14"/>
    <mergeCell ref="F15:H15"/>
    <mergeCell ref="I15:L15"/>
    <mergeCell ref="F16:H16"/>
    <mergeCell ref="I16:L16"/>
    <mergeCell ref="F17:H17"/>
    <mergeCell ref="I17:L17"/>
    <mergeCell ref="F18:H18"/>
    <mergeCell ref="I18:L18"/>
    <mergeCell ref="F19:H19"/>
    <mergeCell ref="I19:L19"/>
    <mergeCell ref="F20:H20"/>
    <mergeCell ref="I20:L20"/>
    <mergeCell ref="F21:H21"/>
    <mergeCell ref="I21:L21"/>
    <mergeCell ref="F22:H22"/>
    <mergeCell ref="I22:L22"/>
    <mergeCell ref="F23:H23"/>
    <mergeCell ref="I23:L23"/>
    <mergeCell ref="F24:H24"/>
    <mergeCell ref="I24:L24"/>
    <mergeCell ref="F25:H25"/>
    <mergeCell ref="I25:L25"/>
    <mergeCell ref="F26:H26"/>
    <mergeCell ref="I26:L26"/>
    <mergeCell ref="F27:H27"/>
    <mergeCell ref="I27:L27"/>
    <mergeCell ref="F28:H28"/>
    <mergeCell ref="I28:L28"/>
    <mergeCell ref="F29:H29"/>
    <mergeCell ref="I29:L29"/>
    <mergeCell ref="F30:H30"/>
    <mergeCell ref="I30:L30"/>
    <mergeCell ref="F31:H31"/>
    <mergeCell ref="I31:L31"/>
    <mergeCell ref="F32:H32"/>
    <mergeCell ref="I32:L32"/>
    <mergeCell ref="F33:H33"/>
    <mergeCell ref="I33:L33"/>
    <mergeCell ref="F34:H34"/>
    <mergeCell ref="I34:L34"/>
    <mergeCell ref="F35:H35"/>
    <mergeCell ref="I35:L35"/>
    <mergeCell ref="F36:H36"/>
    <mergeCell ref="I36:L36"/>
    <mergeCell ref="F37:H37"/>
    <mergeCell ref="I37:L37"/>
    <mergeCell ref="F38:H38"/>
    <mergeCell ref="I38:L38"/>
    <mergeCell ref="F39:H39"/>
    <mergeCell ref="I39:L39"/>
    <mergeCell ref="F40:H40"/>
    <mergeCell ref="I40:L40"/>
    <mergeCell ref="F41:H41"/>
    <mergeCell ref="I41:L41"/>
    <mergeCell ref="F42:H42"/>
    <mergeCell ref="I42:L42"/>
    <mergeCell ref="F43:H43"/>
    <mergeCell ref="I43:L43"/>
    <mergeCell ref="F44:H44"/>
    <mergeCell ref="I44:L44"/>
    <mergeCell ref="F45:H45"/>
    <mergeCell ref="I45:L45"/>
    <mergeCell ref="F46:H46"/>
    <mergeCell ref="I46:L46"/>
    <mergeCell ref="F47:H47"/>
    <mergeCell ref="I47:L47"/>
    <mergeCell ref="F48:H48"/>
    <mergeCell ref="I48:L48"/>
    <mergeCell ref="F49:H49"/>
    <mergeCell ref="I49:L49"/>
    <mergeCell ref="F50:H50"/>
    <mergeCell ref="I50:L50"/>
    <mergeCell ref="F51:H51"/>
    <mergeCell ref="I51:L51"/>
    <mergeCell ref="F52:H52"/>
    <mergeCell ref="I52:L52"/>
    <mergeCell ref="F53:H53"/>
    <mergeCell ref="I53:L53"/>
    <mergeCell ref="F54:H54"/>
    <mergeCell ref="I54:L54"/>
    <mergeCell ref="F55:H55"/>
    <mergeCell ref="I55:L55"/>
    <mergeCell ref="F56:H56"/>
    <mergeCell ref="I56:L56"/>
    <mergeCell ref="F57:H57"/>
    <mergeCell ref="I57:L57"/>
    <mergeCell ref="F58:H58"/>
    <mergeCell ref="I58:L58"/>
    <mergeCell ref="F59:H59"/>
    <mergeCell ref="I59:L59"/>
    <mergeCell ref="F60:H60"/>
    <mergeCell ref="I60:L60"/>
    <mergeCell ref="F61:H61"/>
    <mergeCell ref="I61:L61"/>
    <mergeCell ref="F62:H62"/>
    <mergeCell ref="I62:L62"/>
    <mergeCell ref="F63:H63"/>
    <mergeCell ref="I63:L63"/>
    <mergeCell ref="F64:H64"/>
    <mergeCell ref="I64:L64"/>
    <mergeCell ref="F65:H65"/>
    <mergeCell ref="I65:L65"/>
    <mergeCell ref="F66:H66"/>
    <mergeCell ref="I66:L66"/>
    <mergeCell ref="F67:H67"/>
    <mergeCell ref="I67:L67"/>
    <mergeCell ref="F68:H68"/>
    <mergeCell ref="I68:L68"/>
    <mergeCell ref="F69:H69"/>
    <mergeCell ref="I69:L69"/>
    <mergeCell ref="F70:H70"/>
    <mergeCell ref="I70:L70"/>
    <mergeCell ref="F71:H71"/>
    <mergeCell ref="I71:L71"/>
    <mergeCell ref="F72:H72"/>
    <mergeCell ref="I72:L72"/>
    <mergeCell ref="F73:H73"/>
    <mergeCell ref="I73:L73"/>
    <mergeCell ref="F74:H74"/>
    <mergeCell ref="I74:L74"/>
    <mergeCell ref="F75:H75"/>
    <mergeCell ref="I75:L75"/>
    <mergeCell ref="F76:H76"/>
    <mergeCell ref="I76:L76"/>
    <mergeCell ref="F77:H77"/>
    <mergeCell ref="I77:L77"/>
    <mergeCell ref="F78:H78"/>
    <mergeCell ref="I78:L78"/>
    <mergeCell ref="F79:H79"/>
    <mergeCell ref="I79:L79"/>
    <mergeCell ref="F80:H80"/>
    <mergeCell ref="I80:L80"/>
    <mergeCell ref="F81:H81"/>
    <mergeCell ref="I81:L81"/>
    <mergeCell ref="F82:H82"/>
    <mergeCell ref="I82:L82"/>
    <mergeCell ref="F83:H83"/>
    <mergeCell ref="I83:L83"/>
    <mergeCell ref="F84:H84"/>
    <mergeCell ref="I84:L84"/>
    <mergeCell ref="F85:H85"/>
    <mergeCell ref="I85:L85"/>
    <mergeCell ref="F86:H86"/>
    <mergeCell ref="I86:L86"/>
    <mergeCell ref="F87:H87"/>
    <mergeCell ref="I87:L87"/>
    <mergeCell ref="F88:H88"/>
    <mergeCell ref="I88:L88"/>
    <mergeCell ref="F89:H89"/>
    <mergeCell ref="I89:L89"/>
    <mergeCell ref="F90:H90"/>
    <mergeCell ref="I90:L90"/>
    <mergeCell ref="F91:H91"/>
    <mergeCell ref="I91:L91"/>
    <mergeCell ref="F92:H92"/>
    <mergeCell ref="I92:L92"/>
    <mergeCell ref="F93:H93"/>
    <mergeCell ref="I93:L93"/>
    <mergeCell ref="F94:H94"/>
    <mergeCell ref="I94:L94"/>
    <mergeCell ref="F95:H95"/>
    <mergeCell ref="I95:L95"/>
    <mergeCell ref="F96:H96"/>
    <mergeCell ref="I96:L96"/>
    <mergeCell ref="F97:H97"/>
    <mergeCell ref="I97:L97"/>
    <mergeCell ref="F98:H98"/>
    <mergeCell ref="I98:L98"/>
    <mergeCell ref="F99:H99"/>
    <mergeCell ref="I99:L99"/>
    <mergeCell ref="F100:H100"/>
    <mergeCell ref="I100:L100"/>
    <mergeCell ref="F101:H101"/>
    <mergeCell ref="I101:L101"/>
    <mergeCell ref="F102:H102"/>
    <mergeCell ref="I102:L102"/>
    <mergeCell ref="F103:H103"/>
    <mergeCell ref="I103:L103"/>
    <mergeCell ref="F104:H104"/>
    <mergeCell ref="I104:L104"/>
    <mergeCell ref="F105:H105"/>
    <mergeCell ref="I105:L105"/>
    <mergeCell ref="F106:H106"/>
    <mergeCell ref="I106:L106"/>
    <mergeCell ref="F107:H107"/>
    <mergeCell ref="I107:L107"/>
    <mergeCell ref="F108:H108"/>
    <mergeCell ref="I108:L108"/>
    <mergeCell ref="F109:H109"/>
    <mergeCell ref="I109:L109"/>
    <mergeCell ref="F110:H110"/>
    <mergeCell ref="I110:L110"/>
    <mergeCell ref="F111:H111"/>
    <mergeCell ref="I111:L111"/>
    <mergeCell ref="F112:H112"/>
    <mergeCell ref="I112:L112"/>
    <mergeCell ref="F113:H113"/>
    <mergeCell ref="I113:L113"/>
    <mergeCell ref="F114:H114"/>
    <mergeCell ref="I114:L114"/>
    <mergeCell ref="F115:H115"/>
    <mergeCell ref="I115:L115"/>
    <mergeCell ref="F116:H116"/>
    <mergeCell ref="I116:L116"/>
    <mergeCell ref="F117:H117"/>
    <mergeCell ref="I117:L117"/>
    <mergeCell ref="F118:H118"/>
    <mergeCell ref="I118:L118"/>
    <mergeCell ref="F119:H119"/>
    <mergeCell ref="I119:L119"/>
    <mergeCell ref="F120:H120"/>
    <mergeCell ref="I120:L120"/>
    <mergeCell ref="F121:H121"/>
    <mergeCell ref="I121:L121"/>
    <mergeCell ref="F122:H122"/>
    <mergeCell ref="I122:L122"/>
    <mergeCell ref="F123:H123"/>
    <mergeCell ref="I123:L123"/>
    <mergeCell ref="F124:H124"/>
    <mergeCell ref="I124:L124"/>
    <mergeCell ref="F125:H125"/>
    <mergeCell ref="I125:L125"/>
    <mergeCell ref="F126:H126"/>
    <mergeCell ref="I126:L126"/>
    <mergeCell ref="F127:H127"/>
    <mergeCell ref="I127:L127"/>
    <mergeCell ref="F128:H128"/>
    <mergeCell ref="I128:L128"/>
    <mergeCell ref="F129:H129"/>
    <mergeCell ref="I129:L129"/>
    <mergeCell ref="F130:H130"/>
    <mergeCell ref="I130:L130"/>
    <mergeCell ref="F131:H131"/>
    <mergeCell ref="I131:L131"/>
    <mergeCell ref="F132:H132"/>
    <mergeCell ref="I132:L132"/>
    <mergeCell ref="F133:H133"/>
    <mergeCell ref="I133:L133"/>
    <mergeCell ref="F134:H134"/>
    <mergeCell ref="I134:L134"/>
    <mergeCell ref="F135:H135"/>
    <mergeCell ref="I135:L135"/>
    <mergeCell ref="F136:H136"/>
    <mergeCell ref="I136:L136"/>
    <mergeCell ref="F137:H137"/>
    <mergeCell ref="I137:L137"/>
    <mergeCell ref="F138:H138"/>
    <mergeCell ref="I138:L138"/>
    <mergeCell ref="F139:H139"/>
    <mergeCell ref="I139:L139"/>
    <mergeCell ref="F140:H140"/>
    <mergeCell ref="I140:L140"/>
    <mergeCell ref="F141:H141"/>
    <mergeCell ref="I141:L141"/>
    <mergeCell ref="F142:H142"/>
    <mergeCell ref="I142:L142"/>
    <mergeCell ref="F143:H143"/>
    <mergeCell ref="I143:L143"/>
    <mergeCell ref="F144:H144"/>
    <mergeCell ref="I144:L144"/>
    <mergeCell ref="F145:H145"/>
    <mergeCell ref="I145:L145"/>
    <mergeCell ref="F146:H146"/>
    <mergeCell ref="I146:L146"/>
    <mergeCell ref="F147:H147"/>
    <mergeCell ref="I147:L147"/>
    <mergeCell ref="F148:H148"/>
    <mergeCell ref="I148:L148"/>
    <mergeCell ref="F149:H149"/>
    <mergeCell ref="I149:L149"/>
    <mergeCell ref="F150:H150"/>
    <mergeCell ref="I150:L150"/>
    <mergeCell ref="F151:H151"/>
    <mergeCell ref="I151:L151"/>
    <mergeCell ref="F152:H152"/>
    <mergeCell ref="I152:L152"/>
    <mergeCell ref="F153:H153"/>
    <mergeCell ref="I153:L153"/>
    <mergeCell ref="F154:H154"/>
    <mergeCell ref="I154:L154"/>
    <mergeCell ref="F155:H155"/>
    <mergeCell ref="I155:L155"/>
    <mergeCell ref="F156:H156"/>
    <mergeCell ref="I156:L156"/>
    <mergeCell ref="F157:H157"/>
    <mergeCell ref="I157:L157"/>
    <mergeCell ref="F158:H158"/>
    <mergeCell ref="I158:L158"/>
    <mergeCell ref="F159:H159"/>
    <mergeCell ref="I159:L159"/>
    <mergeCell ref="F160:H160"/>
    <mergeCell ref="I160:L160"/>
    <mergeCell ref="F161:H161"/>
    <mergeCell ref="I161:L161"/>
    <mergeCell ref="F162:H162"/>
    <mergeCell ref="I162:L162"/>
    <mergeCell ref="F163:H163"/>
    <mergeCell ref="I163:L163"/>
    <mergeCell ref="F164:H164"/>
    <mergeCell ref="I164:L164"/>
    <mergeCell ref="F165:H165"/>
    <mergeCell ref="I165:L165"/>
    <mergeCell ref="F166:H166"/>
    <mergeCell ref="I166:L166"/>
    <mergeCell ref="F167:H167"/>
    <mergeCell ref="I167:L167"/>
    <mergeCell ref="F168:H168"/>
    <mergeCell ref="I168:L168"/>
    <mergeCell ref="F169:H169"/>
    <mergeCell ref="I169:L169"/>
    <mergeCell ref="F170:H170"/>
    <mergeCell ref="I170:L170"/>
    <mergeCell ref="F171:H171"/>
    <mergeCell ref="I171:L171"/>
    <mergeCell ref="F172:H172"/>
    <mergeCell ref="I172:L172"/>
    <mergeCell ref="F173:H173"/>
    <mergeCell ref="I173:L173"/>
    <mergeCell ref="F174:H174"/>
    <mergeCell ref="I174:L174"/>
    <mergeCell ref="F175:H175"/>
    <mergeCell ref="I175:L175"/>
    <mergeCell ref="F176:H176"/>
    <mergeCell ref="I176:L176"/>
    <mergeCell ref="F177:H177"/>
    <mergeCell ref="I177:L177"/>
    <mergeCell ref="F178:H178"/>
    <mergeCell ref="I178:L178"/>
    <mergeCell ref="F179:H179"/>
    <mergeCell ref="I179:L179"/>
    <mergeCell ref="F180:H180"/>
    <mergeCell ref="I180:L180"/>
    <mergeCell ref="F181:H181"/>
    <mergeCell ref="I181:L181"/>
    <mergeCell ref="F182:H182"/>
    <mergeCell ref="I182:L182"/>
    <mergeCell ref="F183:H183"/>
    <mergeCell ref="I183:L183"/>
    <mergeCell ref="F184:H184"/>
    <mergeCell ref="I184:L184"/>
    <mergeCell ref="F185:H185"/>
    <mergeCell ref="I185:L185"/>
    <mergeCell ref="F186:H186"/>
    <mergeCell ref="I186:L186"/>
    <mergeCell ref="F187:H187"/>
    <mergeCell ref="I187:L187"/>
    <mergeCell ref="F188:H188"/>
    <mergeCell ref="I188:L188"/>
    <mergeCell ref="F189:H189"/>
    <mergeCell ref="I189:L189"/>
    <mergeCell ref="F190:H190"/>
    <mergeCell ref="I190:L190"/>
    <mergeCell ref="F191:H191"/>
    <mergeCell ref="I191:L191"/>
    <mergeCell ref="F192:H192"/>
    <mergeCell ref="I192:L192"/>
    <mergeCell ref="F193:H193"/>
    <mergeCell ref="I193:L193"/>
    <mergeCell ref="F194:H194"/>
    <mergeCell ref="I194:L194"/>
    <mergeCell ref="F195:H195"/>
    <mergeCell ref="I195:L195"/>
    <mergeCell ref="F196:H196"/>
    <mergeCell ref="I196:L196"/>
    <mergeCell ref="F197:H197"/>
    <mergeCell ref="I197:L197"/>
    <mergeCell ref="F198:H198"/>
    <mergeCell ref="I198:L198"/>
    <mergeCell ref="F199:H199"/>
    <mergeCell ref="I199:L199"/>
    <mergeCell ref="F200:H200"/>
    <mergeCell ref="I200:L200"/>
    <mergeCell ref="F201:H201"/>
    <mergeCell ref="I201:L201"/>
    <mergeCell ref="F202:H202"/>
    <mergeCell ref="I202:L202"/>
    <mergeCell ref="F203:H203"/>
    <mergeCell ref="I203:L203"/>
    <mergeCell ref="F204:H204"/>
    <mergeCell ref="I204:L204"/>
    <mergeCell ref="F205:H205"/>
    <mergeCell ref="I205:L205"/>
    <mergeCell ref="F206:H206"/>
    <mergeCell ref="I206:L206"/>
    <mergeCell ref="F207:H207"/>
    <mergeCell ref="I207:L207"/>
    <mergeCell ref="F208:H208"/>
    <mergeCell ref="I208:L208"/>
    <mergeCell ref="F209:H209"/>
    <mergeCell ref="I209:L209"/>
    <mergeCell ref="F210:H210"/>
    <mergeCell ref="I210:L210"/>
    <mergeCell ref="F211:H211"/>
    <mergeCell ref="I211:L211"/>
    <mergeCell ref="F212:H212"/>
    <mergeCell ref="I212:L212"/>
    <mergeCell ref="F213:H213"/>
    <mergeCell ref="I213:L213"/>
    <mergeCell ref="F214:H214"/>
    <mergeCell ref="I214:L214"/>
    <mergeCell ref="F215:H215"/>
    <mergeCell ref="I215:L215"/>
    <mergeCell ref="F216:H216"/>
    <mergeCell ref="I216:L216"/>
    <mergeCell ref="F217:H217"/>
    <mergeCell ref="I217:L217"/>
    <mergeCell ref="F218:H218"/>
    <mergeCell ref="I218:L218"/>
    <mergeCell ref="F219:H219"/>
    <mergeCell ref="I219:L219"/>
    <mergeCell ref="F220:H220"/>
    <mergeCell ref="I220:L220"/>
    <mergeCell ref="F221:H221"/>
    <mergeCell ref="I221:L221"/>
    <mergeCell ref="F222:H222"/>
    <mergeCell ref="I222:L222"/>
    <mergeCell ref="F223:H223"/>
    <mergeCell ref="I223:L223"/>
    <mergeCell ref="F224:H224"/>
    <mergeCell ref="I224:L224"/>
    <mergeCell ref="F225:H225"/>
    <mergeCell ref="I225:L225"/>
    <mergeCell ref="F226:H226"/>
    <mergeCell ref="I226:L226"/>
    <mergeCell ref="F227:H227"/>
    <mergeCell ref="I227:L227"/>
    <mergeCell ref="F228:H228"/>
    <mergeCell ref="I228:L228"/>
    <mergeCell ref="F229:H229"/>
    <mergeCell ref="I229:L229"/>
    <mergeCell ref="F230:H230"/>
    <mergeCell ref="I230:L230"/>
    <mergeCell ref="F231:H231"/>
    <mergeCell ref="I231:L231"/>
    <mergeCell ref="F232:H232"/>
    <mergeCell ref="I232:L232"/>
    <mergeCell ref="F233:H233"/>
    <mergeCell ref="I233:L233"/>
    <mergeCell ref="F234:H234"/>
    <mergeCell ref="I234:L234"/>
    <mergeCell ref="F235:H235"/>
    <mergeCell ref="I235:L235"/>
    <mergeCell ref="F236:H236"/>
    <mergeCell ref="I236:L236"/>
    <mergeCell ref="F237:H237"/>
    <mergeCell ref="I237:L237"/>
    <mergeCell ref="F238:H238"/>
    <mergeCell ref="I238:L238"/>
    <mergeCell ref="F239:H239"/>
    <mergeCell ref="I239:L239"/>
    <mergeCell ref="F240:H240"/>
    <mergeCell ref="I240:L240"/>
    <mergeCell ref="F241:H241"/>
    <mergeCell ref="I241:L241"/>
    <mergeCell ref="F242:H242"/>
    <mergeCell ref="I242:L242"/>
    <mergeCell ref="F243:H243"/>
    <mergeCell ref="I243:L243"/>
    <mergeCell ref="F244:H244"/>
    <mergeCell ref="I244:L244"/>
    <mergeCell ref="F245:H245"/>
    <mergeCell ref="I245:L245"/>
    <mergeCell ref="F246:H246"/>
    <mergeCell ref="I246:L246"/>
    <mergeCell ref="F247:H247"/>
    <mergeCell ref="I247:L247"/>
    <mergeCell ref="F248:H248"/>
    <mergeCell ref="I248:L248"/>
    <mergeCell ref="F249:H249"/>
    <mergeCell ref="I249:L249"/>
    <mergeCell ref="F250:H250"/>
    <mergeCell ref="I250:L250"/>
    <mergeCell ref="F251:H251"/>
    <mergeCell ref="I251:L251"/>
    <mergeCell ref="F252:H252"/>
    <mergeCell ref="I252:L252"/>
    <mergeCell ref="F253:H253"/>
    <mergeCell ref="I253:L253"/>
    <mergeCell ref="F254:H254"/>
    <mergeCell ref="I254:L254"/>
    <mergeCell ref="F255:H255"/>
    <mergeCell ref="I255:L255"/>
    <mergeCell ref="F256:H256"/>
    <mergeCell ref="I256:L256"/>
    <mergeCell ref="F257:H257"/>
    <mergeCell ref="I257:L257"/>
    <mergeCell ref="F258:H258"/>
    <mergeCell ref="I258:L258"/>
    <mergeCell ref="F259:H259"/>
    <mergeCell ref="I259:L259"/>
    <mergeCell ref="F260:H260"/>
    <mergeCell ref="I260:L260"/>
    <mergeCell ref="F261:H261"/>
    <mergeCell ref="I261:L261"/>
    <mergeCell ref="F262:H262"/>
    <mergeCell ref="I262:L262"/>
    <mergeCell ref="F263:H263"/>
    <mergeCell ref="I263:L263"/>
    <mergeCell ref="F264:H264"/>
    <mergeCell ref="I264:L264"/>
    <mergeCell ref="F265:H265"/>
    <mergeCell ref="I265:L265"/>
    <mergeCell ref="F266:H266"/>
    <mergeCell ref="I266:L266"/>
    <mergeCell ref="F267:H267"/>
    <mergeCell ref="I267:L267"/>
    <mergeCell ref="F268:H268"/>
    <mergeCell ref="I268:L268"/>
    <mergeCell ref="F269:H269"/>
    <mergeCell ref="I269:L269"/>
    <mergeCell ref="F270:H270"/>
    <mergeCell ref="I270:L270"/>
    <mergeCell ref="F271:H271"/>
    <mergeCell ref="I271:L271"/>
    <mergeCell ref="F272:H272"/>
    <mergeCell ref="I272:L272"/>
    <mergeCell ref="F273:H273"/>
    <mergeCell ref="I273:L273"/>
    <mergeCell ref="F274:H274"/>
    <mergeCell ref="I274:L274"/>
    <mergeCell ref="F275:H275"/>
    <mergeCell ref="I275:L275"/>
    <mergeCell ref="F276:H276"/>
    <mergeCell ref="I276:L276"/>
    <mergeCell ref="F277:H277"/>
    <mergeCell ref="I277:L277"/>
    <mergeCell ref="F278:H278"/>
    <mergeCell ref="I278:L278"/>
    <mergeCell ref="F279:H279"/>
    <mergeCell ref="I279:L279"/>
    <mergeCell ref="F280:H280"/>
    <mergeCell ref="I280:L280"/>
    <mergeCell ref="F281:H281"/>
    <mergeCell ref="I281:L281"/>
    <mergeCell ref="F282:H282"/>
    <mergeCell ref="I282:L282"/>
    <mergeCell ref="F283:H283"/>
    <mergeCell ref="I283:L283"/>
    <mergeCell ref="F284:H284"/>
    <mergeCell ref="I284:L284"/>
    <mergeCell ref="F285:H285"/>
    <mergeCell ref="I285:L285"/>
    <mergeCell ref="F286:H286"/>
    <mergeCell ref="I286:L286"/>
    <mergeCell ref="F287:H287"/>
    <mergeCell ref="I287:L287"/>
    <mergeCell ref="F288:H288"/>
    <mergeCell ref="I288:L288"/>
    <mergeCell ref="F289:H289"/>
    <mergeCell ref="I289:L289"/>
    <mergeCell ref="F290:H290"/>
    <mergeCell ref="I290:L290"/>
    <mergeCell ref="F291:H291"/>
    <mergeCell ref="I291:L291"/>
    <mergeCell ref="F292:H292"/>
    <mergeCell ref="I292:L292"/>
    <mergeCell ref="F293:H293"/>
    <mergeCell ref="I293:L293"/>
    <mergeCell ref="F294:H294"/>
    <mergeCell ref="I294:L294"/>
    <mergeCell ref="F295:H295"/>
    <mergeCell ref="I295:L295"/>
    <mergeCell ref="F296:H296"/>
    <mergeCell ref="I296:L296"/>
    <mergeCell ref="F297:H297"/>
    <mergeCell ref="I297:L297"/>
    <mergeCell ref="F298:H298"/>
    <mergeCell ref="I298:L298"/>
    <mergeCell ref="F299:H299"/>
    <mergeCell ref="I299:L299"/>
    <mergeCell ref="F300:H300"/>
    <mergeCell ref="I300:L300"/>
    <mergeCell ref="F301:H301"/>
    <mergeCell ref="I301:L301"/>
    <mergeCell ref="F302:H302"/>
    <mergeCell ref="I302:L302"/>
    <mergeCell ref="F303:H303"/>
    <mergeCell ref="I303:L303"/>
    <mergeCell ref="F304:H304"/>
    <mergeCell ref="I304:L304"/>
    <mergeCell ref="F305:H305"/>
    <mergeCell ref="I305:L305"/>
    <mergeCell ref="F306:H306"/>
    <mergeCell ref="I306:L306"/>
    <mergeCell ref="F307:H307"/>
    <mergeCell ref="I307:L307"/>
    <mergeCell ref="F308:H308"/>
    <mergeCell ref="I308:L308"/>
    <mergeCell ref="F309:H309"/>
    <mergeCell ref="I309:L309"/>
    <mergeCell ref="F310:H310"/>
    <mergeCell ref="I310:L310"/>
    <mergeCell ref="F311:H311"/>
    <mergeCell ref="I311:L311"/>
    <mergeCell ref="F312:H312"/>
    <mergeCell ref="I312:L312"/>
    <mergeCell ref="F313:H313"/>
    <mergeCell ref="I313:L313"/>
    <mergeCell ref="F314:H314"/>
    <mergeCell ref="I314:L314"/>
    <mergeCell ref="F315:H315"/>
    <mergeCell ref="I315:L315"/>
    <mergeCell ref="F316:H316"/>
    <mergeCell ref="I316:L316"/>
    <mergeCell ref="F317:H317"/>
    <mergeCell ref="I317:L317"/>
    <mergeCell ref="F318:H318"/>
    <mergeCell ref="I318:L318"/>
    <mergeCell ref="F319:H319"/>
    <mergeCell ref="I319:L319"/>
    <mergeCell ref="F320:H320"/>
    <mergeCell ref="I320:L320"/>
    <mergeCell ref="F321:H321"/>
    <mergeCell ref="I321:L321"/>
    <mergeCell ref="F322:H322"/>
    <mergeCell ref="I322:L322"/>
    <mergeCell ref="F323:H323"/>
    <mergeCell ref="I323:L323"/>
    <mergeCell ref="F324:H324"/>
    <mergeCell ref="I324:L324"/>
    <mergeCell ref="F325:H325"/>
    <mergeCell ref="I325:L325"/>
    <mergeCell ref="F326:H326"/>
    <mergeCell ref="I326:L326"/>
    <mergeCell ref="F327:H327"/>
    <mergeCell ref="I327:L327"/>
    <mergeCell ref="F328:H328"/>
    <mergeCell ref="I328:L328"/>
    <mergeCell ref="F329:H329"/>
    <mergeCell ref="I329:L329"/>
    <mergeCell ref="F330:H330"/>
    <mergeCell ref="I330:L330"/>
    <mergeCell ref="F331:H331"/>
    <mergeCell ref="I331:L331"/>
    <mergeCell ref="F332:H332"/>
    <mergeCell ref="I332:L332"/>
    <mergeCell ref="F333:H333"/>
    <mergeCell ref="I333:L333"/>
    <mergeCell ref="F334:H334"/>
    <mergeCell ref="I334:L334"/>
    <mergeCell ref="F335:H335"/>
    <mergeCell ref="I335:L335"/>
    <mergeCell ref="F336:H336"/>
    <mergeCell ref="I336:L336"/>
    <mergeCell ref="F337:H337"/>
    <mergeCell ref="I337:L337"/>
    <mergeCell ref="F338:H338"/>
    <mergeCell ref="I338:L338"/>
    <mergeCell ref="F339:H339"/>
    <mergeCell ref="I339:L339"/>
    <mergeCell ref="F340:H340"/>
    <mergeCell ref="I340:L340"/>
    <mergeCell ref="F341:H341"/>
    <mergeCell ref="I341:L341"/>
    <mergeCell ref="F342:H342"/>
    <mergeCell ref="I342:L342"/>
    <mergeCell ref="F343:H343"/>
    <mergeCell ref="I343:L343"/>
    <mergeCell ref="F344:H344"/>
    <mergeCell ref="I344:L344"/>
    <mergeCell ref="F345:H345"/>
    <mergeCell ref="I345:L345"/>
    <mergeCell ref="F346:H346"/>
    <mergeCell ref="I346:L346"/>
    <mergeCell ref="F347:H347"/>
    <mergeCell ref="I347:L347"/>
    <mergeCell ref="F348:H348"/>
    <mergeCell ref="I348:L348"/>
    <mergeCell ref="F349:H349"/>
    <mergeCell ref="I349:L349"/>
    <mergeCell ref="F350:H350"/>
    <mergeCell ref="I350:L350"/>
    <mergeCell ref="F351:H351"/>
    <mergeCell ref="I351:L351"/>
    <mergeCell ref="F352:H352"/>
    <mergeCell ref="I352:L352"/>
    <mergeCell ref="F353:H353"/>
    <mergeCell ref="I353:L353"/>
    <mergeCell ref="F354:H354"/>
    <mergeCell ref="I354:L354"/>
    <mergeCell ref="F355:H355"/>
    <mergeCell ref="I355:L355"/>
    <mergeCell ref="F356:H356"/>
    <mergeCell ref="I356:L356"/>
    <mergeCell ref="F357:H357"/>
    <mergeCell ref="I357:L357"/>
    <mergeCell ref="F358:H358"/>
    <mergeCell ref="I358:L358"/>
    <mergeCell ref="F359:H359"/>
    <mergeCell ref="I359:L359"/>
    <mergeCell ref="F360:H360"/>
    <mergeCell ref="I360:L360"/>
    <mergeCell ref="F361:H361"/>
    <mergeCell ref="I361:L361"/>
    <mergeCell ref="F362:H362"/>
    <mergeCell ref="I362:L362"/>
    <mergeCell ref="F363:H363"/>
    <mergeCell ref="I363:L363"/>
    <mergeCell ref="F364:H364"/>
    <mergeCell ref="I364:L364"/>
    <mergeCell ref="F365:H365"/>
    <mergeCell ref="I365:L365"/>
    <mergeCell ref="F366:H366"/>
    <mergeCell ref="I366:L366"/>
    <mergeCell ref="F367:H367"/>
    <mergeCell ref="I367:L367"/>
    <mergeCell ref="F368:H368"/>
    <mergeCell ref="I368:L368"/>
    <mergeCell ref="F369:H369"/>
    <mergeCell ref="I369:L369"/>
    <mergeCell ref="F370:H370"/>
    <mergeCell ref="I370:L370"/>
    <mergeCell ref="F371:H371"/>
    <mergeCell ref="I371:L371"/>
    <mergeCell ref="F372:H372"/>
    <mergeCell ref="I372:L372"/>
    <mergeCell ref="F373:H373"/>
    <mergeCell ref="I373:L373"/>
    <mergeCell ref="F374:H374"/>
    <mergeCell ref="I374:L374"/>
    <mergeCell ref="F375:H375"/>
    <mergeCell ref="I375:L375"/>
    <mergeCell ref="F376:H376"/>
    <mergeCell ref="I376:L376"/>
    <mergeCell ref="F377:H377"/>
    <mergeCell ref="I377:L377"/>
    <mergeCell ref="F378:H378"/>
    <mergeCell ref="I378:L378"/>
    <mergeCell ref="F379:H379"/>
    <mergeCell ref="I379:L379"/>
    <mergeCell ref="F380:H380"/>
    <mergeCell ref="I380:L380"/>
    <mergeCell ref="F381:H381"/>
    <mergeCell ref="I381:L381"/>
    <mergeCell ref="F382:H382"/>
    <mergeCell ref="I382:L382"/>
    <mergeCell ref="F383:H383"/>
    <mergeCell ref="I383:L383"/>
    <mergeCell ref="F387:H387"/>
    <mergeCell ref="I387:L387"/>
    <mergeCell ref="F388:H388"/>
    <mergeCell ref="I388:L388"/>
    <mergeCell ref="F384:H384"/>
    <mergeCell ref="I384:L384"/>
    <mergeCell ref="F385:H385"/>
    <mergeCell ref="I385:L385"/>
    <mergeCell ref="F386:H386"/>
    <mergeCell ref="I386:L386"/>
  </mergeCells>
  <printOptions/>
  <pageMargins left="0.4431372549019609" right="0.4431372549019609" top="0.4431372549019609" bottom="0.4431372549019609" header="0.5098039215686275" footer="0.5098039215686275"/>
  <pageSetup horizontalDpi="600" verticalDpi="600" orientation="portrait" paperSize="9" scale="98" r:id="rId1"/>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D2" sqref="D2"/>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scale="93" r:id="rId2"/>
  <colBreaks count="1" manualBreakCount="1">
    <brk id="1" max="2" man="1"/>
  </colBreaks>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61">
      <selection activeCell="C4" sqref="C4"/>
    </sheetView>
  </sheetViews>
  <sheetFormatPr defaultColWidth="8.8515625" defaultRowHeight="12.75" outlineLevelRow="1"/>
  <cols>
    <col min="1" max="1" width="13.28125" style="60" customWidth="1"/>
    <col min="2" max="2" width="60.57421875" style="60" bestFit="1" customWidth="1"/>
    <col min="3" max="7" width="41.00390625" style="60" customWidth="1"/>
    <col min="8" max="8" width="7.28125" style="60" customWidth="1"/>
    <col min="9" max="9" width="92.00390625" style="60" customWidth="1"/>
    <col min="10" max="11" width="47.7109375" style="60" customWidth="1"/>
    <col min="12" max="12" width="7.28125" style="60" customWidth="1"/>
    <col min="13" max="13" width="25.7109375" style="60" customWidth="1"/>
    <col min="14" max="14" width="25.7109375" style="57" customWidth="1"/>
    <col min="15" max="16384" width="8.8515625" style="98" customWidth="1"/>
  </cols>
  <sheetData>
    <row r="1" spans="1:2" ht="45" customHeight="1">
      <c r="A1" s="340" t="s">
        <v>1788</v>
      </c>
      <c r="B1" s="340"/>
    </row>
    <row r="2" spans="1:13" ht="31.5">
      <c r="A2" s="56" t="s">
        <v>1789</v>
      </c>
      <c r="B2" s="56"/>
      <c r="C2" s="57"/>
      <c r="D2" s="57"/>
      <c r="E2" s="57"/>
      <c r="F2" s="58" t="s">
        <v>1605</v>
      </c>
      <c r="G2" s="102"/>
      <c r="H2" s="57"/>
      <c r="I2" s="177"/>
      <c r="J2" s="57"/>
      <c r="K2" s="57"/>
      <c r="L2" s="57"/>
      <c r="M2" s="57"/>
    </row>
    <row r="3" spans="1:13" ht="15.75" thickBot="1">
      <c r="A3" s="57"/>
      <c r="B3" s="59"/>
      <c r="C3" s="59"/>
      <c r="D3" s="57"/>
      <c r="E3" s="57"/>
      <c r="F3" s="57"/>
      <c r="G3" s="57"/>
      <c r="H3" s="57"/>
      <c r="L3" s="57"/>
      <c r="M3" s="57"/>
    </row>
    <row r="4" spans="1:13" ht="19.5" thickBot="1">
      <c r="A4" s="61"/>
      <c r="B4" s="62" t="s">
        <v>0</v>
      </c>
      <c r="C4" s="63" t="s">
        <v>1790</v>
      </c>
      <c r="D4" s="61"/>
      <c r="E4" s="61"/>
      <c r="F4" s="57"/>
      <c r="G4" s="57"/>
      <c r="H4" s="57"/>
      <c r="I4" s="71" t="s">
        <v>1791</v>
      </c>
      <c r="J4" s="172" t="s">
        <v>1768</v>
      </c>
      <c r="L4" s="57"/>
      <c r="M4" s="57"/>
    </row>
    <row r="5" spans="8:13" ht="15.75" thickBot="1">
      <c r="H5" s="57"/>
      <c r="I5" s="178" t="s">
        <v>1770</v>
      </c>
      <c r="J5" s="60" t="s">
        <v>45</v>
      </c>
      <c r="L5" s="57"/>
      <c r="M5" s="57"/>
    </row>
    <row r="6" spans="1:13" ht="18.75">
      <c r="A6" s="64"/>
      <c r="B6" s="65" t="s">
        <v>1792</v>
      </c>
      <c r="C6" s="64"/>
      <c r="E6" s="66"/>
      <c r="F6" s="66"/>
      <c r="G6" s="66"/>
      <c r="H6" s="57"/>
      <c r="I6" s="178" t="s">
        <v>1772</v>
      </c>
      <c r="J6" s="60" t="s">
        <v>1773</v>
      </c>
      <c r="L6" s="57"/>
      <c r="M6" s="57"/>
    </row>
    <row r="7" spans="2:13" ht="15">
      <c r="B7" s="67" t="s">
        <v>1793</v>
      </c>
      <c r="H7" s="57"/>
      <c r="I7" s="178" t="s">
        <v>1775</v>
      </c>
      <c r="J7" s="60" t="s">
        <v>1776</v>
      </c>
      <c r="L7" s="57"/>
      <c r="M7" s="57"/>
    </row>
    <row r="8" spans="2:13" ht="15">
      <c r="B8" s="67" t="s">
        <v>1794</v>
      </c>
      <c r="H8" s="57"/>
      <c r="I8" s="178" t="s">
        <v>1795</v>
      </c>
      <c r="J8" s="60" t="s">
        <v>1796</v>
      </c>
      <c r="L8" s="57"/>
      <c r="M8" s="57"/>
    </row>
    <row r="9" spans="2:13" ht="15.75" thickBot="1">
      <c r="B9" s="69" t="s">
        <v>1797</v>
      </c>
      <c r="H9" s="57"/>
      <c r="L9" s="57"/>
      <c r="M9" s="57"/>
    </row>
    <row r="10" spans="2:13" ht="15">
      <c r="B10" s="70"/>
      <c r="H10" s="57"/>
      <c r="I10" s="179" t="s">
        <v>1798</v>
      </c>
      <c r="L10" s="57"/>
      <c r="M10" s="57"/>
    </row>
    <row r="11" spans="2:13" ht="15">
      <c r="B11" s="70"/>
      <c r="H11" s="57"/>
      <c r="I11" s="179" t="s">
        <v>1799</v>
      </c>
      <c r="L11" s="57"/>
      <c r="M11" s="57"/>
    </row>
    <row r="12" spans="1:13" ht="37.5">
      <c r="A12" s="71" t="s">
        <v>5</v>
      </c>
      <c r="B12" s="71" t="s">
        <v>1800</v>
      </c>
      <c r="C12" s="72"/>
      <c r="D12" s="72"/>
      <c r="E12" s="72"/>
      <c r="F12" s="72"/>
      <c r="G12" s="72"/>
      <c r="H12" s="57"/>
      <c r="L12" s="57"/>
      <c r="M12" s="57"/>
    </row>
    <row r="13" spans="1:13" ht="15" customHeight="1">
      <c r="A13" s="81"/>
      <c r="B13" s="82" t="s">
        <v>1801</v>
      </c>
      <c r="C13" s="81" t="s">
        <v>1802</v>
      </c>
      <c r="D13" s="81" t="s">
        <v>1803</v>
      </c>
      <c r="E13" s="83"/>
      <c r="F13" s="84"/>
      <c r="G13" s="84"/>
      <c r="H13" s="57"/>
      <c r="L13" s="57"/>
      <c r="M13" s="57"/>
    </row>
    <row r="14" spans="1:13" ht="15">
      <c r="A14" s="60" t="s">
        <v>1804</v>
      </c>
      <c r="B14" s="79" t="s">
        <v>1805</v>
      </c>
      <c r="C14" s="180"/>
      <c r="D14" s="180"/>
      <c r="E14" s="66"/>
      <c r="F14" s="66"/>
      <c r="G14" s="66"/>
      <c r="H14" s="57"/>
      <c r="L14" s="57"/>
      <c r="M14" s="57"/>
    </row>
    <row r="15" spans="1:13" ht="15">
      <c r="A15" s="60" t="s">
        <v>1806</v>
      </c>
      <c r="B15" s="79" t="s">
        <v>1665</v>
      </c>
      <c r="C15" s="112" t="s">
        <v>1807</v>
      </c>
      <c r="D15" s="112" t="s">
        <v>1808</v>
      </c>
      <c r="E15" s="66"/>
      <c r="F15" s="66"/>
      <c r="G15" s="66"/>
      <c r="H15" s="57"/>
      <c r="L15" s="57"/>
      <c r="M15" s="57"/>
    </row>
    <row r="16" spans="1:13" ht="15">
      <c r="A16" s="60" t="s">
        <v>1809</v>
      </c>
      <c r="B16" s="79" t="s">
        <v>1810</v>
      </c>
      <c r="C16" s="112"/>
      <c r="D16" s="112"/>
      <c r="E16" s="66"/>
      <c r="F16" s="66"/>
      <c r="G16" s="66"/>
      <c r="H16" s="57"/>
      <c r="L16" s="57"/>
      <c r="M16" s="57"/>
    </row>
    <row r="17" spans="1:13" ht="15">
      <c r="A17" s="60" t="s">
        <v>1811</v>
      </c>
      <c r="B17" s="79" t="s">
        <v>1812</v>
      </c>
      <c r="C17" s="112"/>
      <c r="D17" s="112"/>
      <c r="E17" s="66"/>
      <c r="F17" s="66"/>
      <c r="G17" s="66"/>
      <c r="H17" s="57"/>
      <c r="L17" s="57"/>
      <c r="M17" s="57"/>
    </row>
    <row r="18" spans="1:13" ht="15">
      <c r="A18" s="60" t="s">
        <v>1813</v>
      </c>
      <c r="B18" s="79" t="s">
        <v>1814</v>
      </c>
      <c r="C18" s="112"/>
      <c r="D18" s="112"/>
      <c r="E18" s="66"/>
      <c r="F18" s="66"/>
      <c r="G18" s="66"/>
      <c r="H18" s="57"/>
      <c r="L18" s="57"/>
      <c r="M18" s="57"/>
    </row>
    <row r="19" spans="1:13" ht="15">
      <c r="A19" s="60" t="s">
        <v>1815</v>
      </c>
      <c r="B19" s="79" t="s">
        <v>1816</v>
      </c>
      <c r="C19" s="112"/>
      <c r="D19" s="112"/>
      <c r="E19" s="66"/>
      <c r="F19" s="66"/>
      <c r="G19" s="66"/>
      <c r="H19" s="57"/>
      <c r="L19" s="57"/>
      <c r="M19" s="57"/>
    </row>
    <row r="20" spans="1:13" ht="15">
      <c r="A20" s="60" t="s">
        <v>1817</v>
      </c>
      <c r="B20" s="79" t="s">
        <v>1818</v>
      </c>
      <c r="C20" s="112"/>
      <c r="D20" s="112"/>
      <c r="E20" s="66"/>
      <c r="F20" s="66"/>
      <c r="G20" s="66"/>
      <c r="H20" s="57"/>
      <c r="L20" s="57"/>
      <c r="M20" s="57"/>
    </row>
    <row r="21" spans="1:13" ht="15">
      <c r="A21" s="60" t="s">
        <v>1819</v>
      </c>
      <c r="B21" s="79" t="s">
        <v>1820</v>
      </c>
      <c r="C21" s="112"/>
      <c r="D21" s="112"/>
      <c r="E21" s="66"/>
      <c r="F21" s="66"/>
      <c r="G21" s="66"/>
      <c r="H21" s="57"/>
      <c r="L21" s="57"/>
      <c r="M21" s="57"/>
    </row>
    <row r="22" spans="1:13" ht="15">
      <c r="A22" s="60" t="s">
        <v>1821</v>
      </c>
      <c r="B22" s="79" t="s">
        <v>1822</v>
      </c>
      <c r="C22" s="112"/>
      <c r="D22" s="112"/>
      <c r="E22" s="66"/>
      <c r="F22" s="66"/>
      <c r="G22" s="66"/>
      <c r="H22" s="57"/>
      <c r="L22" s="57"/>
      <c r="M22" s="57"/>
    </row>
    <row r="23" spans="1:13" ht="30">
      <c r="A23" s="60" t="s">
        <v>1823</v>
      </c>
      <c r="B23" s="79" t="s">
        <v>1824</v>
      </c>
      <c r="C23" s="112" t="s">
        <v>1825</v>
      </c>
      <c r="D23" s="112"/>
      <c r="E23" s="66"/>
      <c r="F23" s="66"/>
      <c r="G23" s="66"/>
      <c r="H23" s="57"/>
      <c r="L23" s="57"/>
      <c r="M23" s="57"/>
    </row>
    <row r="24" spans="1:13" ht="15">
      <c r="A24" s="60" t="s">
        <v>1826</v>
      </c>
      <c r="B24" s="79" t="s">
        <v>1827</v>
      </c>
      <c r="C24" s="112" t="s">
        <v>1828</v>
      </c>
      <c r="D24" s="112"/>
      <c r="E24" s="66"/>
      <c r="F24" s="66"/>
      <c r="G24" s="66"/>
      <c r="H24" s="57"/>
      <c r="L24" s="57"/>
      <c r="M24" s="57"/>
    </row>
    <row r="25" spans="1:13" ht="15" outlineLevel="1">
      <c r="A25" s="60" t="s">
        <v>1829</v>
      </c>
      <c r="B25" s="76"/>
      <c r="E25" s="66"/>
      <c r="F25" s="66"/>
      <c r="G25" s="66"/>
      <c r="H25" s="57"/>
      <c r="L25" s="57"/>
      <c r="M25" s="57"/>
    </row>
    <row r="26" spans="1:13" ht="15" outlineLevel="1">
      <c r="A26" s="60" t="s">
        <v>1830</v>
      </c>
      <c r="B26" s="76"/>
      <c r="E26" s="66"/>
      <c r="F26" s="66"/>
      <c r="G26" s="66"/>
      <c r="H26" s="57"/>
      <c r="L26" s="57"/>
      <c r="M26" s="57"/>
    </row>
    <row r="27" spans="1:13" ht="15" outlineLevel="1">
      <c r="A27" s="60" t="s">
        <v>1831</v>
      </c>
      <c r="B27" s="76"/>
      <c r="E27" s="66"/>
      <c r="F27" s="66"/>
      <c r="G27" s="66"/>
      <c r="H27" s="57"/>
      <c r="L27" s="57"/>
      <c r="M27" s="57"/>
    </row>
    <row r="28" spans="1:13" ht="15" outlineLevel="1">
      <c r="A28" s="60" t="s">
        <v>1832</v>
      </c>
      <c r="B28" s="76"/>
      <c r="E28" s="66"/>
      <c r="F28" s="66"/>
      <c r="G28" s="66"/>
      <c r="H28" s="57"/>
      <c r="L28" s="57"/>
      <c r="M28" s="57"/>
    </row>
    <row r="29" spans="1:13" ht="15" outlineLevel="1">
      <c r="A29" s="60" t="s">
        <v>1833</v>
      </c>
      <c r="B29" s="76"/>
      <c r="E29" s="66"/>
      <c r="F29" s="66"/>
      <c r="G29" s="66"/>
      <c r="H29" s="57"/>
      <c r="L29" s="57"/>
      <c r="M29" s="57"/>
    </row>
    <row r="30" spans="1:13" ht="15" outlineLevel="1">
      <c r="A30" s="60" t="s">
        <v>1834</v>
      </c>
      <c r="B30" s="76"/>
      <c r="E30" s="66"/>
      <c r="F30" s="66"/>
      <c r="G30" s="66"/>
      <c r="H30" s="57"/>
      <c r="L30" s="57"/>
      <c r="M30" s="57"/>
    </row>
    <row r="31" spans="1:13" ht="15" outlineLevel="1">
      <c r="A31" s="60" t="s">
        <v>1835</v>
      </c>
      <c r="B31" s="76"/>
      <c r="E31" s="66"/>
      <c r="F31" s="66"/>
      <c r="G31" s="66"/>
      <c r="H31" s="57"/>
      <c r="L31" s="57"/>
      <c r="M31" s="57"/>
    </row>
    <row r="32" spans="1:13" ht="15" outlineLevel="1">
      <c r="A32" s="60" t="s">
        <v>1836</v>
      </c>
      <c r="B32" s="76"/>
      <c r="E32" s="66"/>
      <c r="F32" s="66"/>
      <c r="G32" s="66"/>
      <c r="H32" s="57"/>
      <c r="L32" s="57"/>
      <c r="M32" s="57"/>
    </row>
    <row r="33" spans="1:13" ht="18.75">
      <c r="A33" s="72"/>
      <c r="B33" s="71" t="s">
        <v>1794</v>
      </c>
      <c r="C33" s="72"/>
      <c r="D33" s="72"/>
      <c r="E33" s="72"/>
      <c r="F33" s="72"/>
      <c r="G33" s="72"/>
      <c r="H33" s="57"/>
      <c r="L33" s="57"/>
      <c r="M33" s="57"/>
    </row>
    <row r="34" spans="1:13" ht="15" customHeight="1">
      <c r="A34" s="81"/>
      <c r="B34" s="82" t="s">
        <v>1837</v>
      </c>
      <c r="C34" s="81" t="s">
        <v>1838</v>
      </c>
      <c r="D34" s="81" t="s">
        <v>1803</v>
      </c>
      <c r="E34" s="81" t="s">
        <v>1839</v>
      </c>
      <c r="F34" s="84"/>
      <c r="G34" s="84"/>
      <c r="H34" s="57"/>
      <c r="L34" s="57"/>
      <c r="M34" s="57"/>
    </row>
    <row r="35" spans="1:13" ht="15">
      <c r="A35" s="60" t="s">
        <v>1840</v>
      </c>
      <c r="B35" s="180" t="s">
        <v>1841</v>
      </c>
      <c r="C35" s="180" t="s">
        <v>1842</v>
      </c>
      <c r="D35" s="180" t="s">
        <v>1843</v>
      </c>
      <c r="E35" s="180" t="s">
        <v>1844</v>
      </c>
      <c r="F35" s="181"/>
      <c r="G35" s="181"/>
      <c r="H35" s="57"/>
      <c r="L35" s="57"/>
      <c r="M35" s="57"/>
    </row>
    <row r="36" spans="1:13" ht="15">
      <c r="A36" s="60" t="s">
        <v>1845</v>
      </c>
      <c r="B36" s="79"/>
      <c r="H36" s="57"/>
      <c r="L36" s="57"/>
      <c r="M36" s="57"/>
    </row>
    <row r="37" spans="1:13" ht="15">
      <c r="A37" s="60" t="s">
        <v>1846</v>
      </c>
      <c r="B37" s="79"/>
      <c r="H37" s="57"/>
      <c r="L37" s="57"/>
      <c r="M37" s="57"/>
    </row>
    <row r="38" spans="1:13" ht="15">
      <c r="A38" s="60" t="s">
        <v>1847</v>
      </c>
      <c r="B38" s="79"/>
      <c r="H38" s="57"/>
      <c r="L38" s="57"/>
      <c r="M38" s="57"/>
    </row>
    <row r="39" spans="1:13" ht="15">
      <c r="A39" s="60" t="s">
        <v>1848</v>
      </c>
      <c r="B39" s="79"/>
      <c r="H39" s="57"/>
      <c r="L39" s="57"/>
      <c r="M39" s="57"/>
    </row>
    <row r="40" spans="1:13" ht="15">
      <c r="A40" s="60" t="s">
        <v>1849</v>
      </c>
      <c r="B40" s="79"/>
      <c r="H40" s="57"/>
      <c r="L40" s="57"/>
      <c r="M40" s="57"/>
    </row>
    <row r="41" spans="1:13" ht="15">
      <c r="A41" s="60" t="s">
        <v>1850</v>
      </c>
      <c r="B41" s="79"/>
      <c r="H41" s="57"/>
      <c r="L41" s="57"/>
      <c r="M41" s="57"/>
    </row>
    <row r="42" spans="1:13" ht="15">
      <c r="A42" s="60" t="s">
        <v>1851</v>
      </c>
      <c r="B42" s="79"/>
      <c r="H42" s="57"/>
      <c r="L42" s="57"/>
      <c r="M42" s="57"/>
    </row>
    <row r="43" spans="1:13" ht="15">
      <c r="A43" s="60" t="s">
        <v>1852</v>
      </c>
      <c r="B43" s="79"/>
      <c r="H43" s="57"/>
      <c r="L43" s="57"/>
      <c r="M43" s="57"/>
    </row>
    <row r="44" spans="1:13" ht="15">
      <c r="A44" s="60" t="s">
        <v>1853</v>
      </c>
      <c r="B44" s="79"/>
      <c r="H44" s="57"/>
      <c r="L44" s="57"/>
      <c r="M44" s="57"/>
    </row>
    <row r="45" spans="1:13" ht="15">
      <c r="A45" s="60" t="s">
        <v>1854</v>
      </c>
      <c r="B45" s="79"/>
      <c r="H45" s="57"/>
      <c r="L45" s="57"/>
      <c r="M45" s="57"/>
    </row>
    <row r="46" spans="1:13" ht="15">
      <c r="A46" s="60" t="s">
        <v>1855</v>
      </c>
      <c r="B46" s="79"/>
      <c r="H46" s="57"/>
      <c r="L46" s="57"/>
      <c r="M46" s="57"/>
    </row>
    <row r="47" spans="1:13" ht="15">
      <c r="A47" s="60" t="s">
        <v>1856</v>
      </c>
      <c r="B47" s="79"/>
      <c r="H47" s="57"/>
      <c r="L47" s="57"/>
      <c r="M47" s="57"/>
    </row>
    <row r="48" spans="1:13" ht="15">
      <c r="A48" s="60" t="s">
        <v>1857</v>
      </c>
      <c r="B48" s="79"/>
      <c r="H48" s="57"/>
      <c r="L48" s="57"/>
      <c r="M48" s="57"/>
    </row>
    <row r="49" spans="1:13" ht="15">
      <c r="A49" s="60" t="s">
        <v>1858</v>
      </c>
      <c r="B49" s="79"/>
      <c r="H49" s="57"/>
      <c r="L49" s="57"/>
      <c r="M49" s="57"/>
    </row>
    <row r="50" spans="1:13" ht="15">
      <c r="A50" s="60" t="s">
        <v>1859</v>
      </c>
      <c r="B50" s="79"/>
      <c r="H50" s="57"/>
      <c r="L50" s="57"/>
      <c r="M50" s="57"/>
    </row>
    <row r="51" spans="1:13" ht="15">
      <c r="A51" s="60" t="s">
        <v>1860</v>
      </c>
      <c r="B51" s="79"/>
      <c r="H51" s="57"/>
      <c r="L51" s="57"/>
      <c r="M51" s="57"/>
    </row>
    <row r="52" spans="1:13" ht="15">
      <c r="A52" s="60" t="s">
        <v>1861</v>
      </c>
      <c r="B52" s="79"/>
      <c r="H52" s="57"/>
      <c r="L52" s="57"/>
      <c r="M52" s="57"/>
    </row>
    <row r="53" spans="1:13" ht="15">
      <c r="A53" s="60" t="s">
        <v>1862</v>
      </c>
      <c r="B53" s="79"/>
      <c r="H53" s="57"/>
      <c r="L53" s="57"/>
      <c r="M53" s="57"/>
    </row>
    <row r="54" spans="1:13" ht="15">
      <c r="A54" s="60" t="s">
        <v>1863</v>
      </c>
      <c r="B54" s="79"/>
      <c r="H54" s="57"/>
      <c r="L54" s="57"/>
      <c r="M54" s="57"/>
    </row>
    <row r="55" spans="1:13" ht="15">
      <c r="A55" s="60" t="s">
        <v>1864</v>
      </c>
      <c r="B55" s="79"/>
      <c r="H55" s="57"/>
      <c r="L55" s="57"/>
      <c r="M55" s="57"/>
    </row>
    <row r="56" spans="1:13" ht="15">
      <c r="A56" s="60" t="s">
        <v>1865</v>
      </c>
      <c r="B56" s="79"/>
      <c r="H56" s="57"/>
      <c r="L56" s="57"/>
      <c r="M56" s="57"/>
    </row>
    <row r="57" spans="1:13" ht="15">
      <c r="A57" s="60" t="s">
        <v>1866</v>
      </c>
      <c r="B57" s="79"/>
      <c r="H57" s="57"/>
      <c r="L57" s="57"/>
      <c r="M57" s="57"/>
    </row>
    <row r="58" spans="1:13" ht="15">
      <c r="A58" s="60" t="s">
        <v>1867</v>
      </c>
      <c r="B58" s="79"/>
      <c r="H58" s="57"/>
      <c r="L58" s="57"/>
      <c r="M58" s="57"/>
    </row>
    <row r="59" spans="1:13" ht="15">
      <c r="A59" s="60" t="s">
        <v>1868</v>
      </c>
      <c r="B59" s="79"/>
      <c r="H59" s="57"/>
      <c r="L59" s="57"/>
      <c r="M59" s="57"/>
    </row>
    <row r="60" spans="1:13" ht="15" outlineLevel="1">
      <c r="A60" s="60" t="s">
        <v>1869</v>
      </c>
      <c r="B60" s="79"/>
      <c r="E60" s="79"/>
      <c r="F60" s="79"/>
      <c r="G60" s="79"/>
      <c r="H60" s="57"/>
      <c r="L60" s="57"/>
      <c r="M60" s="57"/>
    </row>
    <row r="61" spans="1:13" ht="15" outlineLevel="1">
      <c r="A61" s="60" t="s">
        <v>1870</v>
      </c>
      <c r="B61" s="79"/>
      <c r="E61" s="79"/>
      <c r="F61" s="79"/>
      <c r="G61" s="79"/>
      <c r="H61" s="57"/>
      <c r="L61" s="57"/>
      <c r="M61" s="57"/>
    </row>
    <row r="62" spans="1:13" ht="15" outlineLevel="1">
      <c r="A62" s="60" t="s">
        <v>1871</v>
      </c>
      <c r="B62" s="79"/>
      <c r="E62" s="79"/>
      <c r="F62" s="79"/>
      <c r="G62" s="79"/>
      <c r="H62" s="57"/>
      <c r="L62" s="57"/>
      <c r="M62" s="57"/>
    </row>
    <row r="63" spans="1:13" ht="15" outlineLevel="1">
      <c r="A63" s="60" t="s">
        <v>1872</v>
      </c>
      <c r="B63" s="79"/>
      <c r="E63" s="79"/>
      <c r="F63" s="79"/>
      <c r="G63" s="79"/>
      <c r="H63" s="57"/>
      <c r="L63" s="57"/>
      <c r="M63" s="57"/>
    </row>
    <row r="64" spans="1:13" ht="15" outlineLevel="1">
      <c r="A64" s="60" t="s">
        <v>1873</v>
      </c>
      <c r="B64" s="79"/>
      <c r="E64" s="79"/>
      <c r="F64" s="79"/>
      <c r="G64" s="79"/>
      <c r="H64" s="57"/>
      <c r="L64" s="57"/>
      <c r="M64" s="57"/>
    </row>
    <row r="65" spans="1:13" ht="15" outlineLevel="1">
      <c r="A65" s="60" t="s">
        <v>1874</v>
      </c>
      <c r="B65" s="79"/>
      <c r="E65" s="79"/>
      <c r="F65" s="79"/>
      <c r="G65" s="79"/>
      <c r="H65" s="57"/>
      <c r="L65" s="57"/>
      <c r="M65" s="57"/>
    </row>
    <row r="66" spans="1:13" ht="15" outlineLevel="1">
      <c r="A66" s="60" t="s">
        <v>1875</v>
      </c>
      <c r="B66" s="79"/>
      <c r="E66" s="79"/>
      <c r="F66" s="79"/>
      <c r="G66" s="79"/>
      <c r="H66" s="57"/>
      <c r="L66" s="57"/>
      <c r="M66" s="57"/>
    </row>
    <row r="67" spans="1:13" ht="15" outlineLevel="1">
      <c r="A67" s="60" t="s">
        <v>1876</v>
      </c>
      <c r="B67" s="79"/>
      <c r="E67" s="79"/>
      <c r="F67" s="79"/>
      <c r="G67" s="79"/>
      <c r="H67" s="57"/>
      <c r="L67" s="57"/>
      <c r="M67" s="57"/>
    </row>
    <row r="68" spans="1:13" ht="15" outlineLevel="1">
      <c r="A68" s="60" t="s">
        <v>1877</v>
      </c>
      <c r="B68" s="79"/>
      <c r="E68" s="79"/>
      <c r="F68" s="79"/>
      <c r="G68" s="79"/>
      <c r="H68" s="57"/>
      <c r="L68" s="57"/>
      <c r="M68" s="57"/>
    </row>
    <row r="69" spans="1:13" ht="15" outlineLevel="1">
      <c r="A69" s="60" t="s">
        <v>1878</v>
      </c>
      <c r="B69" s="79"/>
      <c r="E69" s="79"/>
      <c r="F69" s="79"/>
      <c r="G69" s="79"/>
      <c r="H69" s="57"/>
      <c r="L69" s="57"/>
      <c r="M69" s="57"/>
    </row>
    <row r="70" spans="1:13" ht="15" outlineLevel="1">
      <c r="A70" s="60" t="s">
        <v>1879</v>
      </c>
      <c r="B70" s="79"/>
      <c r="E70" s="79"/>
      <c r="F70" s="79"/>
      <c r="G70" s="79"/>
      <c r="H70" s="57"/>
      <c r="L70" s="57"/>
      <c r="M70" s="57"/>
    </row>
    <row r="71" spans="1:13" ht="15" outlineLevel="1">
      <c r="A71" s="60" t="s">
        <v>1880</v>
      </c>
      <c r="B71" s="79"/>
      <c r="E71" s="79"/>
      <c r="F71" s="79"/>
      <c r="G71" s="79"/>
      <c r="H71" s="57"/>
      <c r="L71" s="57"/>
      <c r="M71" s="57"/>
    </row>
    <row r="72" spans="1:13" ht="15" outlineLevel="1">
      <c r="A72" s="60" t="s">
        <v>1881</v>
      </c>
      <c r="B72" s="79"/>
      <c r="E72" s="79"/>
      <c r="F72" s="79"/>
      <c r="G72" s="79"/>
      <c r="H72" s="57"/>
      <c r="L72" s="57"/>
      <c r="M72" s="57"/>
    </row>
    <row r="73" spans="1:8" ht="18.75">
      <c r="A73" s="72"/>
      <c r="B73" s="71" t="s">
        <v>1797</v>
      </c>
      <c r="C73" s="72"/>
      <c r="D73" s="72"/>
      <c r="E73" s="72"/>
      <c r="F73" s="72"/>
      <c r="G73" s="72"/>
      <c r="H73" s="57"/>
    </row>
    <row r="74" spans="1:14" ht="15" customHeight="1">
      <c r="A74" s="81"/>
      <c r="B74" s="82" t="s">
        <v>1882</v>
      </c>
      <c r="C74" s="81" t="s">
        <v>1883</v>
      </c>
      <c r="D74" s="81"/>
      <c r="E74" s="84"/>
      <c r="F74" s="84"/>
      <c r="G74" s="84"/>
      <c r="H74" s="98"/>
      <c r="I74" s="98"/>
      <c r="J74" s="98"/>
      <c r="K74" s="98"/>
      <c r="L74" s="98"/>
      <c r="M74" s="98"/>
      <c r="N74" s="98"/>
    </row>
    <row r="75" spans="1:8" ht="15">
      <c r="A75" s="60" t="s">
        <v>1884</v>
      </c>
      <c r="B75" s="60" t="s">
        <v>1885</v>
      </c>
      <c r="C75" s="110">
        <v>34.56553691598639</v>
      </c>
      <c r="H75" s="57"/>
    </row>
    <row r="76" spans="1:8" ht="15">
      <c r="A76" s="60" t="s">
        <v>1886</v>
      </c>
      <c r="B76" s="60" t="s">
        <v>1887</v>
      </c>
      <c r="C76" s="110">
        <v>170.16831903930853</v>
      </c>
      <c r="H76" s="57"/>
    </row>
    <row r="77" spans="1:8" ht="15" outlineLevel="1">
      <c r="A77" s="60" t="s">
        <v>1888</v>
      </c>
      <c r="H77" s="57"/>
    </row>
    <row r="78" spans="1:8" ht="15" outlineLevel="1">
      <c r="A78" s="60" t="s">
        <v>1889</v>
      </c>
      <c r="H78" s="57"/>
    </row>
    <row r="79" spans="1:8" ht="15" outlineLevel="1">
      <c r="A79" s="60" t="s">
        <v>1890</v>
      </c>
      <c r="H79" s="57"/>
    </row>
    <row r="80" spans="1:8" ht="15" outlineLevel="1">
      <c r="A80" s="60" t="s">
        <v>1891</v>
      </c>
      <c r="H80" s="57"/>
    </row>
    <row r="81" spans="1:8" ht="15">
      <c r="A81" s="81"/>
      <c r="B81" s="82" t="s">
        <v>1892</v>
      </c>
      <c r="C81" s="81" t="s">
        <v>482</v>
      </c>
      <c r="D81" s="81" t="s">
        <v>483</v>
      </c>
      <c r="E81" s="84" t="s">
        <v>1893</v>
      </c>
      <c r="F81" s="84" t="s">
        <v>1894</v>
      </c>
      <c r="G81" s="84" t="s">
        <v>1895</v>
      </c>
      <c r="H81" s="57"/>
    </row>
    <row r="82" spans="1:8" ht="15">
      <c r="A82" s="60" t="s">
        <v>1896</v>
      </c>
      <c r="B82" s="60" t="s">
        <v>1897</v>
      </c>
      <c r="C82" s="149">
        <v>0.001337762859051424</v>
      </c>
      <c r="D82" s="182"/>
      <c r="E82" s="182"/>
      <c r="F82" s="182"/>
      <c r="G82" s="182">
        <f>C82</f>
        <v>0.001337762859051424</v>
      </c>
      <c r="H82" s="57"/>
    </row>
    <row r="83" spans="1:8" ht="15">
      <c r="A83" s="60" t="s">
        <v>1898</v>
      </c>
      <c r="B83" s="60" t="s">
        <v>1899</v>
      </c>
      <c r="C83" s="149">
        <v>3.693842858634382E-05</v>
      </c>
      <c r="G83" s="183">
        <f>C83</f>
        <v>3.693842858634382E-05</v>
      </c>
      <c r="H83" s="57"/>
    </row>
    <row r="84" spans="1:8" ht="15">
      <c r="A84" s="60" t="s">
        <v>1900</v>
      </c>
      <c r="B84" s="60" t="s">
        <v>1901</v>
      </c>
      <c r="C84" s="149">
        <v>0.00030330564417041506</v>
      </c>
      <c r="G84" s="183">
        <f>C84</f>
        <v>0.00030330564417041506</v>
      </c>
      <c r="H84" s="57"/>
    </row>
    <row r="85" spans="1:8" ht="15">
      <c r="A85" s="60" t="s">
        <v>1902</v>
      </c>
      <c r="B85" s="60" t="s">
        <v>1903</v>
      </c>
      <c r="C85" s="149">
        <v>0.00011339458825094415</v>
      </c>
      <c r="G85" s="183">
        <f>C85</f>
        <v>0.00011339458825094415</v>
      </c>
      <c r="H85" s="57"/>
    </row>
    <row r="86" spans="1:8" ht="15">
      <c r="A86" s="60" t="s">
        <v>1904</v>
      </c>
      <c r="B86" s="60" t="s">
        <v>1905</v>
      </c>
      <c r="C86" s="149">
        <v>0</v>
      </c>
      <c r="G86" s="183">
        <f>C86</f>
        <v>0</v>
      </c>
      <c r="H86" s="57"/>
    </row>
    <row r="87" spans="1:8" ht="15" outlineLevel="1">
      <c r="A87" s="60" t="s">
        <v>1906</v>
      </c>
      <c r="H87" s="57"/>
    </row>
    <row r="88" spans="1:8" ht="15" outlineLevel="1">
      <c r="A88" s="60" t="s">
        <v>1907</v>
      </c>
      <c r="H88" s="57"/>
    </row>
    <row r="89" spans="1:8" ht="15" outlineLevel="1">
      <c r="A89" s="60" t="s">
        <v>1908</v>
      </c>
      <c r="H89" s="57"/>
    </row>
    <row r="90" spans="1:8" ht="15" outlineLevel="1">
      <c r="A90" s="60" t="s">
        <v>1909</v>
      </c>
      <c r="H90" s="57"/>
    </row>
    <row r="91" ht="15">
      <c r="H91" s="57"/>
    </row>
    <row r="92" ht="15">
      <c r="H92" s="57"/>
    </row>
    <row r="93" ht="15">
      <c r="H93" s="57"/>
    </row>
    <row r="94" ht="15">
      <c r="H94" s="57"/>
    </row>
    <row r="95" ht="15">
      <c r="H95" s="57"/>
    </row>
    <row r="96" ht="15">
      <c r="H96" s="57"/>
    </row>
    <row r="97" ht="15">
      <c r="H97" s="57"/>
    </row>
    <row r="98" ht="15">
      <c r="H98" s="57"/>
    </row>
    <row r="99" ht="15">
      <c r="H99" s="57"/>
    </row>
    <row r="100" ht="15">
      <c r="H100" s="57"/>
    </row>
    <row r="101" ht="15">
      <c r="H101" s="57"/>
    </row>
    <row r="102" ht="15">
      <c r="H102" s="57"/>
    </row>
    <row r="103" ht="15">
      <c r="H103" s="57"/>
    </row>
    <row r="104" ht="15">
      <c r="H104" s="57"/>
    </row>
    <row r="105" ht="15">
      <c r="H105" s="57"/>
    </row>
    <row r="106" ht="15">
      <c r="H106" s="57"/>
    </row>
    <row r="107" ht="15">
      <c r="H107" s="57"/>
    </row>
    <row r="108" ht="15">
      <c r="H108" s="57"/>
    </row>
    <row r="109" ht="15">
      <c r="H109" s="57"/>
    </row>
    <row r="110" ht="15">
      <c r="H110" s="57"/>
    </row>
    <row r="111" ht="15">
      <c r="H111" s="57"/>
    </row>
    <row r="112" ht="15">
      <c r="H112" s="57"/>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legacyDrawingHF r:id="rId1"/>
</worksheet>
</file>

<file path=xl/worksheets/sheet33.xml><?xml version="1.0" encoding="utf-8"?>
<worksheet xmlns="http://schemas.openxmlformats.org/spreadsheetml/2006/main" xmlns:r="http://schemas.openxmlformats.org/officeDocument/2006/relationships">
  <dimension ref="A1:F379"/>
  <sheetViews>
    <sheetView showGridLines="0" zoomScalePageLayoutView="0" workbookViewId="0" topLeftCell="A1">
      <selection activeCell="A1" sqref="A1"/>
    </sheetView>
  </sheetViews>
  <sheetFormatPr defaultColWidth="9.140625" defaultRowHeight="12.75"/>
  <sheetData>
    <row r="1" spans="2:6" ht="12.75">
      <c r="B1" t="s">
        <v>1577</v>
      </c>
      <c r="C1" t="s">
        <v>1578</v>
      </c>
      <c r="D1" t="s">
        <v>1579</v>
      </c>
      <c r="E1" t="s">
        <v>1580</v>
      </c>
      <c r="F1" t="s">
        <v>1581</v>
      </c>
    </row>
    <row r="2" spans="1:6" ht="12.75">
      <c r="A2" t="s">
        <v>1199</v>
      </c>
      <c r="B2">
        <v>2883067685.422936</v>
      </c>
      <c r="C2">
        <v>2878177789.2759223</v>
      </c>
      <c r="D2">
        <v>2870857990.815603</v>
      </c>
      <c r="E2">
        <v>2858698342.704821</v>
      </c>
      <c r="F2">
        <v>2250000000</v>
      </c>
    </row>
    <row r="3" spans="1:6" ht="12.75">
      <c r="A3" t="s">
        <v>1200</v>
      </c>
      <c r="B3">
        <v>2865113820.124289</v>
      </c>
      <c r="C3">
        <v>2855559533.8953824</v>
      </c>
      <c r="D3">
        <v>2841286835.554256</v>
      </c>
      <c r="E3">
        <v>2817654780.2095675</v>
      </c>
      <c r="F3">
        <v>2250000000</v>
      </c>
    </row>
    <row r="4" spans="1:6" ht="12.75">
      <c r="A4" t="s">
        <v>1201</v>
      </c>
      <c r="B4">
        <v>2845845675.332309</v>
      </c>
      <c r="C4">
        <v>2831544973.4609966</v>
      </c>
      <c r="D4">
        <v>2810227096.5739613</v>
      </c>
      <c r="E4">
        <v>2775049534.0142393</v>
      </c>
      <c r="F4">
        <v>2250000000</v>
      </c>
    </row>
    <row r="5" spans="1:6" ht="12.75">
      <c r="A5" t="s">
        <v>1202</v>
      </c>
      <c r="B5">
        <v>2827827892.279573</v>
      </c>
      <c r="C5">
        <v>2808845627.9543467</v>
      </c>
      <c r="D5">
        <v>2780608956.441607</v>
      </c>
      <c r="E5">
        <v>2734172176.242405</v>
      </c>
      <c r="F5">
        <v>2250000000</v>
      </c>
    </row>
    <row r="6" spans="1:6" ht="12.75">
      <c r="A6" t="s">
        <v>1203</v>
      </c>
      <c r="B6">
        <v>2809350156.618748</v>
      </c>
      <c r="C6">
        <v>2785911594.5574384</v>
      </c>
      <c r="D6">
        <v>2751117529.189738</v>
      </c>
      <c r="E6">
        <v>2694084229.833358</v>
      </c>
      <c r="F6">
        <v>2250000000</v>
      </c>
    </row>
    <row r="7" spans="1:6" ht="12.75">
      <c r="A7" t="s">
        <v>1204</v>
      </c>
      <c r="B7">
        <v>2791217934.181152</v>
      </c>
      <c r="C7">
        <v>2763236035.0286975</v>
      </c>
      <c r="D7">
        <v>2721785461.666378</v>
      </c>
      <c r="E7">
        <v>2654070990.977861</v>
      </c>
      <c r="F7">
        <v>2250000000</v>
      </c>
    </row>
    <row r="8" spans="1:6" ht="12.75">
      <c r="A8" t="s">
        <v>1205</v>
      </c>
      <c r="B8">
        <v>2772712844.580655</v>
      </c>
      <c r="C8">
        <v>2740410933.8312974</v>
      </c>
      <c r="D8">
        <v>2692659046.4185696</v>
      </c>
      <c r="E8">
        <v>2614906073.1018643</v>
      </c>
      <c r="F8">
        <v>2250000000</v>
      </c>
    </row>
    <row r="9" spans="1:6" ht="12.75">
      <c r="A9" t="s">
        <v>1206</v>
      </c>
      <c r="B9">
        <v>2754580659.456874</v>
      </c>
      <c r="C9">
        <v>2717872442.9081597</v>
      </c>
      <c r="D9">
        <v>2663721625.6640353</v>
      </c>
      <c r="E9">
        <v>2575847720.925229</v>
      </c>
      <c r="F9">
        <v>2250000000</v>
      </c>
    </row>
    <row r="10" spans="1:6" ht="12.75">
      <c r="A10" t="s">
        <v>1207</v>
      </c>
      <c r="B10">
        <v>2735994957.43761</v>
      </c>
      <c r="C10">
        <v>2694955808.3617005</v>
      </c>
      <c r="D10">
        <v>2634544309.7405863</v>
      </c>
      <c r="E10">
        <v>2536842325.897933</v>
      </c>
      <c r="F10">
        <v>2250000000</v>
      </c>
    </row>
    <row r="11" spans="1:6" ht="12.75">
      <c r="A11" t="s">
        <v>1208</v>
      </c>
      <c r="B11">
        <v>2716922351.080099</v>
      </c>
      <c r="C11">
        <v>2671922909.5831804</v>
      </c>
      <c r="D11">
        <v>2605812869.511589</v>
      </c>
      <c r="E11">
        <v>2499232960.2273207</v>
      </c>
      <c r="F11">
        <v>2250000000</v>
      </c>
    </row>
    <row r="12" spans="1:6" ht="12.75">
      <c r="A12" t="s">
        <v>1209</v>
      </c>
      <c r="B12">
        <v>2698273342.139458</v>
      </c>
      <c r="C12">
        <v>2649082104.9408836</v>
      </c>
      <c r="D12">
        <v>2576966736.5591583</v>
      </c>
      <c r="E12">
        <v>2461098226.339616</v>
      </c>
      <c r="F12">
        <v>2250000000</v>
      </c>
    </row>
    <row r="13" spans="1:6" ht="12.75">
      <c r="A13" t="s">
        <v>1210</v>
      </c>
      <c r="B13">
        <v>2679549492.168435</v>
      </c>
      <c r="C13">
        <v>2626381554.2630095</v>
      </c>
      <c r="D13">
        <v>2548595903.3858767</v>
      </c>
      <c r="E13">
        <v>2424025581.9925146</v>
      </c>
      <c r="F13">
        <v>2250000000</v>
      </c>
    </row>
    <row r="14" spans="1:6" ht="12.75">
      <c r="A14" t="s">
        <v>1211</v>
      </c>
      <c r="B14">
        <v>2659765491.103198</v>
      </c>
      <c r="C14">
        <v>2602568461.538257</v>
      </c>
      <c r="D14">
        <v>2519065248.0563912</v>
      </c>
      <c r="E14">
        <v>2385790222.105256</v>
      </c>
      <c r="F14">
        <v>2250000000</v>
      </c>
    </row>
    <row r="15" spans="1:6" ht="12.75">
      <c r="A15" t="s">
        <v>1212</v>
      </c>
      <c r="B15">
        <v>2641123892.414688</v>
      </c>
      <c r="C15">
        <v>2580085808.531459</v>
      </c>
      <c r="D15">
        <v>2491157415.1051893</v>
      </c>
      <c r="E15">
        <v>2349687424.0519567</v>
      </c>
      <c r="F15">
        <v>2250000000</v>
      </c>
    </row>
    <row r="16" spans="1:6" ht="12.75">
      <c r="A16" t="s">
        <v>1213</v>
      </c>
      <c r="B16">
        <v>2621777967.620632</v>
      </c>
      <c r="C16">
        <v>2556843017.93846</v>
      </c>
      <c r="D16">
        <v>2462437286.7660394</v>
      </c>
      <c r="E16">
        <v>2312760809.6273</v>
      </c>
      <c r="F16">
        <v>2250000000</v>
      </c>
    </row>
    <row r="17" spans="1:6" ht="12.75">
      <c r="A17" t="s">
        <v>1214</v>
      </c>
      <c r="B17">
        <v>2603143505.326415</v>
      </c>
      <c r="C17">
        <v>2534364312.812213</v>
      </c>
      <c r="D17">
        <v>2434581130.1107745</v>
      </c>
      <c r="E17">
        <v>2276912870.034324</v>
      </c>
      <c r="F17">
        <v>2250000000</v>
      </c>
    </row>
    <row r="18" spans="1:6" ht="12.75">
      <c r="A18" t="s">
        <v>1215</v>
      </c>
      <c r="B18">
        <v>2584492419.580026</v>
      </c>
      <c r="C18">
        <v>2512075900.5898767</v>
      </c>
      <c r="D18">
        <v>2407230800.3133726</v>
      </c>
      <c r="E18">
        <v>2242105145.301808</v>
      </c>
      <c r="F18">
        <v>2250000000</v>
      </c>
    </row>
    <row r="19" spans="1:6" ht="12.75">
      <c r="A19" t="s">
        <v>1216</v>
      </c>
      <c r="B19">
        <v>2565582039.718558</v>
      </c>
      <c r="C19">
        <v>2489465890.6510754</v>
      </c>
      <c r="D19">
        <v>2379497470.2937</v>
      </c>
      <c r="E19">
        <v>2206887073.11945</v>
      </c>
      <c r="F19">
        <v>2250000000</v>
      </c>
    </row>
    <row r="20" spans="1:6" ht="12.75">
      <c r="A20" t="s">
        <v>1217</v>
      </c>
      <c r="B20">
        <v>2547231142.116512</v>
      </c>
      <c r="C20">
        <v>2467602432.020383</v>
      </c>
      <c r="D20">
        <v>2352794651.0507073</v>
      </c>
      <c r="E20">
        <v>2173176354.4023104</v>
      </c>
      <c r="F20">
        <v>2250000000</v>
      </c>
    </row>
    <row r="21" spans="1:6" ht="12.75">
      <c r="A21" t="s">
        <v>1218</v>
      </c>
      <c r="B21">
        <v>2527893194.521667</v>
      </c>
      <c r="C21">
        <v>2444715542.8046465</v>
      </c>
      <c r="D21">
        <v>2325044455.2226443</v>
      </c>
      <c r="E21">
        <v>2138448656.6836271</v>
      </c>
      <c r="F21">
        <v>2250000000</v>
      </c>
    </row>
    <row r="22" spans="1:6" ht="12.75">
      <c r="A22" t="s">
        <v>1219</v>
      </c>
      <c r="B22">
        <v>2508453474.053251</v>
      </c>
      <c r="C22">
        <v>2421800933.6237607</v>
      </c>
      <c r="D22">
        <v>2297393894.6816835</v>
      </c>
      <c r="E22">
        <v>2104067404.9201148</v>
      </c>
      <c r="F22">
        <v>2250000000</v>
      </c>
    </row>
    <row r="23" spans="1:6" ht="12.75">
      <c r="A23" t="s">
        <v>1220</v>
      </c>
      <c r="B23">
        <v>2488114474.873341</v>
      </c>
      <c r="C23">
        <v>2398484260.2182794</v>
      </c>
      <c r="D23">
        <v>2270047837.188809</v>
      </c>
      <c r="E23">
        <v>2071067275.1746569</v>
      </c>
      <c r="F23">
        <v>2250000000</v>
      </c>
    </row>
    <row r="24" spans="1:6" ht="12.75">
      <c r="A24" t="s">
        <v>1221</v>
      </c>
      <c r="B24">
        <v>2468621766.398338</v>
      </c>
      <c r="C24">
        <v>2375657607.6801047</v>
      </c>
      <c r="D24">
        <v>2242725274.3321676</v>
      </c>
      <c r="E24">
        <v>2037473149.213106</v>
      </c>
      <c r="F24">
        <v>2250000000</v>
      </c>
    </row>
    <row r="25" spans="1:6" ht="12.75">
      <c r="A25" t="s">
        <v>1222</v>
      </c>
      <c r="B25">
        <v>2449726766.046396</v>
      </c>
      <c r="C25">
        <v>2353604587.104628</v>
      </c>
      <c r="D25">
        <v>2216437546.260271</v>
      </c>
      <c r="E25">
        <v>2005337146.49186</v>
      </c>
      <c r="F25">
        <v>2250000000</v>
      </c>
    </row>
    <row r="26" spans="1:6" ht="12.75">
      <c r="A26" t="s">
        <v>1223</v>
      </c>
      <c r="B26">
        <v>2429610382.377544</v>
      </c>
      <c r="C26">
        <v>2330318421.027348</v>
      </c>
      <c r="D26">
        <v>2188927400.9827332</v>
      </c>
      <c r="E26">
        <v>1972058879.9729908</v>
      </c>
      <c r="F26">
        <v>2250000000</v>
      </c>
    </row>
    <row r="27" spans="1:6" ht="12.75">
      <c r="A27" t="s">
        <v>1224</v>
      </c>
      <c r="B27">
        <v>2410340768.674964</v>
      </c>
      <c r="C27">
        <v>2308041643.1602015</v>
      </c>
      <c r="D27">
        <v>2162666222.1001053</v>
      </c>
      <c r="E27">
        <v>1940412664.3991385</v>
      </c>
      <c r="F27">
        <v>2250000000</v>
      </c>
    </row>
    <row r="28" spans="1:6" ht="12.75">
      <c r="A28" t="s">
        <v>1225</v>
      </c>
      <c r="B28">
        <v>2389999016.827782</v>
      </c>
      <c r="C28">
        <v>2284681658.6426525</v>
      </c>
      <c r="D28">
        <v>2135333162.7823935</v>
      </c>
      <c r="E28">
        <v>1907773745.2378924</v>
      </c>
      <c r="F28">
        <v>2250000000</v>
      </c>
    </row>
    <row r="29" spans="1:6" ht="12.75">
      <c r="A29" t="s">
        <v>1226</v>
      </c>
      <c r="B29">
        <v>2370476797.950149</v>
      </c>
      <c r="C29">
        <v>2262176365.9909363</v>
      </c>
      <c r="D29">
        <v>2108921932.275379</v>
      </c>
      <c r="E29">
        <v>1876196605.0708678</v>
      </c>
      <c r="F29">
        <v>2250000000</v>
      </c>
    </row>
    <row r="30" spans="1:6" ht="12.75">
      <c r="A30" t="s">
        <v>1227</v>
      </c>
      <c r="B30">
        <v>2351834670.67857</v>
      </c>
      <c r="C30">
        <v>2240701994.6962104</v>
      </c>
      <c r="D30">
        <v>2083761025.083848</v>
      </c>
      <c r="E30">
        <v>1846213135.2555122</v>
      </c>
      <c r="F30">
        <v>2250000000</v>
      </c>
    </row>
    <row r="31" spans="1:6" ht="12.75">
      <c r="A31" t="s">
        <v>1228</v>
      </c>
      <c r="B31">
        <v>2333084174.402364</v>
      </c>
      <c r="C31">
        <v>2219067430.099669</v>
      </c>
      <c r="D31">
        <v>2058393500.9320703</v>
      </c>
      <c r="E31">
        <v>1816012976.1218398</v>
      </c>
      <c r="F31">
        <v>2250000000</v>
      </c>
    </row>
    <row r="32" spans="1:6" ht="12.75">
      <c r="A32" t="s">
        <v>1229</v>
      </c>
      <c r="B32">
        <v>2314429856.249213</v>
      </c>
      <c r="C32">
        <v>2197711470.3055997</v>
      </c>
      <c r="D32">
        <v>2033566340.9635859</v>
      </c>
      <c r="E32">
        <v>1786754867.2169907</v>
      </c>
      <c r="F32">
        <v>2250000000</v>
      </c>
    </row>
    <row r="33" spans="1:6" ht="12.75">
      <c r="A33" t="s">
        <v>1230</v>
      </c>
      <c r="B33">
        <v>2294933753.495031</v>
      </c>
      <c r="C33">
        <v>2175502488.195022</v>
      </c>
      <c r="D33">
        <v>2007896613.8166215</v>
      </c>
      <c r="E33">
        <v>1756728292.4814699</v>
      </c>
      <c r="F33">
        <v>2250000000</v>
      </c>
    </row>
    <row r="34" spans="1:6" ht="12.75">
      <c r="A34" t="s">
        <v>1231</v>
      </c>
      <c r="B34">
        <v>2275988498.386889</v>
      </c>
      <c r="C34">
        <v>2153883815.332729</v>
      </c>
      <c r="D34">
        <v>1982887745.3797362</v>
      </c>
      <c r="E34">
        <v>1727499764.2236574</v>
      </c>
      <c r="F34">
        <v>2250000000</v>
      </c>
    </row>
    <row r="35" spans="1:6" ht="12.75">
      <c r="A35" t="s">
        <v>1232</v>
      </c>
      <c r="B35">
        <v>2257562182.417301</v>
      </c>
      <c r="C35">
        <v>2133172882.9611535</v>
      </c>
      <c r="D35">
        <v>1959309418.9727383</v>
      </c>
      <c r="E35">
        <v>1700426660.4179902</v>
      </c>
      <c r="F35">
        <v>2250000000</v>
      </c>
    </row>
    <row r="36" spans="1:6" ht="12.75">
      <c r="A36" t="s">
        <v>1233</v>
      </c>
      <c r="B36">
        <v>2238865184.481333</v>
      </c>
      <c r="C36">
        <v>2111918015.0808783</v>
      </c>
      <c r="D36">
        <v>1934853643.851521</v>
      </c>
      <c r="E36">
        <v>1672089880.4441314</v>
      </c>
      <c r="F36">
        <v>2250000000</v>
      </c>
    </row>
    <row r="37" spans="1:6" ht="12.75">
      <c r="A37" t="s">
        <v>1234</v>
      </c>
      <c r="B37">
        <v>2219099845.868242</v>
      </c>
      <c r="C37">
        <v>2089837488.8527262</v>
      </c>
      <c r="D37">
        <v>1909911957.5411997</v>
      </c>
      <c r="E37">
        <v>1643769545.9122996</v>
      </c>
      <c r="F37">
        <v>2250000000</v>
      </c>
    </row>
    <row r="38" spans="1:6" ht="12.75">
      <c r="A38" t="s">
        <v>1235</v>
      </c>
      <c r="B38">
        <v>2200257594.818657</v>
      </c>
      <c r="C38">
        <v>2068578374.4293094</v>
      </c>
      <c r="D38">
        <v>1885675268.7320538</v>
      </c>
      <c r="E38">
        <v>1616036282.1269796</v>
      </c>
      <c r="F38">
        <v>2250000000</v>
      </c>
    </row>
    <row r="39" spans="1:6" ht="12.75">
      <c r="A39" t="s">
        <v>1236</v>
      </c>
      <c r="B39">
        <v>2181479057.020148</v>
      </c>
      <c r="C39">
        <v>2047557279.0253046</v>
      </c>
      <c r="D39">
        <v>1861918864.2800055</v>
      </c>
      <c r="E39">
        <v>1589135894.4983563</v>
      </c>
      <c r="F39">
        <v>2250000000</v>
      </c>
    </row>
    <row r="40" spans="1:6" ht="12.75">
      <c r="A40" t="s">
        <v>1237</v>
      </c>
      <c r="B40">
        <v>2162191687.714392</v>
      </c>
      <c r="C40">
        <v>2026011864.0923421</v>
      </c>
      <c r="D40">
        <v>1837641412.6882703</v>
      </c>
      <c r="E40">
        <v>1561772150.864839</v>
      </c>
      <c r="F40">
        <v>2250000000</v>
      </c>
    </row>
    <row r="41" spans="1:6" ht="12.75">
      <c r="A41" t="s">
        <v>1238</v>
      </c>
      <c r="B41">
        <v>2143431280.688702</v>
      </c>
      <c r="C41">
        <v>2005026579.758872</v>
      </c>
      <c r="D41">
        <v>1813982163.3349888</v>
      </c>
      <c r="E41">
        <v>1535134870.6432383</v>
      </c>
      <c r="F41">
        <v>2250000000</v>
      </c>
    </row>
    <row r="42" spans="1:6" ht="12.75">
      <c r="A42" t="s">
        <v>1239</v>
      </c>
      <c r="B42">
        <v>2124206350.502662</v>
      </c>
      <c r="C42">
        <v>1983781487.2249558</v>
      </c>
      <c r="D42">
        <v>1790343972.704877</v>
      </c>
      <c r="E42">
        <v>1508919553.4529119</v>
      </c>
      <c r="F42">
        <v>2250000000</v>
      </c>
    </row>
    <row r="43" spans="1:6" ht="12.75">
      <c r="A43" t="s">
        <v>1240</v>
      </c>
      <c r="B43">
        <v>2105218643.294257</v>
      </c>
      <c r="C43">
        <v>1962714435.371038</v>
      </c>
      <c r="D43">
        <v>1766826298.5797193</v>
      </c>
      <c r="E43">
        <v>1482791481.6215837</v>
      </c>
      <c r="F43">
        <v>2250000000</v>
      </c>
    </row>
    <row r="44" spans="1:6" ht="12.75">
      <c r="A44" t="s">
        <v>1241</v>
      </c>
      <c r="B44">
        <v>2085581513.398069</v>
      </c>
      <c r="C44">
        <v>1941214998.783911</v>
      </c>
      <c r="D44">
        <v>1743171608.611876</v>
      </c>
      <c r="E44">
        <v>1456942642.9958856</v>
      </c>
      <c r="F44">
        <v>2250000000</v>
      </c>
    </row>
    <row r="45" spans="1:6" ht="12.75">
      <c r="A45" t="s">
        <v>1242</v>
      </c>
      <c r="B45">
        <v>2066929928.26411</v>
      </c>
      <c r="C45">
        <v>1920591499.687756</v>
      </c>
      <c r="D45">
        <v>1720265980.353496</v>
      </c>
      <c r="E45">
        <v>1431708262.7661865</v>
      </c>
      <c r="F45">
        <v>2250000000</v>
      </c>
    </row>
    <row r="46" spans="1:6" ht="12.75">
      <c r="A46" t="s">
        <v>1243</v>
      </c>
      <c r="B46">
        <v>2047725734.306654</v>
      </c>
      <c r="C46">
        <v>1899519761.0558553</v>
      </c>
      <c r="D46">
        <v>1697065119.6329887</v>
      </c>
      <c r="E46">
        <v>1406416838.52035</v>
      </c>
      <c r="F46">
        <v>2250000000</v>
      </c>
    </row>
    <row r="47" spans="1:6" ht="12.75">
      <c r="A47" t="s">
        <v>1244</v>
      </c>
      <c r="B47">
        <v>2028634038.143281</v>
      </c>
      <c r="C47">
        <v>1878926791.0200076</v>
      </c>
      <c r="D47">
        <v>1674810467.18542</v>
      </c>
      <c r="E47">
        <v>1382662638.5272489</v>
      </c>
      <c r="F47">
        <v>2250000000</v>
      </c>
    </row>
    <row r="48" spans="1:6" ht="12.75">
      <c r="A48" t="s">
        <v>1245</v>
      </c>
      <c r="B48">
        <v>2010158678.143733</v>
      </c>
      <c r="C48">
        <v>1858657082.6687744</v>
      </c>
      <c r="D48">
        <v>1652529311.244073</v>
      </c>
      <c r="E48">
        <v>1358489707.159069</v>
      </c>
      <c r="F48">
        <v>2250000000</v>
      </c>
    </row>
    <row r="49" spans="1:6" ht="12.75">
      <c r="A49" t="s">
        <v>1246</v>
      </c>
      <c r="B49">
        <v>1991066332.102485</v>
      </c>
      <c r="C49">
        <v>1837981852.0564556</v>
      </c>
      <c r="D49">
        <v>1630124920.1271148</v>
      </c>
      <c r="E49">
        <v>1334578582.5118394</v>
      </c>
      <c r="F49">
        <v>2250000000</v>
      </c>
    </row>
    <row r="50" spans="1:6" ht="12.75">
      <c r="A50" t="s">
        <v>1247</v>
      </c>
      <c r="B50">
        <v>1971096374.236481</v>
      </c>
      <c r="C50">
        <v>1816461211.0248466</v>
      </c>
      <c r="D50">
        <v>1606940841.984896</v>
      </c>
      <c r="E50">
        <v>1310025570.6063879</v>
      </c>
      <c r="F50">
        <v>2250000000</v>
      </c>
    </row>
    <row r="51" spans="1:6" ht="12.75">
      <c r="A51" t="s">
        <v>1248</v>
      </c>
      <c r="B51">
        <v>1951411571.011889</v>
      </c>
      <c r="C51">
        <v>1795368931.150943</v>
      </c>
      <c r="D51">
        <v>1584372272.4355183</v>
      </c>
      <c r="E51">
        <v>1286332376.2032983</v>
      </c>
      <c r="F51">
        <v>2250000000</v>
      </c>
    </row>
    <row r="52" spans="1:6" ht="12.75">
      <c r="A52" t="s">
        <v>1249</v>
      </c>
      <c r="B52">
        <v>1932418792.656402</v>
      </c>
      <c r="C52">
        <v>1774879449.680453</v>
      </c>
      <c r="D52">
        <v>1562307370.990329</v>
      </c>
      <c r="E52">
        <v>1263045711.7691505</v>
      </c>
      <c r="F52">
        <v>2250000000</v>
      </c>
    </row>
    <row r="53" spans="1:6" ht="12.75">
      <c r="A53" t="s">
        <v>1250</v>
      </c>
      <c r="B53">
        <v>1913586353.067024</v>
      </c>
      <c r="C53">
        <v>1754601324.3483012</v>
      </c>
      <c r="D53">
        <v>1540530022.6533868</v>
      </c>
      <c r="E53">
        <v>1240164721.5202398</v>
      </c>
      <c r="F53">
        <v>2250000000</v>
      </c>
    </row>
    <row r="54" spans="1:6" ht="12.75">
      <c r="A54" t="s">
        <v>1251</v>
      </c>
      <c r="B54">
        <v>1895108577.68094</v>
      </c>
      <c r="C54">
        <v>1734806518.8585305</v>
      </c>
      <c r="D54">
        <v>1519401414.5660932</v>
      </c>
      <c r="E54">
        <v>1218141716.6057277</v>
      </c>
      <c r="F54">
        <v>1750000000</v>
      </c>
    </row>
    <row r="55" spans="1:6" ht="12.75">
      <c r="A55" t="s">
        <v>1252</v>
      </c>
      <c r="B55">
        <v>1876795998.687132</v>
      </c>
      <c r="C55">
        <v>1715129022.9247968</v>
      </c>
      <c r="D55">
        <v>1498346886.913489</v>
      </c>
      <c r="E55">
        <v>1196173782.4355567</v>
      </c>
      <c r="F55">
        <v>1750000000</v>
      </c>
    </row>
    <row r="56" spans="1:6" ht="12.75">
      <c r="A56" t="s">
        <v>1253</v>
      </c>
      <c r="B56">
        <v>1858532436.032843</v>
      </c>
      <c r="C56">
        <v>1695650852.3933449</v>
      </c>
      <c r="D56">
        <v>1477684689.977279</v>
      </c>
      <c r="E56">
        <v>1174842818.9588306</v>
      </c>
      <c r="F56">
        <v>1750000000</v>
      </c>
    </row>
    <row r="57" spans="1:6" ht="12.75">
      <c r="A57" t="s">
        <v>1254</v>
      </c>
      <c r="B57">
        <v>1839909912.673539</v>
      </c>
      <c r="C57">
        <v>1675813272.7157757</v>
      </c>
      <c r="D57">
        <v>1456683026.6215072</v>
      </c>
      <c r="E57">
        <v>1153239933.441911</v>
      </c>
      <c r="F57">
        <v>1750000000</v>
      </c>
    </row>
    <row r="58" spans="1:6" ht="12.75">
      <c r="A58" t="s">
        <v>1255</v>
      </c>
      <c r="B58">
        <v>1821665679.763515</v>
      </c>
      <c r="C58">
        <v>1656382074.5731175</v>
      </c>
      <c r="D58">
        <v>1436130973.3567224</v>
      </c>
      <c r="E58">
        <v>1132153415.13422</v>
      </c>
      <c r="F58">
        <v>1750000000</v>
      </c>
    </row>
    <row r="59" spans="1:6" ht="12.75">
      <c r="A59" t="s">
        <v>1256</v>
      </c>
      <c r="B59">
        <v>1803358552.52688</v>
      </c>
      <c r="C59">
        <v>1637134162.6314995</v>
      </c>
      <c r="D59">
        <v>1416065166.576244</v>
      </c>
      <c r="E59">
        <v>1111910981.0541487</v>
      </c>
      <c r="F59">
        <v>1750000000</v>
      </c>
    </row>
    <row r="60" spans="1:6" ht="12.75">
      <c r="A60" t="s">
        <v>1257</v>
      </c>
      <c r="B60">
        <v>1785162320.080775</v>
      </c>
      <c r="C60">
        <v>1617866482.7973735</v>
      </c>
      <c r="D60">
        <v>1395840320.853205</v>
      </c>
      <c r="E60">
        <v>1091387909.7544744</v>
      </c>
      <c r="F60">
        <v>1750000000</v>
      </c>
    </row>
    <row r="61" spans="1:6" ht="12.75">
      <c r="A61" t="s">
        <v>1258</v>
      </c>
      <c r="B61">
        <v>1766833748.951651</v>
      </c>
      <c r="C61">
        <v>1598627255.1627364</v>
      </c>
      <c r="D61">
        <v>1375846685.2974627</v>
      </c>
      <c r="E61">
        <v>1071345437.2831606</v>
      </c>
      <c r="F61">
        <v>1750000000</v>
      </c>
    </row>
    <row r="62" spans="1:6" ht="12.75">
      <c r="A62" t="s">
        <v>1259</v>
      </c>
      <c r="B62">
        <v>1748565692.301592</v>
      </c>
      <c r="C62">
        <v>1579415002.1519666</v>
      </c>
      <c r="D62">
        <v>1355854792.6333404</v>
      </c>
      <c r="E62">
        <v>1051306337.973677</v>
      </c>
      <c r="F62">
        <v>1750000000</v>
      </c>
    </row>
    <row r="63" spans="1:6" ht="12.75">
      <c r="A63" t="s">
        <v>1260</v>
      </c>
      <c r="B63">
        <v>1729986334.355313</v>
      </c>
      <c r="C63">
        <v>1560068035.8147676</v>
      </c>
      <c r="D63">
        <v>1335950072.0426397</v>
      </c>
      <c r="E63">
        <v>1031626318.6200566</v>
      </c>
      <c r="F63">
        <v>1750000000</v>
      </c>
    </row>
    <row r="64" spans="1:6" ht="12.75">
      <c r="A64" t="s">
        <v>1261</v>
      </c>
      <c r="B64">
        <v>1711774426.493621</v>
      </c>
      <c r="C64">
        <v>1541026755.4767816</v>
      </c>
      <c r="D64">
        <v>1316288117.9218535</v>
      </c>
      <c r="E64">
        <v>1012138082.962351</v>
      </c>
      <c r="F64">
        <v>1750000000</v>
      </c>
    </row>
    <row r="65" spans="1:6" ht="12.75">
      <c r="A65" t="s">
        <v>1262</v>
      </c>
      <c r="B65">
        <v>1693437312.702122</v>
      </c>
      <c r="C65">
        <v>1521933052.5875854</v>
      </c>
      <c r="D65">
        <v>1296672868.2787364</v>
      </c>
      <c r="E65">
        <v>992832187.2189999</v>
      </c>
      <c r="F65">
        <v>1250000000</v>
      </c>
    </row>
    <row r="66" spans="1:6" ht="12.75">
      <c r="A66" t="s">
        <v>1263</v>
      </c>
      <c r="B66">
        <v>1675300136.644387</v>
      </c>
      <c r="C66">
        <v>1503161378.0842257</v>
      </c>
      <c r="D66">
        <v>1277527479.8249483</v>
      </c>
      <c r="E66">
        <v>974163287.774538</v>
      </c>
      <c r="F66">
        <v>1250000000</v>
      </c>
    </row>
    <row r="67" spans="1:6" ht="12.75">
      <c r="A67" t="s">
        <v>1264</v>
      </c>
      <c r="B67">
        <v>1657067815.640403</v>
      </c>
      <c r="C67">
        <v>1484280719.2577736</v>
      </c>
      <c r="D67">
        <v>1258272720.0369318</v>
      </c>
      <c r="E67">
        <v>955416877.0997957</v>
      </c>
      <c r="F67">
        <v>1250000000</v>
      </c>
    </row>
    <row r="68" spans="1:6" ht="12.75">
      <c r="A68" t="s">
        <v>1265</v>
      </c>
      <c r="B68">
        <v>1639161630.604583</v>
      </c>
      <c r="C68">
        <v>1465831680.2804172</v>
      </c>
      <c r="D68">
        <v>1239574421.1742413</v>
      </c>
      <c r="E68">
        <v>937360863.6532053</v>
      </c>
      <c r="F68">
        <v>1250000000</v>
      </c>
    </row>
    <row r="69" spans="1:6" ht="12.75">
      <c r="A69" t="s">
        <v>1266</v>
      </c>
      <c r="B69">
        <v>1620791601.579146</v>
      </c>
      <c r="C69">
        <v>1446945857.4492722</v>
      </c>
      <c r="D69">
        <v>1220491828.1524181</v>
      </c>
      <c r="E69">
        <v>919021574.178753</v>
      </c>
      <c r="F69">
        <v>1250000000</v>
      </c>
    </row>
    <row r="70" spans="1:6" ht="12.75">
      <c r="A70" t="s">
        <v>1267</v>
      </c>
      <c r="B70">
        <v>1603180942.330505</v>
      </c>
      <c r="C70">
        <v>1428796651.5569346</v>
      </c>
      <c r="D70">
        <v>1202118032.2608538</v>
      </c>
      <c r="E70">
        <v>901352280.9228132</v>
      </c>
      <c r="F70">
        <v>1250000000</v>
      </c>
    </row>
    <row r="71" spans="1:6" ht="12.75">
      <c r="A71" t="s">
        <v>1268</v>
      </c>
      <c r="B71">
        <v>1585595719.327673</v>
      </c>
      <c r="C71">
        <v>1410959246.1336744</v>
      </c>
      <c r="D71">
        <v>1184383297.0300212</v>
      </c>
      <c r="E71">
        <v>884656627.7702277</v>
      </c>
      <c r="F71">
        <v>1250000000</v>
      </c>
    </row>
    <row r="72" spans="1:6" ht="12.75">
      <c r="A72" t="s">
        <v>1269</v>
      </c>
      <c r="B72">
        <v>1567702531.446469</v>
      </c>
      <c r="C72">
        <v>1392670716.5850146</v>
      </c>
      <c r="D72">
        <v>1166058504.9399664</v>
      </c>
      <c r="E72">
        <v>867280180.9250009</v>
      </c>
      <c r="F72">
        <v>1250000000</v>
      </c>
    </row>
    <row r="73" spans="1:6" ht="12.75">
      <c r="A73" t="s">
        <v>1270</v>
      </c>
      <c r="B73">
        <v>1550446717.667366</v>
      </c>
      <c r="C73">
        <v>1375080712.720901</v>
      </c>
      <c r="D73">
        <v>1148496973.1297235</v>
      </c>
      <c r="E73">
        <v>850716819.827554</v>
      </c>
      <c r="F73">
        <v>1250000000</v>
      </c>
    </row>
    <row r="74" spans="1:6" ht="12.75">
      <c r="A74" t="s">
        <v>1271</v>
      </c>
      <c r="B74">
        <v>1532139350.137634</v>
      </c>
      <c r="C74">
        <v>1356539332.1827512</v>
      </c>
      <c r="D74">
        <v>1130129333.818993</v>
      </c>
      <c r="E74">
        <v>833565884.349881</v>
      </c>
      <c r="F74">
        <v>1250000000</v>
      </c>
    </row>
    <row r="75" spans="1:6" ht="12.75">
      <c r="A75" t="s">
        <v>1272</v>
      </c>
      <c r="B75">
        <v>1514730940.822009</v>
      </c>
      <c r="C75">
        <v>1338924784.3926594</v>
      </c>
      <c r="D75">
        <v>1112709267.6844122</v>
      </c>
      <c r="E75">
        <v>817352834.0925457</v>
      </c>
      <c r="F75">
        <v>1250000000</v>
      </c>
    </row>
    <row r="76" spans="1:6" ht="12.75">
      <c r="A76" t="s">
        <v>1273</v>
      </c>
      <c r="B76">
        <v>1497674175.525581</v>
      </c>
      <c r="C76">
        <v>1321602356.6169226</v>
      </c>
      <c r="D76">
        <v>1095520280.7733116</v>
      </c>
      <c r="E76">
        <v>801318019.48305</v>
      </c>
      <c r="F76">
        <v>1250000000</v>
      </c>
    </row>
    <row r="77" spans="1:6" ht="12.75">
      <c r="A77" t="s">
        <v>1274</v>
      </c>
      <c r="B77">
        <v>1480531447.587217</v>
      </c>
      <c r="C77">
        <v>1304259109.5247536</v>
      </c>
      <c r="D77">
        <v>1078394313.3015268</v>
      </c>
      <c r="E77">
        <v>785450274.3625643</v>
      </c>
      <c r="F77">
        <v>1250000000</v>
      </c>
    </row>
    <row r="78" spans="1:6" ht="12.75">
      <c r="A78" t="s">
        <v>1275</v>
      </c>
      <c r="B78">
        <v>1463953317.183829</v>
      </c>
      <c r="C78">
        <v>1287537926.0827131</v>
      </c>
      <c r="D78">
        <v>1061948628.1630772</v>
      </c>
      <c r="E78">
        <v>770301419.8845865</v>
      </c>
      <c r="F78">
        <v>750000000</v>
      </c>
    </row>
    <row r="79" spans="1:6" ht="12.75">
      <c r="A79" t="s">
        <v>1276</v>
      </c>
      <c r="B79">
        <v>1446672019.486802</v>
      </c>
      <c r="C79">
        <v>1270181149.870378</v>
      </c>
      <c r="D79">
        <v>1044968583.5688077</v>
      </c>
      <c r="E79">
        <v>754774194.8310992</v>
      </c>
      <c r="F79">
        <v>750000000</v>
      </c>
    </row>
    <row r="80" spans="1:6" ht="12.75">
      <c r="A80" t="s">
        <v>1277</v>
      </c>
      <c r="B80">
        <v>1430452351.843235</v>
      </c>
      <c r="C80">
        <v>1253878737.7924407</v>
      </c>
      <c r="D80">
        <v>1029017772.9483267</v>
      </c>
      <c r="E80">
        <v>740206286.24626</v>
      </c>
      <c r="F80">
        <v>750000000</v>
      </c>
    </row>
    <row r="81" spans="1:6" ht="12.75">
      <c r="A81" t="s">
        <v>1278</v>
      </c>
      <c r="B81">
        <v>1414422193.243341</v>
      </c>
      <c r="C81">
        <v>1237724487.1148334</v>
      </c>
      <c r="D81">
        <v>1013177213.2851349</v>
      </c>
      <c r="E81">
        <v>725724736.8137107</v>
      </c>
      <c r="F81">
        <v>750000000</v>
      </c>
    </row>
    <row r="82" spans="1:6" ht="12.75">
      <c r="A82" t="s">
        <v>1279</v>
      </c>
      <c r="B82">
        <v>1398648191.147182</v>
      </c>
      <c r="C82">
        <v>1221845202.838625</v>
      </c>
      <c r="D82">
        <v>997635079.3715248</v>
      </c>
      <c r="E82">
        <v>711565435.5340772</v>
      </c>
      <c r="F82">
        <v>750000000</v>
      </c>
    </row>
    <row r="83" spans="1:6" ht="12.75">
      <c r="A83" t="s">
        <v>1280</v>
      </c>
      <c r="B83">
        <v>1382198015.085553</v>
      </c>
      <c r="C83">
        <v>1205624564.2809074</v>
      </c>
      <c r="D83">
        <v>982129436.0302635</v>
      </c>
      <c r="E83">
        <v>697825557.6600194</v>
      </c>
      <c r="F83">
        <v>750000000</v>
      </c>
    </row>
    <row r="84" spans="1:6" ht="12.75">
      <c r="A84" t="s">
        <v>1281</v>
      </c>
      <c r="B84">
        <v>1366496613.352821</v>
      </c>
      <c r="C84">
        <v>1189907390.2018578</v>
      </c>
      <c r="D84">
        <v>966860670.1896436</v>
      </c>
      <c r="E84">
        <v>684067027.3726342</v>
      </c>
      <c r="F84">
        <v>750000000</v>
      </c>
    </row>
    <row r="85" spans="1:6" ht="12.75">
      <c r="A85" t="s">
        <v>1282</v>
      </c>
      <c r="B85">
        <v>1351100882.575702</v>
      </c>
      <c r="C85">
        <v>1174570097.2317975</v>
      </c>
      <c r="D85">
        <v>952049304.4461911</v>
      </c>
      <c r="E85">
        <v>670826617.759088</v>
      </c>
      <c r="F85">
        <v>750000000</v>
      </c>
    </row>
    <row r="86" spans="1:6" ht="12.75">
      <c r="A86" t="s">
        <v>1283</v>
      </c>
      <c r="B86">
        <v>1335460345.082381</v>
      </c>
      <c r="C86">
        <v>1159004009.1138046</v>
      </c>
      <c r="D86">
        <v>937043022.2795547</v>
      </c>
      <c r="E86">
        <v>657456460.2807584</v>
      </c>
      <c r="F86">
        <v>750000000</v>
      </c>
    </row>
    <row r="87" spans="1:6" ht="12.75">
      <c r="A87" t="s">
        <v>1284</v>
      </c>
      <c r="B87">
        <v>1319760355.334873</v>
      </c>
      <c r="C87">
        <v>1143498449.9574435</v>
      </c>
      <c r="D87">
        <v>922231475.1945971</v>
      </c>
      <c r="E87">
        <v>644411808.3825654</v>
      </c>
      <c r="F87">
        <v>750000000</v>
      </c>
    </row>
    <row r="88" spans="1:6" ht="12.75">
      <c r="A88" t="s">
        <v>1285</v>
      </c>
      <c r="B88">
        <v>1304636257.296421</v>
      </c>
      <c r="C88">
        <v>1128477033.5313692</v>
      </c>
      <c r="D88">
        <v>907802089.0890281</v>
      </c>
      <c r="E88">
        <v>631642504.7106901</v>
      </c>
      <c r="F88">
        <v>750000000</v>
      </c>
    </row>
    <row r="89" spans="1:6" ht="12.75">
      <c r="A89" t="s">
        <v>1286</v>
      </c>
      <c r="B89">
        <v>1287891856.552446</v>
      </c>
      <c r="C89">
        <v>1112104139.1441135</v>
      </c>
      <c r="D89">
        <v>892355701.9076401</v>
      </c>
      <c r="E89">
        <v>618265185.0644404</v>
      </c>
      <c r="F89">
        <v>750000000</v>
      </c>
    </row>
    <row r="90" spans="1:6" ht="12.75">
      <c r="A90" t="s">
        <v>1287</v>
      </c>
      <c r="B90">
        <v>1272966034.79997</v>
      </c>
      <c r="C90">
        <v>1097411321.7169423</v>
      </c>
      <c r="D90">
        <v>878398831.8457274</v>
      </c>
      <c r="E90">
        <v>606100471.3693224</v>
      </c>
      <c r="F90">
        <v>750000000</v>
      </c>
    </row>
    <row r="91" spans="1:6" ht="12.75">
      <c r="A91" t="s">
        <v>1288</v>
      </c>
      <c r="B91">
        <v>1258331444.110139</v>
      </c>
      <c r="C91">
        <v>1082955094.4773858</v>
      </c>
      <c r="D91">
        <v>864623140.5621979</v>
      </c>
      <c r="E91">
        <v>594068255.9862447</v>
      </c>
      <c r="F91">
        <v>750000000</v>
      </c>
    </row>
    <row r="92" spans="1:6" ht="12.75">
      <c r="A92" t="s">
        <v>1289</v>
      </c>
      <c r="B92">
        <v>1243205936.986459</v>
      </c>
      <c r="C92">
        <v>1068181458.6687236</v>
      </c>
      <c r="D92">
        <v>850728943.5106171</v>
      </c>
      <c r="E92">
        <v>582125714.3326545</v>
      </c>
      <c r="F92">
        <v>750000000</v>
      </c>
    </row>
    <row r="93" spans="1:6" ht="12.75">
      <c r="A93" t="s">
        <v>1290</v>
      </c>
      <c r="B93">
        <v>1228039211.712437</v>
      </c>
      <c r="C93">
        <v>1053360365.0793309</v>
      </c>
      <c r="D93">
        <v>836791460.032142</v>
      </c>
      <c r="E93">
        <v>570163529.3605591</v>
      </c>
      <c r="F93">
        <v>750000000</v>
      </c>
    </row>
    <row r="94" spans="1:6" ht="12.75">
      <c r="A94" t="s">
        <v>1291</v>
      </c>
      <c r="B94">
        <v>1213907466.995983</v>
      </c>
      <c r="C94">
        <v>1039472731.0938876</v>
      </c>
      <c r="D94">
        <v>823659022.0805378</v>
      </c>
      <c r="E94">
        <v>558838443.3981613</v>
      </c>
      <c r="F94">
        <v>750000000</v>
      </c>
    </row>
    <row r="95" spans="1:6" ht="12.75">
      <c r="A95" t="s">
        <v>1292</v>
      </c>
      <c r="B95">
        <v>1199848657.20002</v>
      </c>
      <c r="C95">
        <v>1025860034.1974887</v>
      </c>
      <c r="D95">
        <v>811005101.3764709</v>
      </c>
      <c r="E95">
        <v>548147467.0723817</v>
      </c>
      <c r="F95">
        <v>750000000</v>
      </c>
    </row>
    <row r="96" spans="1:6" ht="12.75">
      <c r="A96" t="s">
        <v>1293</v>
      </c>
      <c r="B96">
        <v>1185402034.33705</v>
      </c>
      <c r="C96">
        <v>1011789313.8123069</v>
      </c>
      <c r="D96">
        <v>797847073.4516118</v>
      </c>
      <c r="E96">
        <v>536970097.4078513</v>
      </c>
      <c r="F96">
        <v>750000000</v>
      </c>
    </row>
    <row r="97" spans="1:6" ht="12.75">
      <c r="A97" t="s">
        <v>1294</v>
      </c>
      <c r="B97">
        <v>1171449626.072617</v>
      </c>
      <c r="C97">
        <v>998239149.9275981</v>
      </c>
      <c r="D97">
        <v>785224666.7412931</v>
      </c>
      <c r="E97">
        <v>526308595.1427892</v>
      </c>
      <c r="F97">
        <v>750000000</v>
      </c>
    </row>
    <row r="98" spans="1:6" ht="12.75">
      <c r="A98" t="s">
        <v>1295</v>
      </c>
      <c r="B98">
        <v>1155769633.180002</v>
      </c>
      <c r="C98">
        <v>983207174.6142032</v>
      </c>
      <c r="D98">
        <v>771433451.8128147</v>
      </c>
      <c r="E98">
        <v>514874775.4277224</v>
      </c>
      <c r="F98">
        <v>750000000</v>
      </c>
    </row>
    <row r="99" spans="1:6" ht="12.75">
      <c r="A99" t="s">
        <v>1296</v>
      </c>
      <c r="B99">
        <v>1142264057.452298</v>
      </c>
      <c r="C99">
        <v>970123067.3850492</v>
      </c>
      <c r="D99">
        <v>759294102.8745718</v>
      </c>
      <c r="E99">
        <v>504695297.913481</v>
      </c>
      <c r="F99">
        <v>750000000</v>
      </c>
    </row>
    <row r="100" spans="1:6" ht="12.75">
      <c r="A100" t="s">
        <v>1297</v>
      </c>
      <c r="B100">
        <v>1128930404.126616</v>
      </c>
      <c r="C100">
        <v>957172622.8414915</v>
      </c>
      <c r="D100">
        <v>747252810.0679327</v>
      </c>
      <c r="E100">
        <v>494587809.92492</v>
      </c>
      <c r="F100">
        <v>750000000</v>
      </c>
    </row>
    <row r="101" spans="1:6" ht="12.75">
      <c r="A101" t="s">
        <v>1298</v>
      </c>
      <c r="B101">
        <v>1115616669.088248</v>
      </c>
      <c r="C101">
        <v>944280176.6367489</v>
      </c>
      <c r="D101">
        <v>735313016.6296256</v>
      </c>
      <c r="E101">
        <v>484623784.5541266</v>
      </c>
      <c r="F101">
        <v>750000000</v>
      </c>
    </row>
    <row r="102" spans="1:6" ht="12.75">
      <c r="A102" t="s">
        <v>1299</v>
      </c>
      <c r="B102">
        <v>1102183935.182105</v>
      </c>
      <c r="C102">
        <v>931379157.4149579</v>
      </c>
      <c r="D102">
        <v>723481888.7108556</v>
      </c>
      <c r="E102">
        <v>474871622.7881841</v>
      </c>
      <c r="F102">
        <v>750000000</v>
      </c>
    </row>
    <row r="103" spans="1:6" ht="12.75">
      <c r="A103" t="s">
        <v>1300</v>
      </c>
      <c r="B103">
        <v>1089140807.92633</v>
      </c>
      <c r="C103">
        <v>918796321.5850976</v>
      </c>
      <c r="D103">
        <v>711892617.7966323</v>
      </c>
      <c r="E103">
        <v>465285655.0240554</v>
      </c>
      <c r="F103">
        <v>750000000</v>
      </c>
    </row>
    <row r="104" spans="1:6" ht="12.75">
      <c r="A104" t="s">
        <v>1301</v>
      </c>
      <c r="B104">
        <v>1075534149.465274</v>
      </c>
      <c r="C104">
        <v>905828502.6540887</v>
      </c>
      <c r="D104">
        <v>700117592.7895422</v>
      </c>
      <c r="E104">
        <v>455713871.37353265</v>
      </c>
      <c r="F104">
        <v>750000000</v>
      </c>
    </row>
    <row r="105" spans="1:6" ht="12.75">
      <c r="A105" t="s">
        <v>1302</v>
      </c>
      <c r="B105">
        <v>1062470582.299206</v>
      </c>
      <c r="C105">
        <v>893308509.2345392</v>
      </c>
      <c r="D105">
        <v>688684918.7792891</v>
      </c>
      <c r="E105">
        <v>446373546.99784386</v>
      </c>
      <c r="F105">
        <v>750000000</v>
      </c>
    </row>
    <row r="106" spans="1:6" ht="12.75">
      <c r="A106" t="s">
        <v>1303</v>
      </c>
      <c r="B106">
        <v>1049676515.793385</v>
      </c>
      <c r="C106">
        <v>881054587.3068633</v>
      </c>
      <c r="D106">
        <v>677510470.5515059</v>
      </c>
      <c r="E106">
        <v>437270830.95966333</v>
      </c>
      <c r="F106">
        <v>750000000</v>
      </c>
    </row>
    <row r="107" spans="1:6" ht="12.75">
      <c r="A107" t="s">
        <v>1304</v>
      </c>
      <c r="B107">
        <v>1036234978.237788</v>
      </c>
      <c r="C107">
        <v>868392222.8902917</v>
      </c>
      <c r="D107">
        <v>666184558.1674856</v>
      </c>
      <c r="E107">
        <v>428257133.2538654</v>
      </c>
      <c r="F107">
        <v>0</v>
      </c>
    </row>
    <row r="108" spans="1:5" ht="12.75">
      <c r="A108" t="s">
        <v>1305</v>
      </c>
      <c r="B108">
        <v>1023478521.49079</v>
      </c>
      <c r="C108">
        <v>856247249.9029207</v>
      </c>
      <c r="D108">
        <v>655197028.1661882</v>
      </c>
      <c r="E108">
        <v>419409807.9093019</v>
      </c>
    </row>
    <row r="109" spans="1:5" ht="12.75">
      <c r="A109" t="s">
        <v>1306</v>
      </c>
      <c r="B109">
        <v>1010774693.969999</v>
      </c>
      <c r="C109">
        <v>844231159.1609704</v>
      </c>
      <c r="D109">
        <v>644412377.8751376</v>
      </c>
      <c r="E109">
        <v>410815310.30837953</v>
      </c>
    </row>
    <row r="110" spans="1:5" ht="12.75">
      <c r="A110" t="s">
        <v>1307</v>
      </c>
      <c r="B110">
        <v>998404526.129353</v>
      </c>
      <c r="C110">
        <v>832484846.9493071</v>
      </c>
      <c r="D110">
        <v>633830197.7756175</v>
      </c>
      <c r="E110">
        <v>402357677.79200554</v>
      </c>
    </row>
    <row r="111" spans="1:5" ht="12.75">
      <c r="A111" t="s">
        <v>1308</v>
      </c>
      <c r="B111">
        <v>985649655.165874</v>
      </c>
      <c r="C111">
        <v>820500652.3116702</v>
      </c>
      <c r="D111">
        <v>623168205.7865912</v>
      </c>
      <c r="E111">
        <v>393967809.03774875</v>
      </c>
    </row>
    <row r="112" spans="1:5" ht="12.75">
      <c r="A112" t="s">
        <v>1309</v>
      </c>
      <c r="B112">
        <v>973590330.65577</v>
      </c>
      <c r="C112">
        <v>809087305.8863615</v>
      </c>
      <c r="D112">
        <v>612936998.0964295</v>
      </c>
      <c r="E112">
        <v>385858353.17610115</v>
      </c>
    </row>
    <row r="113" spans="1:5" ht="12.75">
      <c r="A113" t="s">
        <v>1310</v>
      </c>
      <c r="B113">
        <v>960981935.761676</v>
      </c>
      <c r="C113">
        <v>797254792.3089566</v>
      </c>
      <c r="D113">
        <v>602437060.7754548</v>
      </c>
      <c r="E113">
        <v>377642070.39316756</v>
      </c>
    </row>
    <row r="114" spans="1:5" ht="12.75">
      <c r="A114" t="s">
        <v>1311</v>
      </c>
      <c r="B114">
        <v>949077506.734507</v>
      </c>
      <c r="C114">
        <v>786086169.8675656</v>
      </c>
      <c r="D114">
        <v>592535623.3430043</v>
      </c>
      <c r="E114">
        <v>369912696.4230995</v>
      </c>
    </row>
    <row r="115" spans="1:5" ht="12.75">
      <c r="A115" t="s">
        <v>1312</v>
      </c>
      <c r="B115">
        <v>937316783.016923</v>
      </c>
      <c r="C115">
        <v>775028453.8666536</v>
      </c>
      <c r="D115">
        <v>582714801.7257351</v>
      </c>
      <c r="E115">
        <v>362240864.7106172</v>
      </c>
    </row>
    <row r="116" spans="1:5" ht="12.75">
      <c r="A116" t="s">
        <v>1313</v>
      </c>
      <c r="B116">
        <v>925456871.315458</v>
      </c>
      <c r="C116">
        <v>763965943.1259303</v>
      </c>
      <c r="D116">
        <v>572983569.4568727</v>
      </c>
      <c r="E116">
        <v>354731409.0781069</v>
      </c>
    </row>
    <row r="117" spans="1:5" ht="12.75">
      <c r="A117" t="s">
        <v>1314</v>
      </c>
      <c r="B117">
        <v>913865222.411123</v>
      </c>
      <c r="C117">
        <v>753117507.5504209</v>
      </c>
      <c r="D117">
        <v>563410590.9243658</v>
      </c>
      <c r="E117">
        <v>347327444.9776217</v>
      </c>
    </row>
    <row r="118" spans="1:5" ht="12.75">
      <c r="A118" t="s">
        <v>1315</v>
      </c>
      <c r="B118">
        <v>902296485.63126</v>
      </c>
      <c r="C118">
        <v>742322523.6845477</v>
      </c>
      <c r="D118">
        <v>553922484.2707691</v>
      </c>
      <c r="E118">
        <v>340031936.31483436</v>
      </c>
    </row>
    <row r="119" spans="1:5" ht="12.75">
      <c r="A119" t="s">
        <v>1316</v>
      </c>
      <c r="B119">
        <v>890752866.409756</v>
      </c>
      <c r="C119">
        <v>731702811.7952522</v>
      </c>
      <c r="D119">
        <v>544743674.359335</v>
      </c>
      <c r="E119">
        <v>333117862.92899823</v>
      </c>
    </row>
    <row r="120" spans="1:5" ht="12.75">
      <c r="A120" t="s">
        <v>1317</v>
      </c>
      <c r="B120">
        <v>879270573.271262</v>
      </c>
      <c r="C120">
        <v>721045736.459506</v>
      </c>
      <c r="D120">
        <v>535444396.534071</v>
      </c>
      <c r="E120">
        <v>326044383.52027917</v>
      </c>
    </row>
    <row r="121" spans="1:5" ht="12.75">
      <c r="A121" t="s">
        <v>1318</v>
      </c>
      <c r="B121">
        <v>867883384.994753</v>
      </c>
      <c r="C121">
        <v>710539472.1098099</v>
      </c>
      <c r="D121">
        <v>526343835.76161945</v>
      </c>
      <c r="E121">
        <v>319189039.5501858</v>
      </c>
    </row>
    <row r="122" spans="1:5" ht="12.75">
      <c r="A122" t="s">
        <v>1319</v>
      </c>
      <c r="B122">
        <v>856569727.94287</v>
      </c>
      <c r="C122">
        <v>700087519.896901</v>
      </c>
      <c r="D122">
        <v>517282469.6944548</v>
      </c>
      <c r="E122">
        <v>312365318.80581653</v>
      </c>
    </row>
    <row r="123" spans="1:5" ht="12.75">
      <c r="A123" t="s">
        <v>1320</v>
      </c>
      <c r="B123">
        <v>845343696.324209</v>
      </c>
      <c r="C123">
        <v>689778244.6015614</v>
      </c>
      <c r="D123">
        <v>508410703.3735762</v>
      </c>
      <c r="E123">
        <v>305749543.2239366</v>
      </c>
    </row>
    <row r="124" spans="1:5" ht="12.75">
      <c r="A124" t="s">
        <v>1321</v>
      </c>
      <c r="B124">
        <v>834190291.458311</v>
      </c>
      <c r="C124">
        <v>679522880.1164688</v>
      </c>
      <c r="D124">
        <v>499578074.2184507</v>
      </c>
      <c r="E124">
        <v>299165232.79118246</v>
      </c>
    </row>
    <row r="125" spans="1:5" ht="12.75">
      <c r="A125" t="s">
        <v>1322</v>
      </c>
      <c r="B125">
        <v>823153255.385521</v>
      </c>
      <c r="C125">
        <v>669394951.1363193</v>
      </c>
      <c r="D125">
        <v>490880534.0752018</v>
      </c>
      <c r="E125">
        <v>292711767.0424847</v>
      </c>
    </row>
    <row r="126" spans="1:5" ht="12.75">
      <c r="A126" t="s">
        <v>1323</v>
      </c>
      <c r="B126">
        <v>812200708.093855</v>
      </c>
      <c r="C126">
        <v>659404120.2658274</v>
      </c>
      <c r="D126">
        <v>482363904.4286128</v>
      </c>
      <c r="E126">
        <v>286454240.92613083</v>
      </c>
    </row>
    <row r="127" spans="1:5" ht="12.75">
      <c r="A127" t="s">
        <v>1324</v>
      </c>
      <c r="B127">
        <v>801271939.732422</v>
      </c>
      <c r="C127">
        <v>649427995.0428194</v>
      </c>
      <c r="D127">
        <v>473858029.5381289</v>
      </c>
      <c r="E127">
        <v>280211089.1687397</v>
      </c>
    </row>
    <row r="128" spans="1:5" ht="12.75">
      <c r="A128" t="s">
        <v>1325</v>
      </c>
      <c r="B128">
        <v>790009198.711518</v>
      </c>
      <c r="C128">
        <v>639248592.2449535</v>
      </c>
      <c r="D128">
        <v>465282572.2957437</v>
      </c>
      <c r="E128">
        <v>274012227.60151005</v>
      </c>
    </row>
    <row r="129" spans="1:5" ht="12.75">
      <c r="A129" t="s">
        <v>1326</v>
      </c>
      <c r="B129">
        <v>779318151.699256</v>
      </c>
      <c r="C129">
        <v>629528219.909928</v>
      </c>
      <c r="D129">
        <v>457042199.8816756</v>
      </c>
      <c r="E129">
        <v>268019306.13377282</v>
      </c>
    </row>
    <row r="130" spans="1:5" ht="12.75">
      <c r="A130" t="s">
        <v>1327</v>
      </c>
      <c r="B130">
        <v>768318136.591728</v>
      </c>
      <c r="C130">
        <v>619589822.4696952</v>
      </c>
      <c r="D130">
        <v>448682846.6945694</v>
      </c>
      <c r="E130">
        <v>262002758.16687566</v>
      </c>
    </row>
    <row r="131" spans="1:5" ht="12.75">
      <c r="A131" t="s">
        <v>1328</v>
      </c>
      <c r="B131">
        <v>757499576.794855</v>
      </c>
      <c r="C131">
        <v>609929596.5343791</v>
      </c>
      <c r="D131">
        <v>440672566.8368181</v>
      </c>
      <c r="E131">
        <v>256340615.70794916</v>
      </c>
    </row>
    <row r="132" spans="1:5" ht="12.75">
      <c r="A132" t="s">
        <v>1329</v>
      </c>
      <c r="B132">
        <v>747029223.942654</v>
      </c>
      <c r="C132">
        <v>600478806.8793873</v>
      </c>
      <c r="D132">
        <v>432741040.00115097</v>
      </c>
      <c r="E132">
        <v>250660621.3728412</v>
      </c>
    </row>
    <row r="133" spans="1:5" ht="12.75">
      <c r="A133" t="s">
        <v>1330</v>
      </c>
      <c r="B133">
        <v>736619351.485566</v>
      </c>
      <c r="C133">
        <v>591139223.1965709</v>
      </c>
      <c r="D133">
        <v>424961850.20283</v>
      </c>
      <c r="E133">
        <v>245145573.122786</v>
      </c>
    </row>
    <row r="134" spans="1:5" ht="12.75">
      <c r="A134" t="s">
        <v>1331</v>
      </c>
      <c r="B134">
        <v>726329994.20478</v>
      </c>
      <c r="C134">
        <v>581893372.3592314</v>
      </c>
      <c r="D134">
        <v>417251273.82976913</v>
      </c>
      <c r="E134">
        <v>239678126.7324226</v>
      </c>
    </row>
    <row r="135" spans="1:5" ht="12.75">
      <c r="A135" t="s">
        <v>1332</v>
      </c>
      <c r="B135">
        <v>716086892.065027</v>
      </c>
      <c r="C135">
        <v>572745540.2212597</v>
      </c>
      <c r="D135">
        <v>409680925.5519578</v>
      </c>
      <c r="E135">
        <v>234364893.76503697</v>
      </c>
    </row>
    <row r="136" spans="1:5" ht="12.75">
      <c r="A136" t="s">
        <v>1333</v>
      </c>
      <c r="B136">
        <v>706073501.814201</v>
      </c>
      <c r="C136">
        <v>563778726.6011335</v>
      </c>
      <c r="D136">
        <v>402241434.7160228</v>
      </c>
      <c r="E136">
        <v>229134370.31720385</v>
      </c>
    </row>
    <row r="137" spans="1:5" ht="12.75">
      <c r="A137" t="s">
        <v>1334</v>
      </c>
      <c r="B137">
        <v>696204881.947966</v>
      </c>
      <c r="C137">
        <v>554956080.9378989</v>
      </c>
      <c r="D137">
        <v>394939732.906358</v>
      </c>
      <c r="E137">
        <v>224022108.85925406</v>
      </c>
    </row>
    <row r="138" spans="1:5" ht="12.75">
      <c r="A138" t="s">
        <v>1335</v>
      </c>
      <c r="B138">
        <v>686344449.532092</v>
      </c>
      <c r="C138">
        <v>546198164.651239</v>
      </c>
      <c r="D138">
        <v>387750366.8436018</v>
      </c>
      <c r="E138">
        <v>219042483.02243719</v>
      </c>
    </row>
    <row r="139" spans="1:5" ht="12.75">
      <c r="A139" t="s">
        <v>1336</v>
      </c>
      <c r="B139">
        <v>676682283.097165</v>
      </c>
      <c r="C139">
        <v>537595587.6594809</v>
      </c>
      <c r="D139">
        <v>380672732.3419985</v>
      </c>
      <c r="E139">
        <v>214133455.55592722</v>
      </c>
    </row>
    <row r="140" spans="1:5" ht="12.75">
      <c r="A140" t="s">
        <v>1337</v>
      </c>
      <c r="B140">
        <v>667064450.870835</v>
      </c>
      <c r="C140">
        <v>529084753.6778823</v>
      </c>
      <c r="D140">
        <v>373724085.60947764</v>
      </c>
      <c r="E140">
        <v>209362997.480758</v>
      </c>
    </row>
    <row r="141" spans="1:5" ht="12.75">
      <c r="A141" t="s">
        <v>1338</v>
      </c>
      <c r="B141">
        <v>657501971.324631</v>
      </c>
      <c r="C141">
        <v>520615732.98477477</v>
      </c>
      <c r="D141">
        <v>366806668.3257994</v>
      </c>
      <c r="E141">
        <v>204617456.28944993</v>
      </c>
    </row>
    <row r="142" spans="1:5" ht="12.75">
      <c r="A142" t="s">
        <v>1339</v>
      </c>
      <c r="B142">
        <v>647876735.576109</v>
      </c>
      <c r="C142">
        <v>512124311.8397157</v>
      </c>
      <c r="D142">
        <v>359906276.27018493</v>
      </c>
      <c r="E142">
        <v>199917816.1008785</v>
      </c>
    </row>
    <row r="143" spans="1:5" ht="12.75">
      <c r="A143" t="s">
        <v>1340</v>
      </c>
      <c r="B143">
        <v>638398717.484873</v>
      </c>
      <c r="C143">
        <v>503859135.279265</v>
      </c>
      <c r="D143">
        <v>353284252.99834585</v>
      </c>
      <c r="E143">
        <v>195488570.06793872</v>
      </c>
    </row>
    <row r="144" spans="1:5" ht="12.75">
      <c r="A144" t="s">
        <v>1341</v>
      </c>
      <c r="B144">
        <v>628909786.586837</v>
      </c>
      <c r="C144">
        <v>495528072.5851321</v>
      </c>
      <c r="D144">
        <v>346559253.1090038</v>
      </c>
      <c r="E144">
        <v>190955076.4916297</v>
      </c>
    </row>
    <row r="145" spans="1:5" ht="12.75">
      <c r="A145" t="s">
        <v>1342</v>
      </c>
      <c r="B145">
        <v>619359100.569572</v>
      </c>
      <c r="C145">
        <v>487201923.0589475</v>
      </c>
      <c r="D145">
        <v>339897520.9222296</v>
      </c>
      <c r="E145">
        <v>186516728.77715668</v>
      </c>
    </row>
    <row r="146" spans="1:5" ht="12.75">
      <c r="A146" t="s">
        <v>1343</v>
      </c>
      <c r="B146">
        <v>610180260.683112</v>
      </c>
      <c r="C146">
        <v>479167554.9373764</v>
      </c>
      <c r="D146">
        <v>333442151.69024324</v>
      </c>
      <c r="E146">
        <v>182199387.34653866</v>
      </c>
    </row>
    <row r="147" spans="1:5" ht="12.75">
      <c r="A147" t="s">
        <v>1344</v>
      </c>
      <c r="B147">
        <v>601146530.473358</v>
      </c>
      <c r="C147">
        <v>471298605.65991545</v>
      </c>
      <c r="D147">
        <v>327159110.1376148</v>
      </c>
      <c r="E147">
        <v>178033411.62553477</v>
      </c>
    </row>
    <row r="148" spans="1:5" ht="12.75">
      <c r="A148" t="s">
        <v>1345</v>
      </c>
      <c r="B148">
        <v>592235264.362659</v>
      </c>
      <c r="C148">
        <v>463524669.2819281</v>
      </c>
      <c r="D148">
        <v>320944404.9177544</v>
      </c>
      <c r="E148">
        <v>173911749.70846602</v>
      </c>
    </row>
    <row r="149" spans="1:5" ht="12.75">
      <c r="A149" t="s">
        <v>1346</v>
      </c>
      <c r="B149">
        <v>583429990.260162</v>
      </c>
      <c r="C149">
        <v>455858563.5230252</v>
      </c>
      <c r="D149">
        <v>314833666.2380166</v>
      </c>
      <c r="E149">
        <v>169877907.1207218</v>
      </c>
    </row>
    <row r="150" spans="1:5" ht="12.75">
      <c r="A150" t="s">
        <v>1347</v>
      </c>
      <c r="B150">
        <v>574764125.904501</v>
      </c>
      <c r="C150">
        <v>448350421.246734</v>
      </c>
      <c r="D150">
        <v>308886123.64450234</v>
      </c>
      <c r="E150">
        <v>165985525.26953968</v>
      </c>
    </row>
    <row r="151" spans="1:5" ht="12.75">
      <c r="A151" t="s">
        <v>1348</v>
      </c>
      <c r="B151">
        <v>566184353.371074</v>
      </c>
      <c r="C151">
        <v>440908601.002918</v>
      </c>
      <c r="D151">
        <v>302986640.8371459</v>
      </c>
      <c r="E151">
        <v>162125720.20360252</v>
      </c>
    </row>
    <row r="152" spans="1:5" ht="12.75">
      <c r="A152" t="s">
        <v>1349</v>
      </c>
      <c r="B152">
        <v>557675895.318538</v>
      </c>
      <c r="C152">
        <v>433569916.774679</v>
      </c>
      <c r="D152">
        <v>297210273.72107536</v>
      </c>
      <c r="E152">
        <v>158382917.73608527</v>
      </c>
    </row>
    <row r="153" spans="1:5" ht="12.75">
      <c r="A153" t="s">
        <v>1350</v>
      </c>
      <c r="B153">
        <v>549278750.782741</v>
      </c>
      <c r="C153">
        <v>426317190.6411428</v>
      </c>
      <c r="D153">
        <v>291495339.0036034</v>
      </c>
      <c r="E153">
        <v>154679498.729413</v>
      </c>
    </row>
    <row r="154" spans="1:5" ht="12.75">
      <c r="A154" t="s">
        <v>1351</v>
      </c>
      <c r="B154">
        <v>540953045.618321</v>
      </c>
      <c r="C154">
        <v>419143172.5009004</v>
      </c>
      <c r="D154">
        <v>285861230.37187266</v>
      </c>
      <c r="E154">
        <v>151047318.36108455</v>
      </c>
    </row>
    <row r="155" spans="1:5" ht="12.75">
      <c r="A155" t="s">
        <v>1352</v>
      </c>
      <c r="B155">
        <v>532686962.744449</v>
      </c>
      <c r="C155">
        <v>412083509.41340274</v>
      </c>
      <c r="D155">
        <v>280377745.67188895</v>
      </c>
      <c r="E155">
        <v>147562786.50667408</v>
      </c>
    </row>
    <row r="156" spans="1:5" ht="12.75">
      <c r="A156" t="s">
        <v>1353</v>
      </c>
      <c r="B156">
        <v>524493550.902912</v>
      </c>
      <c r="C156">
        <v>405056960.3054732</v>
      </c>
      <c r="D156">
        <v>274896047.96059716</v>
      </c>
      <c r="E156">
        <v>144064980.2146738</v>
      </c>
    </row>
    <row r="157" spans="1:5" ht="12.75">
      <c r="A157" t="s">
        <v>1354</v>
      </c>
      <c r="B157">
        <v>516338822.762291</v>
      </c>
      <c r="C157">
        <v>398104683.94798744</v>
      </c>
      <c r="D157">
        <v>269512834.52495164</v>
      </c>
      <c r="E157">
        <v>140664809.62168255</v>
      </c>
    </row>
    <row r="158" spans="1:5" ht="12.75">
      <c r="A158" t="s">
        <v>1355</v>
      </c>
      <c r="B158">
        <v>508221416.591484</v>
      </c>
      <c r="C158">
        <v>391181446.7506252</v>
      </c>
      <c r="D158">
        <v>264152366.44143113</v>
      </c>
      <c r="E158">
        <v>137283118.63795036</v>
      </c>
    </row>
    <row r="159" spans="1:5" ht="12.75">
      <c r="A159" t="s">
        <v>1356</v>
      </c>
      <c r="B159">
        <v>500156909.466521</v>
      </c>
      <c r="C159">
        <v>384342242.11127716</v>
      </c>
      <c r="D159">
        <v>258895286.58431083</v>
      </c>
      <c r="E159">
        <v>133999401.29121415</v>
      </c>
    </row>
    <row r="160" spans="1:5" ht="12.75">
      <c r="A160" t="s">
        <v>1357</v>
      </c>
      <c r="B160">
        <v>492130289.209706</v>
      </c>
      <c r="C160">
        <v>377532827.79971635</v>
      </c>
      <c r="D160">
        <v>253661664.76961944</v>
      </c>
      <c r="E160">
        <v>130734488.51683618</v>
      </c>
    </row>
    <row r="161" spans="1:5" ht="12.75">
      <c r="A161" t="s">
        <v>1358</v>
      </c>
      <c r="B161">
        <v>484149177.34758</v>
      </c>
      <c r="C161">
        <v>370780258.5021951</v>
      </c>
      <c r="D161">
        <v>248491085.43444005</v>
      </c>
      <c r="E161">
        <v>127527182.97995046</v>
      </c>
    </row>
    <row r="162" spans="1:5" ht="12.75">
      <c r="A162" t="s">
        <v>1359</v>
      </c>
      <c r="B162">
        <v>476216180.8507</v>
      </c>
      <c r="C162">
        <v>364106232.37253034</v>
      </c>
      <c r="D162">
        <v>243417663.99185178</v>
      </c>
      <c r="E162">
        <v>124411385.62969312</v>
      </c>
    </row>
    <row r="163" spans="1:5" ht="12.75">
      <c r="A163" t="s">
        <v>1360</v>
      </c>
      <c r="B163">
        <v>468346477.136867</v>
      </c>
      <c r="C163">
        <v>357481854.23296165</v>
      </c>
      <c r="D163">
        <v>238381238.79373333</v>
      </c>
      <c r="E163">
        <v>121321208.75723246</v>
      </c>
    </row>
    <row r="164" spans="1:5" ht="12.75">
      <c r="A164" t="s">
        <v>1361</v>
      </c>
      <c r="B164">
        <v>460396289.614376</v>
      </c>
      <c r="C164">
        <v>350836782.4344688</v>
      </c>
      <c r="D164">
        <v>233374261.7422927</v>
      </c>
      <c r="E164">
        <v>118286095.62532803</v>
      </c>
    </row>
    <row r="165" spans="1:5" ht="12.75">
      <c r="A165" t="s">
        <v>1362</v>
      </c>
      <c r="B165">
        <v>452502895.882881</v>
      </c>
      <c r="C165">
        <v>344236919.274499</v>
      </c>
      <c r="D165">
        <v>228401723.6412004</v>
      </c>
      <c r="E165">
        <v>115275426.13851069</v>
      </c>
    </row>
    <row r="166" spans="1:5" ht="12.75">
      <c r="A166" t="s">
        <v>1363</v>
      </c>
      <c r="B166">
        <v>444796623.762718</v>
      </c>
      <c r="C166">
        <v>337800543.9883138</v>
      </c>
      <c r="D166">
        <v>223561167.05724722</v>
      </c>
      <c r="E166">
        <v>112354467.82667083</v>
      </c>
    </row>
    <row r="167" spans="1:5" ht="12.75">
      <c r="A167" t="s">
        <v>1364</v>
      </c>
      <c r="B167">
        <v>437152352.951799</v>
      </c>
      <c r="C167">
        <v>331486469.2288838</v>
      </c>
      <c r="D167">
        <v>218878420.22899687</v>
      </c>
      <c r="E167">
        <v>109580161.36812176</v>
      </c>
    </row>
    <row r="168" spans="1:5" ht="12.75">
      <c r="A168" t="s">
        <v>1365</v>
      </c>
      <c r="B168">
        <v>429590207.102859</v>
      </c>
      <c r="C168">
        <v>325199700.75308037</v>
      </c>
      <c r="D168">
        <v>214181211.01162913</v>
      </c>
      <c r="E168">
        <v>106774360.62663187</v>
      </c>
    </row>
    <row r="169" spans="1:5" ht="12.75">
      <c r="A169" t="s">
        <v>1366</v>
      </c>
      <c r="B169">
        <v>422109022.219183</v>
      </c>
      <c r="C169">
        <v>319011955.9793832</v>
      </c>
      <c r="D169">
        <v>209588746.24886963</v>
      </c>
      <c r="E169">
        <v>104056605.14718689</v>
      </c>
    </row>
    <row r="170" spans="1:5" ht="12.75">
      <c r="A170" t="s">
        <v>1367</v>
      </c>
      <c r="B170">
        <v>414708005.415276</v>
      </c>
      <c r="C170">
        <v>312887002.72305745</v>
      </c>
      <c r="D170">
        <v>205041899.12943417</v>
      </c>
      <c r="E170">
        <v>101368011.79425196</v>
      </c>
    </row>
    <row r="171" spans="1:5" ht="12.75">
      <c r="A171" t="s">
        <v>1368</v>
      </c>
      <c r="B171">
        <v>407395168.994629</v>
      </c>
      <c r="C171">
        <v>306865128.6355166</v>
      </c>
      <c r="D171">
        <v>200600679.19873077</v>
      </c>
      <c r="E171">
        <v>98765847.6377767</v>
      </c>
    </row>
    <row r="172" spans="1:5" ht="12.75">
      <c r="A172" t="s">
        <v>1369</v>
      </c>
      <c r="B172">
        <v>400182668.548731</v>
      </c>
      <c r="C172">
        <v>300921154.52663743</v>
      </c>
      <c r="D172">
        <v>196214759.43913376</v>
      </c>
      <c r="E172">
        <v>96197256.87579039</v>
      </c>
    </row>
    <row r="173" spans="1:5" ht="12.75">
      <c r="A173" t="s">
        <v>1370</v>
      </c>
      <c r="B173">
        <v>393057372.831139</v>
      </c>
      <c r="C173">
        <v>295061923.7126411</v>
      </c>
      <c r="D173">
        <v>191904966.89727077</v>
      </c>
      <c r="E173">
        <v>93685817.473515</v>
      </c>
    </row>
    <row r="174" spans="1:5" ht="12.75">
      <c r="A174" t="s">
        <v>1371</v>
      </c>
      <c r="B174">
        <v>386011591.332468</v>
      </c>
      <c r="C174">
        <v>289297132.4962563</v>
      </c>
      <c r="D174">
        <v>187692509.94985825</v>
      </c>
      <c r="E174">
        <v>91253737.46549952</v>
      </c>
    </row>
    <row r="175" spans="1:5" ht="12.75">
      <c r="A175" t="s">
        <v>1372</v>
      </c>
      <c r="B175">
        <v>379004609.231081</v>
      </c>
      <c r="C175">
        <v>283563973.6416088</v>
      </c>
      <c r="D175">
        <v>183505024.28368405</v>
      </c>
      <c r="E175">
        <v>88839948.4562549</v>
      </c>
    </row>
    <row r="176" spans="1:5" ht="12.75">
      <c r="A176" t="s">
        <v>1373</v>
      </c>
      <c r="B176">
        <v>372011991.617258</v>
      </c>
      <c r="C176">
        <v>277875374.9308507</v>
      </c>
      <c r="D176">
        <v>179381121.51209733</v>
      </c>
      <c r="E176">
        <v>86487462.79221989</v>
      </c>
    </row>
    <row r="177" spans="1:5" ht="12.75">
      <c r="A177" t="s">
        <v>1374</v>
      </c>
      <c r="B177">
        <v>365041797.658004</v>
      </c>
      <c r="C177">
        <v>272206502.7328736</v>
      </c>
      <c r="D177">
        <v>175274711.9181253</v>
      </c>
      <c r="E177">
        <v>84149647.94630471</v>
      </c>
    </row>
    <row r="178" spans="1:5" ht="12.75">
      <c r="A178" t="s">
        <v>1375</v>
      </c>
      <c r="B178">
        <v>358078958.754016</v>
      </c>
      <c r="C178">
        <v>266561536.09188852</v>
      </c>
      <c r="D178">
        <v>171203382.71907032</v>
      </c>
      <c r="E178">
        <v>81846856.18255556</v>
      </c>
    </row>
    <row r="179" spans="1:5" ht="12.75">
      <c r="A179" t="s">
        <v>1376</v>
      </c>
      <c r="B179">
        <v>351119848.562795</v>
      </c>
      <c r="C179">
        <v>260980575.19532606</v>
      </c>
      <c r="D179">
        <v>167233838.86458594</v>
      </c>
      <c r="E179">
        <v>79643223.8442883</v>
      </c>
    </row>
    <row r="180" spans="1:5" ht="12.75">
      <c r="A180" t="s">
        <v>1377</v>
      </c>
      <c r="B180">
        <v>344182063.709844</v>
      </c>
      <c r="C180">
        <v>255389958.0500761</v>
      </c>
      <c r="D180">
        <v>163235225.99117064</v>
      </c>
      <c r="E180">
        <v>77409662.96725436</v>
      </c>
    </row>
    <row r="181" spans="1:5" ht="12.75">
      <c r="A181" t="s">
        <v>1378</v>
      </c>
      <c r="B181">
        <v>337280916.18904</v>
      </c>
      <c r="C181">
        <v>249858375.37295774</v>
      </c>
      <c r="D181">
        <v>159306592.05533856</v>
      </c>
      <c r="E181">
        <v>75236939.746276</v>
      </c>
    </row>
    <row r="182" spans="1:5" ht="12.75">
      <c r="A182" t="s">
        <v>1379</v>
      </c>
      <c r="B182">
        <v>330148442.798446</v>
      </c>
      <c r="C182">
        <v>244159808.19771993</v>
      </c>
      <c r="D182">
        <v>155277347.38145304</v>
      </c>
      <c r="E182">
        <v>73023408.09166378</v>
      </c>
    </row>
    <row r="183" spans="1:5" ht="12.75">
      <c r="A183" t="s">
        <v>1380</v>
      </c>
      <c r="B183">
        <v>323354990.630023</v>
      </c>
      <c r="C183">
        <v>238743221.90292406</v>
      </c>
      <c r="D183">
        <v>151458881.75311708</v>
      </c>
      <c r="E183">
        <v>70935694.3697239</v>
      </c>
    </row>
    <row r="184" spans="1:5" ht="12.75">
      <c r="A184" t="s">
        <v>1381</v>
      </c>
      <c r="B184">
        <v>316625548.346113</v>
      </c>
      <c r="C184">
        <v>233378162.59062672</v>
      </c>
      <c r="D184">
        <v>147678748.98269472</v>
      </c>
      <c r="E184">
        <v>68872318.39070474</v>
      </c>
    </row>
    <row r="185" spans="1:5" ht="12.75">
      <c r="A185" t="s">
        <v>1382</v>
      </c>
      <c r="B185">
        <v>309958365.067541</v>
      </c>
      <c r="C185">
        <v>228076427.565267</v>
      </c>
      <c r="D185">
        <v>143956832.80261213</v>
      </c>
      <c r="E185">
        <v>66852184.11098625</v>
      </c>
    </row>
    <row r="186" spans="1:5" ht="12.75">
      <c r="A186" t="s">
        <v>1383</v>
      </c>
      <c r="B186">
        <v>303349081.267825</v>
      </c>
      <c r="C186">
        <v>222846739.75061196</v>
      </c>
      <c r="D186">
        <v>140309776.6635112</v>
      </c>
      <c r="E186">
        <v>64891428.4259848</v>
      </c>
    </row>
    <row r="187" spans="1:5" ht="12.75">
      <c r="A187" t="s">
        <v>1384</v>
      </c>
      <c r="B187">
        <v>296815139.002474</v>
      </c>
      <c r="C187">
        <v>217676942.20608768</v>
      </c>
      <c r="D187">
        <v>136706186.8237336</v>
      </c>
      <c r="E187">
        <v>62957023.91738528</v>
      </c>
    </row>
    <row r="188" spans="1:5" ht="12.75">
      <c r="A188" t="s">
        <v>1385</v>
      </c>
      <c r="B188">
        <v>290355240.122784</v>
      </c>
      <c r="C188">
        <v>212589890.61536166</v>
      </c>
      <c r="D188">
        <v>133182792.67752269</v>
      </c>
      <c r="E188">
        <v>61082980.66258207</v>
      </c>
    </row>
    <row r="189" spans="1:5" ht="12.75">
      <c r="A189" t="s">
        <v>1386</v>
      </c>
      <c r="B189">
        <v>283739492.363748</v>
      </c>
      <c r="C189">
        <v>207393674.67654634</v>
      </c>
      <c r="D189">
        <v>129597047.75350836</v>
      </c>
      <c r="E189">
        <v>59186659.87255871</v>
      </c>
    </row>
    <row r="190" spans="1:5" ht="12.75">
      <c r="A190" t="s">
        <v>1387</v>
      </c>
      <c r="B190">
        <v>277404632.977326</v>
      </c>
      <c r="C190">
        <v>202419435.00651768</v>
      </c>
      <c r="D190">
        <v>126167036.70654571</v>
      </c>
      <c r="E190">
        <v>57376129.2085593</v>
      </c>
    </row>
    <row r="191" spans="1:5" ht="12.75">
      <c r="A191" t="s">
        <v>1388</v>
      </c>
      <c r="B191">
        <v>270118834.174469</v>
      </c>
      <c r="C191">
        <v>196801084.7833628</v>
      </c>
      <c r="D191">
        <v>122383339.20898157</v>
      </c>
      <c r="E191">
        <v>55442480.56630978</v>
      </c>
    </row>
    <row r="192" spans="1:5" ht="12.75">
      <c r="A192" t="s">
        <v>1389</v>
      </c>
      <c r="B192">
        <v>263904877.851532</v>
      </c>
      <c r="C192">
        <v>191947658.14940825</v>
      </c>
      <c r="D192">
        <v>119061601.91683666</v>
      </c>
      <c r="E192">
        <v>53709201.44697296</v>
      </c>
    </row>
    <row r="193" spans="1:5" ht="12.75">
      <c r="A193" t="s">
        <v>1390</v>
      </c>
      <c r="B193">
        <v>257764039.001928</v>
      </c>
      <c r="C193">
        <v>187173468.79673016</v>
      </c>
      <c r="D193">
        <v>115814506.22222845</v>
      </c>
      <c r="E193">
        <v>52030262.52204792</v>
      </c>
    </row>
    <row r="194" spans="1:5" ht="12.75">
      <c r="A194" t="s">
        <v>1391</v>
      </c>
      <c r="B194">
        <v>251721296.052463</v>
      </c>
      <c r="C194">
        <v>182475557.40500095</v>
      </c>
      <c r="D194">
        <v>112620503.00508061</v>
      </c>
      <c r="E194">
        <v>50381041.31260283</v>
      </c>
    </row>
    <row r="195" spans="1:5" ht="12.75">
      <c r="A195" t="s">
        <v>1392</v>
      </c>
      <c r="B195">
        <v>245884657.907651</v>
      </c>
      <c r="C195">
        <v>177951941.95633012</v>
      </c>
      <c r="D195">
        <v>109558294.46716334</v>
      </c>
      <c r="E195">
        <v>48810248.99460125</v>
      </c>
    </row>
    <row r="196" spans="1:5" ht="12.75">
      <c r="A196" t="s">
        <v>1393</v>
      </c>
      <c r="B196">
        <v>240192401.090422</v>
      </c>
      <c r="C196">
        <v>173537502.46518403</v>
      </c>
      <c r="D196">
        <v>106568773.324518</v>
      </c>
      <c r="E196">
        <v>47277265.22834409</v>
      </c>
    </row>
    <row r="197" spans="1:5" ht="12.75">
      <c r="A197" t="s">
        <v>1394</v>
      </c>
      <c r="B197">
        <v>234480679.979592</v>
      </c>
      <c r="C197">
        <v>169123486.5192847</v>
      </c>
      <c r="D197">
        <v>103594008.94146256</v>
      </c>
      <c r="E197">
        <v>45762910.69251354</v>
      </c>
    </row>
    <row r="198" spans="1:5" ht="12.75">
      <c r="A198" t="s">
        <v>1395</v>
      </c>
      <c r="B198">
        <v>229098330.051314</v>
      </c>
      <c r="C198">
        <v>164970139.7039262</v>
      </c>
      <c r="D198">
        <v>100801228.79817834</v>
      </c>
      <c r="E198">
        <v>44346659.28739973</v>
      </c>
    </row>
    <row r="199" spans="1:5" ht="12.75">
      <c r="A199" t="s">
        <v>1396</v>
      </c>
      <c r="B199">
        <v>223799947.357042</v>
      </c>
      <c r="C199">
        <v>160881526.27493924</v>
      </c>
      <c r="D199">
        <v>98052970.42658745</v>
      </c>
      <c r="E199">
        <v>42954874.76971398</v>
      </c>
    </row>
    <row r="200" spans="1:5" ht="12.75">
      <c r="A200" t="s">
        <v>1397</v>
      </c>
      <c r="B200">
        <v>218530879.000952</v>
      </c>
      <c r="C200">
        <v>156835932.58626834</v>
      </c>
      <c r="D200">
        <v>95352023.76903746</v>
      </c>
      <c r="E200">
        <v>41600418.6249622</v>
      </c>
    </row>
    <row r="201" spans="1:5" ht="12.75">
      <c r="A201" t="s">
        <v>1398</v>
      </c>
      <c r="B201">
        <v>213297488.377958</v>
      </c>
      <c r="C201">
        <v>152820381.21181902</v>
      </c>
      <c r="D201">
        <v>92674385.69105625</v>
      </c>
      <c r="E201">
        <v>40260959.5574064</v>
      </c>
    </row>
    <row r="202" spans="1:5" ht="12.75">
      <c r="A202" t="s">
        <v>1399</v>
      </c>
      <c r="B202">
        <v>208094493.717577</v>
      </c>
      <c r="C202">
        <v>148839740.75196505</v>
      </c>
      <c r="D202">
        <v>90030867.53025293</v>
      </c>
      <c r="E202">
        <v>38946860.95275328</v>
      </c>
    </row>
    <row r="203" spans="1:5" ht="12.75">
      <c r="A203" t="s">
        <v>1400</v>
      </c>
      <c r="B203">
        <v>202924502.639439</v>
      </c>
      <c r="C203">
        <v>144911598.81864986</v>
      </c>
      <c r="D203">
        <v>87446235.85350361</v>
      </c>
      <c r="E203">
        <v>37678854.60942745</v>
      </c>
    </row>
    <row r="204" spans="1:5" ht="12.75">
      <c r="A204" t="s">
        <v>1401</v>
      </c>
      <c r="B204">
        <v>197814223.604688</v>
      </c>
      <c r="C204">
        <v>141022676.42497003</v>
      </c>
      <c r="D204">
        <v>84883058.07341059</v>
      </c>
      <c r="E204">
        <v>36419519.315317065</v>
      </c>
    </row>
    <row r="205" spans="1:5" ht="12.75">
      <c r="A205" t="s">
        <v>1402</v>
      </c>
      <c r="B205">
        <v>192781225.293347</v>
      </c>
      <c r="C205">
        <v>137209042.46950743</v>
      </c>
      <c r="D205">
        <v>82384320.79367101</v>
      </c>
      <c r="E205">
        <v>35202527.06073373</v>
      </c>
    </row>
    <row r="206" spans="1:5" ht="12.75">
      <c r="A206" t="s">
        <v>1403</v>
      </c>
      <c r="B206">
        <v>187856718.258025</v>
      </c>
      <c r="C206">
        <v>133477329.03383197</v>
      </c>
      <c r="D206">
        <v>79939869.03968088</v>
      </c>
      <c r="E206">
        <v>34013343.69019233</v>
      </c>
    </row>
    <row r="207" spans="1:5" ht="12.75">
      <c r="A207" t="s">
        <v>1404</v>
      </c>
      <c r="B207">
        <v>183078983.550227</v>
      </c>
      <c r="C207">
        <v>129869099.53302094</v>
      </c>
      <c r="D207">
        <v>77587457.67647614</v>
      </c>
      <c r="E207">
        <v>32877099.798471857</v>
      </c>
    </row>
    <row r="208" spans="1:5" ht="12.75">
      <c r="A208" t="s">
        <v>1405</v>
      </c>
      <c r="B208">
        <v>178457389.481357</v>
      </c>
      <c r="C208">
        <v>126376013.49324271</v>
      </c>
      <c r="D208">
        <v>75308576.15954958</v>
      </c>
      <c r="E208">
        <v>31776278.60660703</v>
      </c>
    </row>
    <row r="209" spans="1:5" ht="12.75">
      <c r="A209" t="s">
        <v>1406</v>
      </c>
      <c r="B209">
        <v>173954271.216128</v>
      </c>
      <c r="C209">
        <v>122978160.20676252</v>
      </c>
      <c r="D209">
        <v>73097389.85135956</v>
      </c>
      <c r="E209">
        <v>30712635.61262242</v>
      </c>
    </row>
    <row r="210" spans="1:5" ht="12.75">
      <c r="A210" t="s">
        <v>1407</v>
      </c>
      <c r="B210">
        <v>169566875.29805</v>
      </c>
      <c r="C210">
        <v>119679694.64947543</v>
      </c>
      <c r="D210">
        <v>70961717.41154823</v>
      </c>
      <c r="E210">
        <v>29693091.65122885</v>
      </c>
    </row>
    <row r="211" spans="1:5" ht="12.75">
      <c r="A211" t="s">
        <v>1408</v>
      </c>
      <c r="B211">
        <v>165299768.876517</v>
      </c>
      <c r="C211">
        <v>116470108.6471518</v>
      </c>
      <c r="D211">
        <v>68883026.2396843</v>
      </c>
      <c r="E211">
        <v>28701205.575295866</v>
      </c>
    </row>
    <row r="212" spans="1:5" ht="12.75">
      <c r="A212" t="s">
        <v>1409</v>
      </c>
      <c r="B212">
        <v>161148613.802484</v>
      </c>
      <c r="C212">
        <v>113358833.62376092</v>
      </c>
      <c r="D212">
        <v>66877937.96951758</v>
      </c>
      <c r="E212">
        <v>27751526.584874604</v>
      </c>
    </row>
    <row r="213" spans="1:5" ht="12.75">
      <c r="A213" t="s">
        <v>1410</v>
      </c>
      <c r="B213">
        <v>157146485.422013</v>
      </c>
      <c r="C213">
        <v>110356075.12523043</v>
      </c>
      <c r="D213">
        <v>64940831.42036678</v>
      </c>
      <c r="E213">
        <v>26833570.74720194</v>
      </c>
    </row>
    <row r="214" spans="1:5" ht="12.75">
      <c r="A214" t="s">
        <v>1411</v>
      </c>
      <c r="B214">
        <v>153236486.950718</v>
      </c>
      <c r="C214">
        <v>107427764.80215813</v>
      </c>
      <c r="D214">
        <v>63056844.05695562</v>
      </c>
      <c r="E214">
        <v>25944749.035863522</v>
      </c>
    </row>
    <row r="215" spans="1:5" ht="12.75">
      <c r="A215" t="s">
        <v>1412</v>
      </c>
      <c r="B215">
        <v>149415514.303724</v>
      </c>
      <c r="C215">
        <v>104588556.68275374</v>
      </c>
      <c r="D215">
        <v>61249278.49395514</v>
      </c>
      <c r="E215">
        <v>25104595.699707165</v>
      </c>
    </row>
    <row r="216" spans="1:5" ht="12.75">
      <c r="A216" t="s">
        <v>1413</v>
      </c>
      <c r="B216">
        <v>145654106.271906</v>
      </c>
      <c r="C216">
        <v>101782704.753072</v>
      </c>
      <c r="D216">
        <v>59454521.44469915</v>
      </c>
      <c r="E216">
        <v>24265752.396262884</v>
      </c>
    </row>
    <row r="217" spans="1:5" ht="12.75">
      <c r="A217" t="s">
        <v>1414</v>
      </c>
      <c r="B217">
        <v>141925019.080287</v>
      </c>
      <c r="C217">
        <v>99014038.94596496</v>
      </c>
      <c r="D217">
        <v>57694902.53185262</v>
      </c>
      <c r="E217">
        <v>23451055.877988253</v>
      </c>
    </row>
    <row r="218" spans="1:5" ht="12.75">
      <c r="A218" t="s">
        <v>1415</v>
      </c>
      <c r="B218">
        <v>138218742.377882</v>
      </c>
      <c r="C218">
        <v>96264804.09110284</v>
      </c>
      <c r="D218">
        <v>55950283.540526845</v>
      </c>
      <c r="E218">
        <v>22645601.925057016</v>
      </c>
    </row>
    <row r="219" spans="1:5" ht="12.75">
      <c r="A219" t="s">
        <v>1416</v>
      </c>
      <c r="B219">
        <v>134555900.152785</v>
      </c>
      <c r="C219">
        <v>93559932.65629306</v>
      </c>
      <c r="D219">
        <v>54244339.85391912</v>
      </c>
      <c r="E219">
        <v>21865131.257485844</v>
      </c>
    </row>
    <row r="220" spans="1:5" ht="12.75">
      <c r="A220" t="s">
        <v>1417</v>
      </c>
      <c r="B220">
        <v>130928272.383644</v>
      </c>
      <c r="C220">
        <v>90883149.95186037</v>
      </c>
      <c r="D220">
        <v>52558382.547387935</v>
      </c>
      <c r="E220">
        <v>21095813.224242546</v>
      </c>
    </row>
    <row r="221" spans="1:5" ht="12.75">
      <c r="A221" t="s">
        <v>1418</v>
      </c>
      <c r="B221">
        <v>127343682.523977</v>
      </c>
      <c r="C221">
        <v>88245002.01171504</v>
      </c>
      <c r="D221">
        <v>50902935.808142416</v>
      </c>
      <c r="E221">
        <v>20344814.317199666</v>
      </c>
    </row>
    <row r="222" spans="1:5" ht="12.75">
      <c r="A222" t="s">
        <v>1419</v>
      </c>
      <c r="B222">
        <v>123804213.481317</v>
      </c>
      <c r="C222">
        <v>85651445.85394621</v>
      </c>
      <c r="D222">
        <v>49285274.45351811</v>
      </c>
      <c r="E222">
        <v>19617522.63859378</v>
      </c>
    </row>
    <row r="223" spans="1:5" ht="12.75">
      <c r="A223" t="s">
        <v>1420</v>
      </c>
      <c r="B223">
        <v>120316021.160691</v>
      </c>
      <c r="C223">
        <v>83097032.24862121</v>
      </c>
      <c r="D223">
        <v>47693817.68364049</v>
      </c>
      <c r="E223">
        <v>18903650.963904366</v>
      </c>
    </row>
    <row r="224" spans="1:5" ht="12.75">
      <c r="A224" t="s">
        <v>1421</v>
      </c>
      <c r="B224">
        <v>116877142.240024</v>
      </c>
      <c r="C224">
        <v>80589450.8897104</v>
      </c>
      <c r="D224">
        <v>46140738.1103814</v>
      </c>
      <c r="E224">
        <v>18213114.747173123</v>
      </c>
    </row>
    <row r="225" spans="1:5" ht="12.75">
      <c r="A225" t="s">
        <v>1422</v>
      </c>
      <c r="B225">
        <v>113523633.774265</v>
      </c>
      <c r="C225">
        <v>78144366.63664265</v>
      </c>
      <c r="D225">
        <v>44627042.80355381</v>
      </c>
      <c r="E225">
        <v>17541002.6887375</v>
      </c>
    </row>
    <row r="226" spans="1:5" ht="12.75">
      <c r="A226" t="s">
        <v>1423</v>
      </c>
      <c r="B226">
        <v>110245716.870303</v>
      </c>
      <c r="C226">
        <v>75759290.08937114</v>
      </c>
      <c r="D226">
        <v>43154930.66175821</v>
      </c>
      <c r="E226">
        <v>16890532.76649139</v>
      </c>
    </row>
    <row r="227" spans="1:5" ht="12.75">
      <c r="A227" t="s">
        <v>1424</v>
      </c>
      <c r="B227">
        <v>107070242.202988</v>
      </c>
      <c r="C227">
        <v>73464424.14761299</v>
      </c>
      <c r="D227">
        <v>41751561.40036192</v>
      </c>
      <c r="E227">
        <v>16278735.177618647</v>
      </c>
    </row>
    <row r="228" spans="1:5" ht="12.75">
      <c r="A228" t="s">
        <v>1425</v>
      </c>
      <c r="B228">
        <v>104000900.287725</v>
      </c>
      <c r="C228">
        <v>71237418.23099779</v>
      </c>
      <c r="D228">
        <v>40382937.54039969</v>
      </c>
      <c r="E228">
        <v>15678426.101555776</v>
      </c>
    </row>
    <row r="229" spans="1:5" ht="12.75">
      <c r="A229" t="s">
        <v>1426</v>
      </c>
      <c r="B229">
        <v>101008663.53542</v>
      </c>
      <c r="C229">
        <v>69074262.70359801</v>
      </c>
      <c r="D229">
        <v>39060316.774926774</v>
      </c>
      <c r="E229">
        <v>15102762.767071309</v>
      </c>
    </row>
    <row r="230" spans="1:5" ht="12.75">
      <c r="A230" t="s">
        <v>1427</v>
      </c>
      <c r="B230">
        <v>98095298.165432</v>
      </c>
      <c r="C230">
        <v>66968196.5689749</v>
      </c>
      <c r="D230">
        <v>37773062.70928935</v>
      </c>
      <c r="E230">
        <v>14543182.657965105</v>
      </c>
    </row>
    <row r="231" spans="1:5" ht="12.75">
      <c r="A231" t="s">
        <v>1428</v>
      </c>
      <c r="B231">
        <v>95257850.704362</v>
      </c>
      <c r="C231">
        <v>64924371.00316953</v>
      </c>
      <c r="D231">
        <v>36530121.28046782</v>
      </c>
      <c r="E231">
        <v>14006978.326298306</v>
      </c>
    </row>
    <row r="232" spans="1:5" ht="12.75">
      <c r="A232" t="s">
        <v>1429</v>
      </c>
      <c r="B232">
        <v>91969251.818529</v>
      </c>
      <c r="C232">
        <v>62576663.72150773</v>
      </c>
      <c r="D232">
        <v>35119624.28708416</v>
      </c>
      <c r="E232">
        <v>13409105.980100805</v>
      </c>
    </row>
    <row r="233" spans="1:5" ht="12.75">
      <c r="A233" t="s">
        <v>1430</v>
      </c>
      <c r="B233">
        <v>89072413.024635</v>
      </c>
      <c r="C233">
        <v>60502838.25386307</v>
      </c>
      <c r="D233">
        <v>33869383.953591175</v>
      </c>
      <c r="E233">
        <v>12876975.787495514</v>
      </c>
    </row>
    <row r="234" spans="1:5" ht="12.75">
      <c r="A234" t="s">
        <v>1431</v>
      </c>
      <c r="B234">
        <v>86353708.972828</v>
      </c>
      <c r="C234">
        <v>58559867.66447587</v>
      </c>
      <c r="D234">
        <v>32701027.8083071</v>
      </c>
      <c r="E234">
        <v>12381808.080603745</v>
      </c>
    </row>
    <row r="235" spans="1:5" ht="12.75">
      <c r="A235" t="s">
        <v>1432</v>
      </c>
      <c r="B235">
        <v>83644266.585673</v>
      </c>
      <c r="C235">
        <v>56626282.01402321</v>
      </c>
      <c r="D235">
        <v>31540854.626472156</v>
      </c>
      <c r="E235">
        <v>11891940.879992183</v>
      </c>
    </row>
    <row r="236" spans="1:5" ht="12.75">
      <c r="A236" t="s">
        <v>1433</v>
      </c>
      <c r="B236">
        <v>80946192.719479</v>
      </c>
      <c r="C236">
        <v>54709765.973148264</v>
      </c>
      <c r="D236">
        <v>30398351.574372623</v>
      </c>
      <c r="E236">
        <v>11414197.995973485</v>
      </c>
    </row>
    <row r="237" spans="1:5" ht="12.75">
      <c r="A237" t="s">
        <v>1434</v>
      </c>
      <c r="B237">
        <v>78264833.002104</v>
      </c>
      <c r="C237">
        <v>52807775.365522824</v>
      </c>
      <c r="D237">
        <v>29266928.174237844</v>
      </c>
      <c r="E237">
        <v>10942816.825055508</v>
      </c>
    </row>
    <row r="238" spans="1:5" ht="12.75">
      <c r="A238" t="s">
        <v>1435</v>
      </c>
      <c r="B238">
        <v>75596022.522697</v>
      </c>
      <c r="C238">
        <v>50920532.21899273</v>
      </c>
      <c r="D238">
        <v>28149215.542358503</v>
      </c>
      <c r="E238">
        <v>10480328.699570851</v>
      </c>
    </row>
    <row r="239" spans="1:5" ht="12.75">
      <c r="A239" t="s">
        <v>1436</v>
      </c>
      <c r="B239">
        <v>72929410.892246</v>
      </c>
      <c r="C239">
        <v>49049074.47677318</v>
      </c>
      <c r="D239">
        <v>27052368.546218332</v>
      </c>
      <c r="E239">
        <v>10033418.19107652</v>
      </c>
    </row>
    <row r="240" spans="1:5" ht="12.75">
      <c r="A240" t="s">
        <v>1437</v>
      </c>
      <c r="B240">
        <v>70270828.733916</v>
      </c>
      <c r="C240">
        <v>47180872.2892384</v>
      </c>
      <c r="D240">
        <v>25955807.062643375</v>
      </c>
      <c r="E240">
        <v>9585941.524073401</v>
      </c>
    </row>
    <row r="241" spans="1:5" ht="12.75">
      <c r="A241" t="s">
        <v>1438</v>
      </c>
      <c r="B241">
        <v>67616148.980108</v>
      </c>
      <c r="C241">
        <v>45323963.71526007</v>
      </c>
      <c r="D241">
        <v>24872888.430885904</v>
      </c>
      <c r="E241">
        <v>9148345.192896705</v>
      </c>
    </row>
    <row r="242" spans="1:5" ht="12.75">
      <c r="A242" t="s">
        <v>1439</v>
      </c>
      <c r="B242">
        <v>64970877.508748</v>
      </c>
      <c r="C242">
        <v>43476939.25268363</v>
      </c>
      <c r="D242">
        <v>23798599.14385284</v>
      </c>
      <c r="E242">
        <v>8716142.765069552</v>
      </c>
    </row>
    <row r="243" spans="1:5" ht="12.75">
      <c r="A243" t="s">
        <v>1440</v>
      </c>
      <c r="B243">
        <v>62344730.401188</v>
      </c>
      <c r="C243">
        <v>41651106.33471243</v>
      </c>
      <c r="D243">
        <v>22743051.794180915</v>
      </c>
      <c r="E243">
        <v>8295408.264930074</v>
      </c>
    </row>
    <row r="244" spans="1:5" ht="12.75">
      <c r="A244" t="s">
        <v>1441</v>
      </c>
      <c r="B244">
        <v>59736875.600974</v>
      </c>
      <c r="C244">
        <v>39841169.06514492</v>
      </c>
      <c r="D244">
        <v>21699431.959754936</v>
      </c>
      <c r="E244">
        <v>7881230.137116976</v>
      </c>
    </row>
    <row r="245" spans="1:5" ht="12.75">
      <c r="A245" t="s">
        <v>1442</v>
      </c>
      <c r="B245">
        <v>57142679.539593</v>
      </c>
      <c r="C245">
        <v>38046345.72182056</v>
      </c>
      <c r="D245">
        <v>20669184.147453617</v>
      </c>
      <c r="E245">
        <v>7475247.876573309</v>
      </c>
    </row>
    <row r="246" spans="1:5" ht="12.75">
      <c r="A246" t="s">
        <v>1443</v>
      </c>
      <c r="B246">
        <v>54573242.434901</v>
      </c>
      <c r="C246">
        <v>36275939.316004224</v>
      </c>
      <c r="D246">
        <v>19658882.122305743</v>
      </c>
      <c r="E246">
        <v>7080715.839551245</v>
      </c>
    </row>
    <row r="247" spans="1:5" ht="12.75">
      <c r="A247" t="s">
        <v>1444</v>
      </c>
      <c r="B247">
        <v>52019759.422129</v>
      </c>
      <c r="C247">
        <v>34519939.60799235</v>
      </c>
      <c r="D247">
        <v>18659683.452880718</v>
      </c>
      <c r="E247">
        <v>6692359.137169468</v>
      </c>
    </row>
    <row r="248" spans="1:5" ht="12.75">
      <c r="A248" t="s">
        <v>1445</v>
      </c>
      <c r="B248">
        <v>49494561.804176</v>
      </c>
      <c r="C248">
        <v>32790325.80751338</v>
      </c>
      <c r="D248">
        <v>17681118.870574817</v>
      </c>
      <c r="E248">
        <v>6315399.002450845</v>
      </c>
    </row>
    <row r="249" spans="1:5" ht="12.75">
      <c r="A249" t="s">
        <v>1446</v>
      </c>
      <c r="B249">
        <v>47035863.427679</v>
      </c>
      <c r="C249">
        <v>31108577.170287587</v>
      </c>
      <c r="D249">
        <v>16731630.031821422</v>
      </c>
      <c r="E249">
        <v>5950944.812549402</v>
      </c>
    </row>
    <row r="250" spans="1:5" ht="12.75">
      <c r="A250" t="s">
        <v>1447</v>
      </c>
      <c r="B250">
        <v>44596636.081215</v>
      </c>
      <c r="C250">
        <v>29445294.853819847</v>
      </c>
      <c r="D250">
        <v>15796763.105719091</v>
      </c>
      <c r="E250">
        <v>5594643.203197846</v>
      </c>
    </row>
    <row r="251" spans="1:5" ht="12.75">
      <c r="A251" t="s">
        <v>1448</v>
      </c>
      <c r="B251">
        <v>42178665.908971</v>
      </c>
      <c r="C251">
        <v>27804621.479848046</v>
      </c>
      <c r="D251">
        <v>14881086.005227657</v>
      </c>
      <c r="E251">
        <v>5249457.976684365</v>
      </c>
    </row>
    <row r="252" spans="1:5" ht="12.75">
      <c r="A252" t="s">
        <v>1449</v>
      </c>
      <c r="B252">
        <v>39808094.626496</v>
      </c>
      <c r="C252">
        <v>26197407.653682347</v>
      </c>
      <c r="D252">
        <v>13985244.08593406</v>
      </c>
      <c r="E252">
        <v>4912544.60665399</v>
      </c>
    </row>
    <row r="253" spans="1:5" ht="12.75">
      <c r="A253" t="s">
        <v>1450</v>
      </c>
      <c r="B253">
        <v>37475086.512722</v>
      </c>
      <c r="C253">
        <v>24621592.066728</v>
      </c>
      <c r="D253">
        <v>13111658.561600944</v>
      </c>
      <c r="E253">
        <v>4586803.878650441</v>
      </c>
    </row>
    <row r="254" spans="1:5" ht="12.75">
      <c r="A254" t="s">
        <v>1451</v>
      </c>
      <c r="B254">
        <v>35215726.679578</v>
      </c>
      <c r="C254">
        <v>23097922.565494545</v>
      </c>
      <c r="D254">
        <v>12268981.558521481</v>
      </c>
      <c r="E254">
        <v>4273834.229102215</v>
      </c>
    </row>
    <row r="255" spans="1:5" ht="12.75">
      <c r="A255" t="s">
        <v>1452</v>
      </c>
      <c r="B255">
        <v>33066910.054745</v>
      </c>
      <c r="C255">
        <v>21652918.486394934</v>
      </c>
      <c r="D255">
        <v>11473126.997871261</v>
      </c>
      <c r="E255">
        <v>3980219.6886976324</v>
      </c>
    </row>
    <row r="256" spans="1:5" ht="12.75">
      <c r="A256" t="s">
        <v>1453</v>
      </c>
      <c r="B256">
        <v>31036271.154973</v>
      </c>
      <c r="C256">
        <v>20288743.119865794</v>
      </c>
      <c r="D256">
        <v>10722957.78631057</v>
      </c>
      <c r="E256">
        <v>3704217.3249034793</v>
      </c>
    </row>
    <row r="257" spans="1:5" ht="12.75">
      <c r="A257" t="s">
        <v>1454</v>
      </c>
      <c r="B257">
        <v>29121522.680894</v>
      </c>
      <c r="C257">
        <v>19004763.27075312</v>
      </c>
      <c r="D257">
        <v>10018806.986284018</v>
      </c>
      <c r="E257">
        <v>3446311.203450629</v>
      </c>
    </row>
    <row r="258" spans="1:5" ht="12.75">
      <c r="A258" t="s">
        <v>1455</v>
      </c>
      <c r="B258">
        <v>27352798.806199</v>
      </c>
      <c r="C258">
        <v>17821190.655839894</v>
      </c>
      <c r="D258">
        <v>9371735.639601445</v>
      </c>
      <c r="E258">
        <v>3210514.1974900584</v>
      </c>
    </row>
    <row r="259" spans="1:5" ht="12.75">
      <c r="A259" t="s">
        <v>1456</v>
      </c>
      <c r="B259">
        <v>25677458.953276</v>
      </c>
      <c r="C259">
        <v>16701280.422269616</v>
      </c>
      <c r="D259">
        <v>8760465.304539952</v>
      </c>
      <c r="E259">
        <v>2988397.462096033</v>
      </c>
    </row>
    <row r="260" spans="1:5" ht="12.75">
      <c r="A260" t="s">
        <v>1457</v>
      </c>
      <c r="B260">
        <v>24049946.524262</v>
      </c>
      <c r="C260">
        <v>15617028.39233788</v>
      </c>
      <c r="D260">
        <v>8171571.273449987</v>
      </c>
      <c r="E260">
        <v>2776085.523769553</v>
      </c>
    </row>
    <row r="261" spans="1:5" ht="12.75">
      <c r="A261" t="s">
        <v>1458</v>
      </c>
      <c r="B261">
        <v>22439147.063443</v>
      </c>
      <c r="C261">
        <v>14546329.093940288</v>
      </c>
      <c r="D261">
        <v>7591973.347953381</v>
      </c>
      <c r="E261">
        <v>2568257.4866662254</v>
      </c>
    </row>
    <row r="262" spans="1:5" ht="12.75">
      <c r="A262" t="s">
        <v>1459</v>
      </c>
      <c r="B262">
        <v>20838589.807437</v>
      </c>
      <c r="C262">
        <v>13485845.158477243</v>
      </c>
      <c r="D262">
        <v>7020588.653328256</v>
      </c>
      <c r="E262">
        <v>2364906.829041801</v>
      </c>
    </row>
    <row r="263" spans="1:5" ht="12.75">
      <c r="A263" t="s">
        <v>1460</v>
      </c>
      <c r="B263">
        <v>19248242.242872</v>
      </c>
      <c r="C263">
        <v>12437555.784716336</v>
      </c>
      <c r="D263">
        <v>6459985.106474585</v>
      </c>
      <c r="E263">
        <v>2167739.221599191</v>
      </c>
    </row>
    <row r="264" spans="1:5" ht="12.75">
      <c r="A264" t="s">
        <v>1461</v>
      </c>
      <c r="B264">
        <v>17679376.993506</v>
      </c>
      <c r="C264">
        <v>11404433.095907168</v>
      </c>
      <c r="D264">
        <v>5908323.546136376</v>
      </c>
      <c r="E264">
        <v>1974223.9131438578</v>
      </c>
    </row>
    <row r="265" spans="1:5" ht="12.75">
      <c r="A265" t="s">
        <v>1462</v>
      </c>
      <c r="B265">
        <v>16147782.475935</v>
      </c>
      <c r="C265">
        <v>10399350.018870145</v>
      </c>
      <c r="D265">
        <v>5374357.239564681</v>
      </c>
      <c r="E265">
        <v>1788441.557572913</v>
      </c>
    </row>
    <row r="266" spans="1:5" ht="12.75">
      <c r="A266" t="s">
        <v>1463</v>
      </c>
      <c r="B266">
        <v>14671139.544101</v>
      </c>
      <c r="C266">
        <v>9432350.539558416</v>
      </c>
      <c r="D266">
        <v>4862217.257711314</v>
      </c>
      <c r="E266">
        <v>1611161.968612997</v>
      </c>
    </row>
    <row r="267" spans="1:5" ht="12.75">
      <c r="A267" t="s">
        <v>1464</v>
      </c>
      <c r="B267">
        <v>13365301.032603</v>
      </c>
      <c r="C267">
        <v>8578698.205042854</v>
      </c>
      <c r="D267">
        <v>4411289.754575199</v>
      </c>
      <c r="E267">
        <v>1455749.0323008534</v>
      </c>
    </row>
    <row r="268" spans="1:5" ht="12.75">
      <c r="A268" t="s">
        <v>1465</v>
      </c>
      <c r="B268">
        <v>12172722.903792</v>
      </c>
      <c r="C268">
        <v>7799974.085900547</v>
      </c>
      <c r="D268">
        <v>4000658.1958439187</v>
      </c>
      <c r="E268">
        <v>1314646.509186245</v>
      </c>
    </row>
    <row r="269" spans="1:5" ht="12.75">
      <c r="A269" t="s">
        <v>1466</v>
      </c>
      <c r="B269">
        <v>11092548.543493</v>
      </c>
      <c r="C269">
        <v>7095770.177888243</v>
      </c>
      <c r="D269">
        <v>3630211.448491221</v>
      </c>
      <c r="E269">
        <v>1187862.2644445647</v>
      </c>
    </row>
    <row r="270" spans="1:5" ht="12.75">
      <c r="A270" t="s">
        <v>1467</v>
      </c>
      <c r="B270">
        <v>10085390.165704</v>
      </c>
      <c r="C270">
        <v>6440913.509465667</v>
      </c>
      <c r="D270">
        <v>3287075.0192288426</v>
      </c>
      <c r="E270">
        <v>1071173.6067502538</v>
      </c>
    </row>
    <row r="271" spans="1:5" ht="12.75">
      <c r="A271" t="s">
        <v>1468</v>
      </c>
      <c r="B271">
        <v>9150824.334635</v>
      </c>
      <c r="C271">
        <v>5834152.281096099</v>
      </c>
      <c r="D271">
        <v>2969846.494971466</v>
      </c>
      <c r="E271">
        <v>963697.8035553353</v>
      </c>
    </row>
    <row r="272" spans="1:5" ht="12.75">
      <c r="A272" t="s">
        <v>1469</v>
      </c>
      <c r="B272">
        <v>8280652.436036</v>
      </c>
      <c r="C272">
        <v>5270704.387415902</v>
      </c>
      <c r="D272">
        <v>2676422.472558902</v>
      </c>
      <c r="E272">
        <v>864923.3430075177</v>
      </c>
    </row>
    <row r="273" spans="1:5" ht="12.75">
      <c r="A273" t="s">
        <v>1470</v>
      </c>
      <c r="B273">
        <v>7532641.855498</v>
      </c>
      <c r="C273">
        <v>4786457.431418862</v>
      </c>
      <c r="D273">
        <v>2424344.3280196246</v>
      </c>
      <c r="E273">
        <v>780142.3828087468</v>
      </c>
    </row>
    <row r="274" spans="1:5" ht="12.75">
      <c r="A274" t="s">
        <v>1471</v>
      </c>
      <c r="B274">
        <v>6877396.799696</v>
      </c>
      <c r="C274">
        <v>4362683.858418912</v>
      </c>
      <c r="D274">
        <v>2204082.9624018376</v>
      </c>
      <c r="E274">
        <v>706259.2145211571</v>
      </c>
    </row>
    <row r="275" spans="1:5" ht="12.75">
      <c r="A275" t="s">
        <v>1472</v>
      </c>
      <c r="B275">
        <v>6303345.742653</v>
      </c>
      <c r="C275">
        <v>3992407.9611419537</v>
      </c>
      <c r="D275">
        <v>2012381.070841201</v>
      </c>
      <c r="E275">
        <v>642364.341061224</v>
      </c>
    </row>
    <row r="276" spans="1:5" ht="12.75">
      <c r="A276" t="s">
        <v>1473</v>
      </c>
      <c r="B276">
        <v>5787967.20319</v>
      </c>
      <c r="C276">
        <v>3659760.154300216</v>
      </c>
      <c r="D276">
        <v>1840017.8153614479</v>
      </c>
      <c r="E276">
        <v>584857.2102341832</v>
      </c>
    </row>
    <row r="277" spans="1:5" ht="12.75">
      <c r="A277" t="s">
        <v>1474</v>
      </c>
      <c r="B277">
        <v>5295795.69849</v>
      </c>
      <c r="C277">
        <v>3343061.343547688</v>
      </c>
      <c r="D277">
        <v>1676654.2593901136</v>
      </c>
      <c r="E277">
        <v>530746.8440417676</v>
      </c>
    </row>
    <row r="278" spans="1:5" ht="12.75">
      <c r="A278" t="s">
        <v>1475</v>
      </c>
      <c r="B278">
        <v>4824627.074309</v>
      </c>
      <c r="C278">
        <v>3040462.504059189</v>
      </c>
      <c r="D278">
        <v>1521012.963761458</v>
      </c>
      <c r="E278">
        <v>479439.0885232911</v>
      </c>
    </row>
    <row r="279" spans="1:5" ht="12.75">
      <c r="A279" t="s">
        <v>1476</v>
      </c>
      <c r="B279">
        <v>4395522.22948</v>
      </c>
      <c r="C279">
        <v>2765495.4191069147</v>
      </c>
      <c r="D279">
        <v>1380053.6638238528</v>
      </c>
      <c r="E279">
        <v>433224.07319026755</v>
      </c>
    </row>
    <row r="280" spans="1:5" ht="12.75">
      <c r="A280" t="s">
        <v>1477</v>
      </c>
      <c r="B280">
        <v>3983601.449692</v>
      </c>
      <c r="C280">
        <v>2502079.608318399</v>
      </c>
      <c r="D280">
        <v>1245426.9158047372</v>
      </c>
      <c r="E280">
        <v>389306.3376387108</v>
      </c>
    </row>
    <row r="281" spans="1:5" ht="12.75">
      <c r="A281" t="s">
        <v>1478</v>
      </c>
      <c r="B281">
        <v>3595608.555597</v>
      </c>
      <c r="C281">
        <v>2254552.8793667546</v>
      </c>
      <c r="D281">
        <v>1119364.791954899</v>
      </c>
      <c r="E281">
        <v>348418.7262236882</v>
      </c>
    </row>
    <row r="282" spans="1:5" ht="12.75">
      <c r="A282" t="s">
        <v>1479</v>
      </c>
      <c r="B282">
        <v>3234331.364821</v>
      </c>
      <c r="C282">
        <v>2024692.5902555431</v>
      </c>
      <c r="D282">
        <v>1002767.1020230734</v>
      </c>
      <c r="E282">
        <v>310846.51808059914</v>
      </c>
    </row>
    <row r="283" spans="1:5" ht="12.75">
      <c r="A283" t="s">
        <v>1480</v>
      </c>
      <c r="B283">
        <v>2905329.119926</v>
      </c>
      <c r="C283">
        <v>1815652.3547169438</v>
      </c>
      <c r="D283">
        <v>896949.0498682084</v>
      </c>
      <c r="E283">
        <v>276866.44427919225</v>
      </c>
    </row>
    <row r="284" spans="1:5" ht="12.75">
      <c r="A284" t="s">
        <v>1481</v>
      </c>
      <c r="B284">
        <v>2600213.295721</v>
      </c>
      <c r="C284">
        <v>1622306.4513158454</v>
      </c>
      <c r="D284">
        <v>799461.8412361665</v>
      </c>
      <c r="E284">
        <v>245762.92768157143</v>
      </c>
    </row>
    <row r="285" spans="1:5" ht="12.75">
      <c r="A285" t="s">
        <v>1482</v>
      </c>
      <c r="B285">
        <v>2326491.069129</v>
      </c>
      <c r="C285">
        <v>1449065.742375598</v>
      </c>
      <c r="D285">
        <v>712273.893055445</v>
      </c>
      <c r="E285">
        <v>218033.02414251424</v>
      </c>
    </row>
    <row r="286" spans="1:5" ht="12.75">
      <c r="A286" t="s">
        <v>1483</v>
      </c>
      <c r="B286">
        <v>2073733.742275</v>
      </c>
      <c r="C286">
        <v>1289443.96219074</v>
      </c>
      <c r="D286">
        <v>632201.4723267594</v>
      </c>
      <c r="E286">
        <v>192702.51137266372</v>
      </c>
    </row>
    <row r="287" spans="1:5" ht="12.75">
      <c r="A287" t="s">
        <v>1484</v>
      </c>
      <c r="B287">
        <v>1853423.595489</v>
      </c>
      <c r="C287">
        <v>1150689.8686055525</v>
      </c>
      <c r="D287">
        <v>562875.6162700773</v>
      </c>
      <c r="E287">
        <v>170914.66115606393</v>
      </c>
    </row>
    <row r="288" spans="1:5" ht="12.75">
      <c r="A288" t="s">
        <v>1485</v>
      </c>
      <c r="B288">
        <v>1673272.152094</v>
      </c>
      <c r="C288">
        <v>1037081.6834670231</v>
      </c>
      <c r="D288">
        <v>506012.4507123716</v>
      </c>
      <c r="E288">
        <v>152997.63071088563</v>
      </c>
    </row>
    <row r="289" spans="1:5" ht="12.75">
      <c r="A289" t="s">
        <v>1486</v>
      </c>
      <c r="B289">
        <v>1522896.746636</v>
      </c>
      <c r="C289">
        <v>942330.8299066849</v>
      </c>
      <c r="D289">
        <v>458650.0089825071</v>
      </c>
      <c r="E289">
        <v>138108.68566817872</v>
      </c>
    </row>
    <row r="290" spans="1:5" ht="12.75">
      <c r="A290" t="s">
        <v>1487</v>
      </c>
      <c r="B290">
        <v>1405710.673242</v>
      </c>
      <c r="C290">
        <v>868343.7095381961</v>
      </c>
      <c r="D290">
        <v>421564.2378982655</v>
      </c>
      <c r="E290">
        <v>126403.75259966616</v>
      </c>
    </row>
    <row r="291" spans="1:5" ht="12.75">
      <c r="A291" t="s">
        <v>1488</v>
      </c>
      <c r="B291">
        <v>1315240.853613</v>
      </c>
      <c r="C291">
        <v>811124.5960304948</v>
      </c>
      <c r="D291">
        <v>392816.2428010642</v>
      </c>
      <c r="E291">
        <v>117301.00318935588</v>
      </c>
    </row>
    <row r="292" spans="1:5" ht="12.75">
      <c r="A292" t="s">
        <v>1489</v>
      </c>
      <c r="B292">
        <v>1245817.224678</v>
      </c>
      <c r="C292">
        <v>767007.1116688557</v>
      </c>
      <c r="D292">
        <v>370506.0893832893</v>
      </c>
      <c r="E292">
        <v>110170.23064619035</v>
      </c>
    </row>
    <row r="293" spans="1:5" ht="12.75">
      <c r="A293" t="s">
        <v>1490</v>
      </c>
      <c r="B293">
        <v>1193881.429583</v>
      </c>
      <c r="C293">
        <v>733785.3479136449</v>
      </c>
      <c r="D293">
        <v>353556.71320576256</v>
      </c>
      <c r="E293">
        <v>104685.03822541329</v>
      </c>
    </row>
    <row r="294" spans="1:5" ht="12.75">
      <c r="A294" t="s">
        <v>1491</v>
      </c>
      <c r="B294">
        <v>1151854.757476</v>
      </c>
      <c r="C294">
        <v>706792.8043383624</v>
      </c>
      <c r="D294">
        <v>339712.8219846818</v>
      </c>
      <c r="E294">
        <v>100173.66204499397</v>
      </c>
    </row>
    <row r="295" spans="1:5" ht="12.75">
      <c r="A295" t="s">
        <v>1492</v>
      </c>
      <c r="B295">
        <v>1113711.27</v>
      </c>
      <c r="C295">
        <v>682228.3970761922</v>
      </c>
      <c r="D295">
        <v>327072.25484281796</v>
      </c>
      <c r="E295">
        <v>96037.74101594648</v>
      </c>
    </row>
    <row r="296" spans="1:5" ht="12.75">
      <c r="A296" t="s">
        <v>1493</v>
      </c>
      <c r="B296">
        <v>1081184.39</v>
      </c>
      <c r="C296">
        <v>661216.2302284571</v>
      </c>
      <c r="D296">
        <v>316218.4350296337</v>
      </c>
      <c r="E296">
        <v>92470.13668272908</v>
      </c>
    </row>
    <row r="297" spans="1:5" ht="12.75">
      <c r="A297" t="s">
        <v>1494</v>
      </c>
      <c r="B297">
        <v>1049087.51</v>
      </c>
      <c r="C297">
        <v>640498.6726020053</v>
      </c>
      <c r="D297">
        <v>305531.51017499657</v>
      </c>
      <c r="E297">
        <v>88966.5891819658</v>
      </c>
    </row>
    <row r="298" spans="1:5" ht="12.75">
      <c r="A298" t="s">
        <v>1495</v>
      </c>
      <c r="B298">
        <v>1016920.59</v>
      </c>
      <c r="C298">
        <v>619806.8009521948</v>
      </c>
      <c r="D298">
        <v>294909.1197478427</v>
      </c>
      <c r="E298">
        <v>85509.77359617359</v>
      </c>
    </row>
    <row r="299" spans="1:5" ht="12.75">
      <c r="A299" t="s">
        <v>1496</v>
      </c>
      <c r="B299">
        <v>984683.6</v>
      </c>
      <c r="C299">
        <v>599206.2615924961</v>
      </c>
      <c r="D299">
        <v>284428.8532175139</v>
      </c>
      <c r="E299">
        <v>82144.17104892244</v>
      </c>
    </row>
    <row r="300" spans="1:5" ht="12.75">
      <c r="A300" t="s">
        <v>1497</v>
      </c>
      <c r="B300">
        <v>952814.27</v>
      </c>
      <c r="C300">
        <v>578829.5177529972</v>
      </c>
      <c r="D300">
        <v>274057.73888902087</v>
      </c>
      <c r="E300">
        <v>78813.71350940541</v>
      </c>
    </row>
    <row r="301" spans="1:5" ht="12.75">
      <c r="A301" t="s">
        <v>1498</v>
      </c>
      <c r="B301">
        <v>920875.35</v>
      </c>
      <c r="C301">
        <v>558508.5495426758</v>
      </c>
      <c r="D301">
        <v>263785.5448722353</v>
      </c>
      <c r="E301">
        <v>75548.66546692004</v>
      </c>
    </row>
    <row r="302" spans="1:5" ht="12.75">
      <c r="A302" t="s">
        <v>1499</v>
      </c>
      <c r="B302">
        <v>890643.39</v>
      </c>
      <c r="C302">
        <v>539256.7696747456</v>
      </c>
      <c r="D302">
        <v>254045.12542102285</v>
      </c>
      <c r="E302">
        <v>72450.81743207299</v>
      </c>
    </row>
    <row r="303" spans="1:5" ht="12.75">
      <c r="A303" t="s">
        <v>1500</v>
      </c>
      <c r="B303">
        <v>860345.17</v>
      </c>
      <c r="C303">
        <v>520057.1145080764</v>
      </c>
      <c r="D303">
        <v>244397.11201651552</v>
      </c>
      <c r="E303">
        <v>69413.60126755894</v>
      </c>
    </row>
    <row r="304" spans="1:5" ht="12.75">
      <c r="A304" t="s">
        <v>1501</v>
      </c>
      <c r="B304">
        <v>829980.34</v>
      </c>
      <c r="C304">
        <v>500851.4107405916</v>
      </c>
      <c r="D304">
        <v>234772.93100154298</v>
      </c>
      <c r="E304">
        <v>66397.71724569277</v>
      </c>
    </row>
    <row r="305" spans="1:5" ht="12.75">
      <c r="A305" t="s">
        <v>1502</v>
      </c>
      <c r="B305">
        <v>800619.67</v>
      </c>
      <c r="C305">
        <v>482314.2918577758</v>
      </c>
      <c r="D305">
        <v>225508.72236877674</v>
      </c>
      <c r="E305">
        <v>63507.51079389011</v>
      </c>
    </row>
    <row r="306" spans="1:5" ht="12.75">
      <c r="A306" t="s">
        <v>1503</v>
      </c>
      <c r="B306">
        <v>771195.23</v>
      </c>
      <c r="C306">
        <v>463825.65898867464</v>
      </c>
      <c r="D306">
        <v>216330.4984696806</v>
      </c>
      <c r="E306">
        <v>60673.015556514925</v>
      </c>
    </row>
    <row r="307" spans="1:5" ht="12.75">
      <c r="A307" t="s">
        <v>1504</v>
      </c>
      <c r="B307">
        <v>742446.83</v>
      </c>
      <c r="C307">
        <v>445777.9389471927</v>
      </c>
      <c r="D307">
        <v>207384.190370444</v>
      </c>
      <c r="E307">
        <v>57917.538333843164</v>
      </c>
    </row>
    <row r="308" spans="1:5" ht="12.75">
      <c r="A308" t="s">
        <v>1505</v>
      </c>
      <c r="B308">
        <v>715687.4</v>
      </c>
      <c r="C308">
        <v>429005.78282074194</v>
      </c>
      <c r="D308">
        <v>199090.24783513247</v>
      </c>
      <c r="E308">
        <v>55373.31449308577</v>
      </c>
    </row>
    <row r="309" spans="1:5" ht="12.75">
      <c r="A309" t="s">
        <v>1506</v>
      </c>
      <c r="B309">
        <v>688867.54</v>
      </c>
      <c r="C309">
        <v>412228.7476787264</v>
      </c>
      <c r="D309">
        <v>190817.94250273705</v>
      </c>
      <c r="E309">
        <v>52847.73286177876</v>
      </c>
    </row>
    <row r="310" spans="1:5" ht="12.75">
      <c r="A310" t="s">
        <v>1507</v>
      </c>
      <c r="B310">
        <v>661987.07</v>
      </c>
      <c r="C310">
        <v>395471.1801926166</v>
      </c>
      <c r="D310">
        <v>182595.4143555753</v>
      </c>
      <c r="E310">
        <v>50356.27985503256</v>
      </c>
    </row>
    <row r="311" spans="1:5" ht="12.75">
      <c r="A311" t="s">
        <v>1508</v>
      </c>
      <c r="B311">
        <v>635045.94</v>
      </c>
      <c r="C311">
        <v>378795.31587603124</v>
      </c>
      <c r="D311">
        <v>174494.09822594337</v>
      </c>
      <c r="E311">
        <v>47937.95747881041</v>
      </c>
    </row>
    <row r="312" spans="1:5" ht="12.75">
      <c r="A312" t="s">
        <v>1509</v>
      </c>
      <c r="B312">
        <v>610791.61</v>
      </c>
      <c r="C312">
        <v>363710.0469951732</v>
      </c>
      <c r="D312">
        <v>167118.88664883288</v>
      </c>
      <c r="E312">
        <v>45717.33818220476</v>
      </c>
    </row>
    <row r="313" spans="1:5" ht="12.75">
      <c r="A313" t="s">
        <v>1510</v>
      </c>
      <c r="B313">
        <v>587620.35</v>
      </c>
      <c r="C313">
        <v>349337.8339245486</v>
      </c>
      <c r="D313">
        <v>160120.0164526834</v>
      </c>
      <c r="E313">
        <v>43623.159007937065</v>
      </c>
    </row>
    <row r="314" spans="1:5" ht="12.75">
      <c r="A314" t="s">
        <v>1511</v>
      </c>
      <c r="B314">
        <v>567402.21</v>
      </c>
      <c r="C314">
        <v>336746.11779022677</v>
      </c>
      <c r="D314">
        <v>153956.02641677423</v>
      </c>
      <c r="E314">
        <v>41766.18416944684</v>
      </c>
    </row>
    <row r="315" spans="1:5" ht="12.75">
      <c r="A315" t="s">
        <v>1512</v>
      </c>
      <c r="B315">
        <v>549157.97</v>
      </c>
      <c r="C315">
        <v>325383.4247638051</v>
      </c>
      <c r="D315">
        <v>148395.00716575177</v>
      </c>
      <c r="E315">
        <v>40092.531422865315</v>
      </c>
    </row>
    <row r="316" spans="1:5" ht="12.75">
      <c r="A316" t="s">
        <v>1513</v>
      </c>
      <c r="B316">
        <v>534225.09</v>
      </c>
      <c r="C316">
        <v>315998.6264887694</v>
      </c>
      <c r="D316">
        <v>143748.4435376722</v>
      </c>
      <c r="E316">
        <v>38672.65241089113</v>
      </c>
    </row>
    <row r="317" spans="1:5" ht="12.75">
      <c r="A317" t="s">
        <v>1514</v>
      </c>
      <c r="B317">
        <v>520667.17</v>
      </c>
      <c r="C317">
        <v>307456.6477862562</v>
      </c>
      <c r="D317">
        <v>139506.97978132937</v>
      </c>
      <c r="E317">
        <v>37372.60450411882</v>
      </c>
    </row>
    <row r="318" spans="1:5" ht="12.75">
      <c r="A318" t="s">
        <v>1515</v>
      </c>
      <c r="B318">
        <v>507571.26</v>
      </c>
      <c r="C318">
        <v>299231.4773044738</v>
      </c>
      <c r="D318">
        <v>135440.66982983577</v>
      </c>
      <c r="E318">
        <v>36134.54617823169</v>
      </c>
    </row>
    <row r="319" spans="1:5" ht="12.75">
      <c r="A319" t="s">
        <v>1516</v>
      </c>
      <c r="B319">
        <v>495747.3</v>
      </c>
      <c r="C319">
        <v>291765.1324643523</v>
      </c>
      <c r="D319">
        <v>131725.33120061716</v>
      </c>
      <c r="E319">
        <v>34994.470816087574</v>
      </c>
    </row>
    <row r="320" spans="1:5" ht="12.75">
      <c r="A320" t="s">
        <v>1517</v>
      </c>
      <c r="B320">
        <v>484589.96</v>
      </c>
      <c r="C320">
        <v>284730.5092218043</v>
      </c>
      <c r="D320">
        <v>128232.96414934838</v>
      </c>
      <c r="E320">
        <v>33927.03415727144</v>
      </c>
    </row>
    <row r="321" spans="1:5" ht="12.75">
      <c r="A321" t="s">
        <v>1518</v>
      </c>
      <c r="B321">
        <v>473406.71</v>
      </c>
      <c r="C321">
        <v>277687.7881220567</v>
      </c>
      <c r="D321">
        <v>124743.10516229318</v>
      </c>
      <c r="E321">
        <v>32863.92152356215</v>
      </c>
    </row>
    <row r="322" spans="1:5" ht="12.75">
      <c r="A322" t="s">
        <v>1519</v>
      </c>
      <c r="B322">
        <v>462999.67</v>
      </c>
      <c r="C322">
        <v>271122.66981668357</v>
      </c>
      <c r="D322">
        <v>121484.17106071206</v>
      </c>
      <c r="E322">
        <v>31869.78609556437</v>
      </c>
    </row>
    <row r="323" spans="1:5" ht="12.75">
      <c r="A323" t="s">
        <v>1520</v>
      </c>
      <c r="B323">
        <v>453031.24</v>
      </c>
      <c r="C323">
        <v>264878.93708865583</v>
      </c>
      <c r="D323">
        <v>118413.82320916794</v>
      </c>
      <c r="E323">
        <v>30945.45470479168</v>
      </c>
    </row>
    <row r="324" spans="1:5" ht="12.75">
      <c r="A324" t="s">
        <v>1521</v>
      </c>
      <c r="B324">
        <v>443491.14</v>
      </c>
      <c r="C324">
        <v>258861.22440288775</v>
      </c>
      <c r="D324">
        <v>115429.3027352159</v>
      </c>
      <c r="E324">
        <v>30037.73330223441</v>
      </c>
    </row>
    <row r="325" spans="1:5" ht="12.75">
      <c r="A325" t="s">
        <v>1522</v>
      </c>
      <c r="B325">
        <v>433929.2</v>
      </c>
      <c r="C325">
        <v>252864.28265164758</v>
      </c>
      <c r="D325">
        <v>112477.67424302577</v>
      </c>
      <c r="E325">
        <v>29149.66015325738</v>
      </c>
    </row>
    <row r="326" spans="1:5" ht="12.75">
      <c r="A326" t="s">
        <v>1523</v>
      </c>
      <c r="B326">
        <v>425295.48</v>
      </c>
      <c r="C326">
        <v>247412.79732506198</v>
      </c>
      <c r="D326">
        <v>109772.88821041779</v>
      </c>
      <c r="E326">
        <v>28328.193399373613</v>
      </c>
    </row>
    <row r="327" spans="1:5" ht="12.75">
      <c r="A327" t="s">
        <v>1524</v>
      </c>
      <c r="B327">
        <v>416641.99</v>
      </c>
      <c r="C327">
        <v>241980.8454277203</v>
      </c>
      <c r="D327">
        <v>107098.57403042243</v>
      </c>
      <c r="E327">
        <v>27524.761189887948</v>
      </c>
    </row>
    <row r="328" spans="1:5" ht="12.75">
      <c r="A328" t="s">
        <v>1525</v>
      </c>
      <c r="B328">
        <v>407968.57</v>
      </c>
      <c r="C328">
        <v>236541.5499005123</v>
      </c>
      <c r="D328">
        <v>104424.93887437867</v>
      </c>
      <c r="E328">
        <v>26723.95430559345</v>
      </c>
    </row>
    <row r="329" spans="1:5" ht="12.75">
      <c r="A329" t="s">
        <v>1526</v>
      </c>
      <c r="B329">
        <v>399275.19</v>
      </c>
      <c r="C329">
        <v>231108.4559237291</v>
      </c>
      <c r="D329">
        <v>101766.94103280109</v>
      </c>
      <c r="E329">
        <v>25933.42221888922</v>
      </c>
    </row>
    <row r="330" spans="1:5" ht="12.75">
      <c r="A330" t="s">
        <v>1527</v>
      </c>
      <c r="B330">
        <v>390561.79</v>
      </c>
      <c r="C330">
        <v>225693.90135721175</v>
      </c>
      <c r="D330">
        <v>99138.07358974805</v>
      </c>
      <c r="E330">
        <v>25159.943958503267</v>
      </c>
    </row>
    <row r="331" spans="1:5" ht="12.75">
      <c r="A331" t="s">
        <v>1528</v>
      </c>
      <c r="B331">
        <v>382776.72</v>
      </c>
      <c r="C331">
        <v>220819.98042553963</v>
      </c>
      <c r="D331">
        <v>96750.47629742068</v>
      </c>
      <c r="E331">
        <v>24450.003469080806</v>
      </c>
    </row>
    <row r="332" spans="1:5" ht="12.75">
      <c r="A332" t="s">
        <v>1529</v>
      </c>
      <c r="B332">
        <v>376845.88</v>
      </c>
      <c r="C332">
        <v>217041.699946934</v>
      </c>
      <c r="D332">
        <v>94860.99906457949</v>
      </c>
      <c r="E332">
        <v>23874.24196439304</v>
      </c>
    </row>
    <row r="333" spans="1:5" ht="12.75">
      <c r="A333" t="s">
        <v>1530</v>
      </c>
      <c r="B333">
        <v>121467.55</v>
      </c>
      <c r="C333">
        <v>0</v>
      </c>
      <c r="D333">
        <v>0</v>
      </c>
      <c r="E333">
        <v>0</v>
      </c>
    </row>
    <row r="334" spans="1:5" ht="12.75">
      <c r="A334" t="s">
        <v>1531</v>
      </c>
      <c r="B334">
        <v>66075.66</v>
      </c>
      <c r="C334">
        <v>37926.82420461492</v>
      </c>
      <c r="D334">
        <v>16492.222160471367</v>
      </c>
      <c r="E334">
        <v>4115.610934101156</v>
      </c>
    </row>
    <row r="335" spans="1:5" ht="12.75">
      <c r="A335" t="s">
        <v>1532</v>
      </c>
      <c r="B335">
        <v>60670.19</v>
      </c>
      <c r="C335">
        <v>34770.781099930966</v>
      </c>
      <c r="D335">
        <v>15085.102337303184</v>
      </c>
      <c r="E335">
        <v>3750.061654344314</v>
      </c>
    </row>
    <row r="336" spans="1:5" ht="12.75">
      <c r="A336" t="s">
        <v>1533</v>
      </c>
      <c r="B336">
        <v>56000.29</v>
      </c>
      <c r="C336">
        <v>32039.973407379282</v>
      </c>
      <c r="D336">
        <v>13865.005740141449</v>
      </c>
      <c r="E336">
        <v>3432.1544281069487</v>
      </c>
    </row>
    <row r="337" spans="1:5" ht="12.75">
      <c r="A337" t="s">
        <v>1534</v>
      </c>
      <c r="B337">
        <v>52347.44</v>
      </c>
      <c r="C337">
        <v>29900.87373789842</v>
      </c>
      <c r="D337">
        <v>12907.482745296007</v>
      </c>
      <c r="E337">
        <v>3182.030978498205</v>
      </c>
    </row>
    <row r="338" spans="1:5" ht="12.75">
      <c r="A338" t="s">
        <v>1535</v>
      </c>
      <c r="B338">
        <v>49776.23</v>
      </c>
      <c r="C338">
        <v>28383.974688016508</v>
      </c>
      <c r="D338">
        <v>12221.513105258482</v>
      </c>
      <c r="E338">
        <v>3000.1602150360814</v>
      </c>
    </row>
    <row r="339" spans="1:5" ht="12.75">
      <c r="A339" t="s">
        <v>1536</v>
      </c>
      <c r="B339">
        <v>47197.92</v>
      </c>
      <c r="C339">
        <v>26869.56468963162</v>
      </c>
      <c r="D339">
        <v>11540.96608512238</v>
      </c>
      <c r="E339">
        <v>2821.4848199897046</v>
      </c>
    </row>
    <row r="340" spans="1:5" ht="12.75">
      <c r="A340" t="s">
        <v>1537</v>
      </c>
      <c r="B340">
        <v>44612.52</v>
      </c>
      <c r="C340">
        <v>25354.63164455905</v>
      </c>
      <c r="D340">
        <v>10862.578615312663</v>
      </c>
      <c r="E340">
        <v>2644.3875597309243</v>
      </c>
    </row>
    <row r="341" spans="1:5" ht="12.75">
      <c r="A341" t="s">
        <v>1538</v>
      </c>
      <c r="B341">
        <v>42018.58</v>
      </c>
      <c r="C341">
        <v>23839.91487591361</v>
      </c>
      <c r="D341">
        <v>10187.659480393468</v>
      </c>
      <c r="E341">
        <v>2469.5806449949005</v>
      </c>
    </row>
    <row r="342" spans="1:5" ht="12.75">
      <c r="A342" t="s">
        <v>1539</v>
      </c>
      <c r="B342">
        <v>40727.6</v>
      </c>
      <c r="C342">
        <v>23069.527941863955</v>
      </c>
      <c r="D342">
        <v>9834.18095273704</v>
      </c>
      <c r="E342">
        <v>2374.1222110337912</v>
      </c>
    </row>
    <row r="343" spans="1:5" ht="12.75">
      <c r="A343" t="s">
        <v>1540</v>
      </c>
      <c r="B343">
        <v>39431.41</v>
      </c>
      <c r="C343">
        <v>22297.43852562249</v>
      </c>
      <c r="D343">
        <v>9480.87794169029</v>
      </c>
      <c r="E343">
        <v>2279.1350018664716</v>
      </c>
    </row>
    <row r="344" spans="1:5" ht="12.75">
      <c r="A344" t="s">
        <v>1541</v>
      </c>
      <c r="B344">
        <v>38128.99</v>
      </c>
      <c r="C344">
        <v>21525.563535089666</v>
      </c>
      <c r="D344">
        <v>9130.149261383942</v>
      </c>
      <c r="E344">
        <v>2185.825340124794</v>
      </c>
    </row>
    <row r="345" spans="1:5" ht="12.75">
      <c r="A345" t="s">
        <v>1542</v>
      </c>
      <c r="B345">
        <v>37099.14</v>
      </c>
      <c r="C345">
        <v>20908.643123474805</v>
      </c>
      <c r="D345">
        <v>8845.925763207566</v>
      </c>
      <c r="E345">
        <v>2108.810177073919</v>
      </c>
    </row>
    <row r="346" spans="1:5" ht="12.75">
      <c r="A346" t="s">
        <v>1543</v>
      </c>
      <c r="B346">
        <v>36065.25</v>
      </c>
      <c r="C346">
        <v>20291.480440173054</v>
      </c>
      <c r="D346">
        <v>8562.98665144235</v>
      </c>
      <c r="E346">
        <v>2032.7130953806225</v>
      </c>
    </row>
    <row r="347" spans="1:5" ht="12.75">
      <c r="A347" t="s">
        <v>1544</v>
      </c>
      <c r="B347">
        <v>35027.29</v>
      </c>
      <c r="C347">
        <v>19676.219849734684</v>
      </c>
      <c r="D347">
        <v>8283.590882816905</v>
      </c>
      <c r="E347">
        <v>1958.5966475358161</v>
      </c>
    </row>
    <row r="348" spans="1:5" ht="12.75">
      <c r="A348" t="s">
        <v>1545</v>
      </c>
      <c r="B348">
        <v>33985.26</v>
      </c>
      <c r="C348">
        <v>19058.490687415353</v>
      </c>
      <c r="D348">
        <v>8003.124483926761</v>
      </c>
      <c r="E348">
        <v>1884.2674984330843</v>
      </c>
    </row>
    <row r="349" spans="1:5" ht="12.75">
      <c r="A349" t="s">
        <v>1546</v>
      </c>
      <c r="B349">
        <v>32939.14</v>
      </c>
      <c r="C349">
        <v>18441.520426007377</v>
      </c>
      <c r="D349">
        <v>7724.983475996596</v>
      </c>
      <c r="E349">
        <v>1811.3260268549645</v>
      </c>
    </row>
    <row r="350" spans="1:5" ht="12.75">
      <c r="A350" t="s">
        <v>1547</v>
      </c>
      <c r="B350">
        <v>31888.9</v>
      </c>
      <c r="C350">
        <v>17823.245350420955</v>
      </c>
      <c r="D350">
        <v>7447.006168617775</v>
      </c>
      <c r="E350">
        <v>1738.751035133986</v>
      </c>
    </row>
    <row r="351" spans="1:5" ht="12.75">
      <c r="A351" t="s">
        <v>1548</v>
      </c>
      <c r="B351">
        <v>30834.54</v>
      </c>
      <c r="C351">
        <v>17205.657803716917</v>
      </c>
      <c r="D351">
        <v>7171.268388503757</v>
      </c>
      <c r="E351">
        <v>1667.5073156779054</v>
      </c>
    </row>
    <row r="352" spans="1:5" ht="12.75">
      <c r="A352" t="s">
        <v>1549</v>
      </c>
      <c r="B352">
        <v>29776.04</v>
      </c>
      <c r="C352">
        <v>16586.83504081241</v>
      </c>
      <c r="D352">
        <v>6895.762792715992</v>
      </c>
      <c r="E352">
        <v>1596.6536008681624</v>
      </c>
    </row>
    <row r="353" spans="1:5" ht="12.75">
      <c r="A353" t="s">
        <v>1550</v>
      </c>
      <c r="B353">
        <v>28713.38</v>
      </c>
      <c r="C353">
        <v>15967.748510893487</v>
      </c>
      <c r="D353">
        <v>6621.502769919632</v>
      </c>
      <c r="E353">
        <v>1526.6573594334955</v>
      </c>
    </row>
    <row r="354" spans="1:5" ht="12.75">
      <c r="A354" t="s">
        <v>1551</v>
      </c>
      <c r="B354">
        <v>27646.54</v>
      </c>
      <c r="C354">
        <v>15349.23418751564</v>
      </c>
      <c r="D354">
        <v>6349.351360304718</v>
      </c>
      <c r="E354">
        <v>1457.909126811671</v>
      </c>
    </row>
    <row r="355" spans="1:5" ht="12.75">
      <c r="A355" t="s">
        <v>1552</v>
      </c>
      <c r="B355">
        <v>26575.52</v>
      </c>
      <c r="C355">
        <v>14729.583810772972</v>
      </c>
      <c r="D355">
        <v>6077.531481958865</v>
      </c>
      <c r="E355">
        <v>1389.5844027848389</v>
      </c>
    </row>
    <row r="356" spans="1:5" ht="12.75">
      <c r="A356" t="s">
        <v>1553</v>
      </c>
      <c r="B356">
        <v>25500.3</v>
      </c>
      <c r="C356">
        <v>14110.439952902367</v>
      </c>
      <c r="D356">
        <v>5807.738634021783</v>
      </c>
      <c r="E356">
        <v>1322.454871045574</v>
      </c>
    </row>
    <row r="357" spans="1:5" ht="12.75">
      <c r="A357" t="s">
        <v>1554</v>
      </c>
      <c r="B357">
        <v>24420.83</v>
      </c>
      <c r="C357">
        <v>13490.202368419246</v>
      </c>
      <c r="D357">
        <v>5538.333017483278</v>
      </c>
      <c r="E357">
        <v>1255.7682045883373</v>
      </c>
    </row>
    <row r="358" spans="1:5" ht="12.75">
      <c r="A358" t="s">
        <v>1555</v>
      </c>
      <c r="B358">
        <v>23337.13</v>
      </c>
      <c r="C358">
        <v>12869.695418222072</v>
      </c>
      <c r="D358">
        <v>5270.149839492083</v>
      </c>
      <c r="E358">
        <v>1189.8987254209653</v>
      </c>
    </row>
    <row r="359" spans="1:5" ht="12.75">
      <c r="A359" t="s">
        <v>1556</v>
      </c>
      <c r="B359">
        <v>22249.18</v>
      </c>
      <c r="C359">
        <v>12250.927108473421</v>
      </c>
      <c r="D359">
        <v>5005.238383883509</v>
      </c>
      <c r="E359">
        <v>1125.7625931296254</v>
      </c>
    </row>
    <row r="360" spans="1:5" ht="12.75">
      <c r="A360" t="s">
        <v>1557</v>
      </c>
      <c r="B360">
        <v>21156.96</v>
      </c>
      <c r="C360">
        <v>11629.766371097705</v>
      </c>
      <c r="D360">
        <v>4739.37304012297</v>
      </c>
      <c r="E360">
        <v>1061.4500472798725</v>
      </c>
    </row>
    <row r="361" spans="1:5" ht="12.75">
      <c r="A361" t="s">
        <v>1558</v>
      </c>
      <c r="B361">
        <v>20060.45</v>
      </c>
      <c r="C361">
        <v>11008.926107111985</v>
      </c>
      <c r="D361">
        <v>4475.325494372595</v>
      </c>
      <c r="E361">
        <v>998.2041655536065</v>
      </c>
    </row>
    <row r="362" spans="1:5" ht="12.75">
      <c r="A362" t="s">
        <v>1559</v>
      </c>
      <c r="B362">
        <v>18959.62</v>
      </c>
      <c r="C362">
        <v>10387.156941074225</v>
      </c>
      <c r="D362">
        <v>4211.826347960891</v>
      </c>
      <c r="E362">
        <v>935.4526876480297</v>
      </c>
    </row>
    <row r="363" spans="1:5" ht="12.75">
      <c r="A363" t="s">
        <v>1560</v>
      </c>
      <c r="B363">
        <v>17854.47</v>
      </c>
      <c r="C363">
        <v>9765.637248957139</v>
      </c>
      <c r="D363">
        <v>3950.0638794872075</v>
      </c>
      <c r="E363">
        <v>873.7185824000195</v>
      </c>
    </row>
    <row r="364" spans="1:5" ht="12.75">
      <c r="A364" t="s">
        <v>1561</v>
      </c>
      <c r="B364">
        <v>16744.99</v>
      </c>
      <c r="C364">
        <v>9143.264780835003</v>
      </c>
      <c r="D364">
        <v>3688.9173119508746</v>
      </c>
      <c r="E364">
        <v>812.4992963795828</v>
      </c>
    </row>
    <row r="365" spans="1:5" ht="12.75">
      <c r="A365" t="s">
        <v>1562</v>
      </c>
      <c r="B365">
        <v>15631.15</v>
      </c>
      <c r="C365">
        <v>8520.598747327584</v>
      </c>
      <c r="D365">
        <v>3428.955354855788</v>
      </c>
      <c r="E365">
        <v>752.0427402948776</v>
      </c>
    </row>
    <row r="366" spans="1:5" ht="12.75">
      <c r="A366" t="s">
        <v>1563</v>
      </c>
      <c r="B366">
        <v>14512.92</v>
      </c>
      <c r="C366">
        <v>7898.062114523483</v>
      </c>
      <c r="D366">
        <v>3170.604187692153</v>
      </c>
      <c r="E366">
        <v>692.530340351699</v>
      </c>
    </row>
    <row r="367" spans="1:5" ht="12.75">
      <c r="A367" t="s">
        <v>1564</v>
      </c>
      <c r="B367">
        <v>13390.32</v>
      </c>
      <c r="C367">
        <v>7274.773540606588</v>
      </c>
      <c r="D367">
        <v>2912.963583949387</v>
      </c>
      <c r="E367">
        <v>633.5610224778612</v>
      </c>
    </row>
    <row r="368" spans="1:5" ht="12.75">
      <c r="A368" t="s">
        <v>1565</v>
      </c>
      <c r="B368">
        <v>12263.28</v>
      </c>
      <c r="C368">
        <v>6651.532653128034</v>
      </c>
      <c r="D368">
        <v>2656.8502189948704</v>
      </c>
      <c r="E368">
        <v>575.4883689940422</v>
      </c>
    </row>
    <row r="369" spans="1:5" ht="12.75">
      <c r="A369" t="s">
        <v>1566</v>
      </c>
      <c r="B369">
        <v>11131.84</v>
      </c>
      <c r="C369">
        <v>6027.605460356352</v>
      </c>
      <c r="D369">
        <v>2401.5091996362175</v>
      </c>
      <c r="E369">
        <v>517.9768537290246</v>
      </c>
    </row>
    <row r="370" spans="1:5" ht="12.75">
      <c r="A370" t="s">
        <v>1567</v>
      </c>
      <c r="B370">
        <v>9995.94</v>
      </c>
      <c r="C370">
        <v>5403.364707245055</v>
      </c>
      <c r="D370">
        <v>2147.325155067447</v>
      </c>
      <c r="E370">
        <v>461.1906881949152</v>
      </c>
    </row>
    <row r="371" spans="1:5" ht="12.75">
      <c r="A371" t="s">
        <v>1568</v>
      </c>
      <c r="B371">
        <v>8855.58</v>
      </c>
      <c r="C371">
        <v>4779.602448605863</v>
      </c>
      <c r="D371">
        <v>1895.0750812067631</v>
      </c>
      <c r="E371">
        <v>405.456391101531</v>
      </c>
    </row>
    <row r="372" spans="1:5" ht="12.75">
      <c r="A372" t="s">
        <v>1569</v>
      </c>
      <c r="B372">
        <v>7710.75</v>
      </c>
      <c r="C372">
        <v>4154.64734408008</v>
      </c>
      <c r="D372">
        <v>1643.0958726282431</v>
      </c>
      <c r="E372">
        <v>350.05578064120033</v>
      </c>
    </row>
    <row r="373" spans="1:5" ht="12.75">
      <c r="A373" t="s">
        <v>1570</v>
      </c>
      <c r="B373">
        <v>6561.43</v>
      </c>
      <c r="C373">
        <v>3529.5765353134193</v>
      </c>
      <c r="D373">
        <v>1392.4548103591026</v>
      </c>
      <c r="E373">
        <v>295.4415290408657</v>
      </c>
    </row>
    <row r="374" spans="1:5" ht="12.75">
      <c r="A374" t="s">
        <v>1571</v>
      </c>
      <c r="B374">
        <v>5478.52</v>
      </c>
      <c r="C374">
        <v>2942.0505746636063</v>
      </c>
      <c r="D374">
        <v>1157.7178601764795</v>
      </c>
      <c r="E374">
        <v>244.59624486320104</v>
      </c>
    </row>
    <row r="375" spans="1:5" ht="12.75">
      <c r="A375" t="s">
        <v>1572</v>
      </c>
      <c r="B375">
        <v>4391.37</v>
      </c>
      <c r="C375">
        <v>2354.3632693443933</v>
      </c>
      <c r="D375">
        <v>924.1784557199056</v>
      </c>
      <c r="E375">
        <v>194.4549377788928</v>
      </c>
    </row>
    <row r="376" spans="1:5" ht="12.75">
      <c r="A376" t="s">
        <v>1573</v>
      </c>
      <c r="B376">
        <v>3299.96</v>
      </c>
      <c r="C376">
        <v>1766.2204047339267</v>
      </c>
      <c r="D376">
        <v>691.5464513207022</v>
      </c>
      <c r="E376">
        <v>144.89090069680546</v>
      </c>
    </row>
    <row r="377" spans="1:5" ht="12.75">
      <c r="A377" t="s">
        <v>1574</v>
      </c>
      <c r="B377">
        <v>2204.28</v>
      </c>
      <c r="C377">
        <v>1177.7843014106963</v>
      </c>
      <c r="D377">
        <v>459.9772087860713</v>
      </c>
      <c r="E377">
        <v>95.96496035159525</v>
      </c>
    </row>
    <row r="378" spans="1:5" ht="12.75">
      <c r="A378" t="s">
        <v>1575</v>
      </c>
      <c r="B378">
        <v>1104.29</v>
      </c>
      <c r="C378">
        <v>589.0724350426849</v>
      </c>
      <c r="D378">
        <v>229.49277657681245</v>
      </c>
      <c r="E378">
        <v>47.68277021032144</v>
      </c>
    </row>
    <row r="379" spans="1:5" ht="12.75">
      <c r="A379" t="s">
        <v>1576</v>
      </c>
      <c r="B379">
        <v>0</v>
      </c>
      <c r="C379">
        <v>0</v>
      </c>
      <c r="D379">
        <v>0</v>
      </c>
      <c r="E379">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tabSelected="1" zoomScale="80" zoomScaleNormal="80" zoomScalePageLayoutView="0" workbookViewId="0" topLeftCell="A24">
      <selection activeCell="C47" sqref="C47"/>
    </sheetView>
  </sheetViews>
  <sheetFormatPr defaultColWidth="8.8515625" defaultRowHeight="12.75" outlineLevelRow="1"/>
  <cols>
    <col min="1" max="1" width="13.8515625" style="112" customWidth="1"/>
    <col min="2" max="2" width="60.8515625" style="112" customWidth="1"/>
    <col min="3" max="3" width="41.00390625" style="112" customWidth="1"/>
    <col min="4" max="4" width="40.8515625" style="112" customWidth="1"/>
    <col min="5" max="5" width="6.7109375" style="112" customWidth="1"/>
    <col min="6" max="6" width="41.57421875" style="112" customWidth="1"/>
    <col min="7" max="7" width="41.57421875" style="124" customWidth="1"/>
    <col min="8" max="16384" width="8.8515625" style="126" customWidth="1"/>
  </cols>
  <sheetData>
    <row r="1" spans="1:6" ht="31.5">
      <c r="A1" s="123" t="s">
        <v>442</v>
      </c>
      <c r="B1" s="123"/>
      <c r="C1" s="124"/>
      <c r="D1" s="124"/>
      <c r="E1" s="124"/>
      <c r="F1" s="125" t="s">
        <v>1605</v>
      </c>
    </row>
    <row r="2" spans="1:6" ht="15.75" thickBot="1">
      <c r="A2" s="124"/>
      <c r="B2" s="124"/>
      <c r="C2" s="124"/>
      <c r="D2" s="124"/>
      <c r="E2" s="124"/>
      <c r="F2" s="124"/>
    </row>
    <row r="3" spans="1:7" ht="19.5" thickBot="1">
      <c r="A3" s="127"/>
      <c r="B3" s="128" t="s">
        <v>0</v>
      </c>
      <c r="C3" s="129" t="s">
        <v>1</v>
      </c>
      <c r="D3" s="127"/>
      <c r="E3" s="127"/>
      <c r="F3" s="124"/>
      <c r="G3" s="127"/>
    </row>
    <row r="4" ht="15.75" thickBot="1"/>
    <row r="5" spans="1:6" ht="18.75">
      <c r="A5" s="130"/>
      <c r="B5" s="131" t="s">
        <v>443</v>
      </c>
      <c r="C5" s="130"/>
      <c r="E5" s="132"/>
      <c r="F5" s="132"/>
    </row>
    <row r="6" ht="15">
      <c r="B6" s="133" t="s">
        <v>444</v>
      </c>
    </row>
    <row r="7" ht="15">
      <c r="B7" s="134" t="s">
        <v>445</v>
      </c>
    </row>
    <row r="8" ht="15.75" thickBot="1">
      <c r="B8" s="135" t="s">
        <v>446</v>
      </c>
    </row>
    <row r="9" ht="15">
      <c r="B9" s="136"/>
    </row>
    <row r="10" spans="1:7" ht="37.5">
      <c r="A10" s="137" t="s">
        <v>5</v>
      </c>
      <c r="B10" s="137" t="s">
        <v>444</v>
      </c>
      <c r="C10" s="138"/>
      <c r="D10" s="138"/>
      <c r="E10" s="138"/>
      <c r="F10" s="138"/>
      <c r="G10" s="139"/>
    </row>
    <row r="11" spans="1:7" ht="15" customHeight="1">
      <c r="A11" s="140"/>
      <c r="B11" s="141" t="s">
        <v>447</v>
      </c>
      <c r="C11" s="140" t="s">
        <v>50</v>
      </c>
      <c r="D11" s="140"/>
      <c r="E11" s="140"/>
      <c r="F11" s="142" t="s">
        <v>448</v>
      </c>
      <c r="G11" s="142"/>
    </row>
    <row r="12" spans="1:6" ht="15">
      <c r="A12" s="112" t="s">
        <v>449</v>
      </c>
      <c r="B12" s="112" t="s">
        <v>450</v>
      </c>
      <c r="C12" s="110">
        <v>2926.4772254000154</v>
      </c>
      <c r="F12" s="92">
        <f>IF($C$15=0,"",IF(C12="[for completion]","",C12/$C$15))</f>
        <v>1</v>
      </c>
    </row>
    <row r="13" spans="1:6" ht="15">
      <c r="A13" s="112" t="s">
        <v>451</v>
      </c>
      <c r="B13" s="112" t="s">
        <v>452</v>
      </c>
      <c r="C13" s="110">
        <v>0</v>
      </c>
      <c r="F13" s="92">
        <f>IF($C$15=0,"",IF(C13="[for completion]","",C13/$C$15))</f>
        <v>0</v>
      </c>
    </row>
    <row r="14" spans="1:6" ht="15">
      <c r="A14" s="112" t="s">
        <v>453</v>
      </c>
      <c r="B14" s="112" t="s">
        <v>62</v>
      </c>
      <c r="C14" s="110">
        <v>0</v>
      </c>
      <c r="F14" s="92">
        <f>IF($C$15=0,"",IF(C14="[for completion]","",C14/$C$15))</f>
        <v>0</v>
      </c>
    </row>
    <row r="15" spans="1:6" ht="15">
      <c r="A15" s="112" t="s">
        <v>454</v>
      </c>
      <c r="B15" s="143" t="s">
        <v>64</v>
      </c>
      <c r="C15" s="110">
        <f>SUM(C12:C14)</f>
        <v>2926.4772254000154</v>
      </c>
      <c r="F15" s="144">
        <f>SUM(F12:F14)</f>
        <v>1</v>
      </c>
    </row>
    <row r="16" spans="1:6" ht="15" outlineLevel="1">
      <c r="A16" s="112" t="s">
        <v>455</v>
      </c>
      <c r="B16" s="145" t="s">
        <v>456</v>
      </c>
      <c r="F16" s="92">
        <f aca="true" t="shared" si="0" ref="F16:F26">IF($C$15=0,"",IF(C16="[for completion]","",C16/$C$15))</f>
        <v>0</v>
      </c>
    </row>
    <row r="17" spans="1:6" ht="15" outlineLevel="1">
      <c r="A17" s="112" t="s">
        <v>457</v>
      </c>
      <c r="B17" s="145" t="s">
        <v>458</v>
      </c>
      <c r="F17" s="92">
        <f t="shared" si="0"/>
        <v>0</v>
      </c>
    </row>
    <row r="18" spans="1:6" ht="15" outlineLevel="1">
      <c r="A18" s="112" t="s">
        <v>459</v>
      </c>
      <c r="B18" s="145" t="s">
        <v>165</v>
      </c>
      <c r="F18" s="92">
        <f t="shared" si="0"/>
        <v>0</v>
      </c>
    </row>
    <row r="19" spans="1:6" ht="15" outlineLevel="1">
      <c r="A19" s="112" t="s">
        <v>460</v>
      </c>
      <c r="B19" s="145" t="s">
        <v>165</v>
      </c>
      <c r="F19" s="92">
        <f t="shared" si="0"/>
        <v>0</v>
      </c>
    </row>
    <row r="20" spans="1:6" ht="15" outlineLevel="1">
      <c r="A20" s="112" t="s">
        <v>461</v>
      </c>
      <c r="B20" s="145" t="s">
        <v>165</v>
      </c>
      <c r="F20" s="92">
        <f t="shared" si="0"/>
        <v>0</v>
      </c>
    </row>
    <row r="21" spans="1:6" ht="15" outlineLevel="1">
      <c r="A21" s="112" t="s">
        <v>462</v>
      </c>
      <c r="B21" s="145" t="s">
        <v>165</v>
      </c>
      <c r="F21" s="92">
        <f t="shared" si="0"/>
        <v>0</v>
      </c>
    </row>
    <row r="22" spans="1:6" ht="15" outlineLevel="1">
      <c r="A22" s="112" t="s">
        <v>463</v>
      </c>
      <c r="B22" s="145" t="s">
        <v>165</v>
      </c>
      <c r="F22" s="92">
        <f t="shared" si="0"/>
        <v>0</v>
      </c>
    </row>
    <row r="23" spans="1:6" ht="15" outlineLevel="1">
      <c r="A23" s="112" t="s">
        <v>464</v>
      </c>
      <c r="B23" s="145" t="s">
        <v>165</v>
      </c>
      <c r="F23" s="92">
        <f t="shared" si="0"/>
        <v>0</v>
      </c>
    </row>
    <row r="24" spans="1:6" ht="15" outlineLevel="1">
      <c r="A24" s="112" t="s">
        <v>465</v>
      </c>
      <c r="B24" s="145" t="s">
        <v>165</v>
      </c>
      <c r="F24" s="92">
        <f t="shared" si="0"/>
        <v>0</v>
      </c>
    </row>
    <row r="25" spans="1:6" ht="15" outlineLevel="1">
      <c r="A25" s="112" t="s">
        <v>466</v>
      </c>
      <c r="B25" s="145" t="s">
        <v>165</v>
      </c>
      <c r="F25" s="92">
        <f t="shared" si="0"/>
        <v>0</v>
      </c>
    </row>
    <row r="26" spans="1:6" ht="15" outlineLevel="1">
      <c r="A26" s="112" t="s">
        <v>1667</v>
      </c>
      <c r="B26" s="145" t="s">
        <v>165</v>
      </c>
      <c r="C26" s="126"/>
      <c r="D26" s="126"/>
      <c r="E26" s="126"/>
      <c r="F26" s="92">
        <f t="shared" si="0"/>
        <v>0</v>
      </c>
    </row>
    <row r="27" spans="1:7" ht="15" customHeight="1">
      <c r="A27" s="140"/>
      <c r="B27" s="141" t="s">
        <v>467</v>
      </c>
      <c r="C27" s="140" t="s">
        <v>468</v>
      </c>
      <c r="D27" s="140" t="s">
        <v>469</v>
      </c>
      <c r="E27" s="146"/>
      <c r="F27" s="140" t="s">
        <v>470</v>
      </c>
      <c r="G27" s="142"/>
    </row>
    <row r="28" spans="1:6" ht="15">
      <c r="A28" s="112" t="s">
        <v>471</v>
      </c>
      <c r="B28" s="112" t="s">
        <v>472</v>
      </c>
      <c r="C28" s="147">
        <v>38425</v>
      </c>
      <c r="D28" s="112" t="s">
        <v>86</v>
      </c>
      <c r="F28" s="112">
        <v>38425</v>
      </c>
    </row>
    <row r="29" spans="1:2" ht="15" outlineLevel="1">
      <c r="A29" s="112" t="s">
        <v>473</v>
      </c>
      <c r="B29" s="148" t="s">
        <v>1668</v>
      </c>
    </row>
    <row r="30" spans="1:2" ht="15" outlineLevel="1">
      <c r="A30" s="112" t="s">
        <v>475</v>
      </c>
      <c r="B30" s="148" t="s">
        <v>476</v>
      </c>
    </row>
    <row r="31" spans="1:2" ht="15" outlineLevel="1">
      <c r="A31" s="112" t="s">
        <v>477</v>
      </c>
      <c r="B31" s="148"/>
    </row>
    <row r="32" spans="1:2" ht="15" outlineLevel="1">
      <c r="A32" s="112" t="s">
        <v>478</v>
      </c>
      <c r="B32" s="148"/>
    </row>
    <row r="33" spans="1:2" ht="15" outlineLevel="1">
      <c r="A33" s="112" t="s">
        <v>479</v>
      </c>
      <c r="B33" s="148"/>
    </row>
    <row r="34" spans="1:2" ht="15" outlineLevel="1">
      <c r="A34" s="112" t="s">
        <v>480</v>
      </c>
      <c r="B34" s="148"/>
    </row>
    <row r="35" spans="1:7" ht="15" customHeight="1">
      <c r="A35" s="140"/>
      <c r="B35" s="141" t="s">
        <v>481</v>
      </c>
      <c r="C35" s="140" t="s">
        <v>482</v>
      </c>
      <c r="D35" s="140" t="s">
        <v>483</v>
      </c>
      <c r="E35" s="146"/>
      <c r="F35" s="142" t="s">
        <v>448</v>
      </c>
      <c r="G35" s="142"/>
    </row>
    <row r="36" spans="1:6" ht="15">
      <c r="A36" s="112" t="s">
        <v>484</v>
      </c>
      <c r="B36" s="112" t="s">
        <v>485</v>
      </c>
      <c r="C36" s="149">
        <v>0.009236347672688746</v>
      </c>
      <c r="D36" s="112" t="s">
        <v>56</v>
      </c>
      <c r="F36" s="149">
        <v>0.009236347672688746</v>
      </c>
    </row>
    <row r="37" spans="1:6" ht="15" outlineLevel="1">
      <c r="A37" s="112" t="s">
        <v>486</v>
      </c>
      <c r="C37" s="150"/>
      <c r="D37" s="150"/>
      <c r="F37" s="150"/>
    </row>
    <row r="38" spans="1:6" ht="15" outlineLevel="1">
      <c r="A38" s="112" t="s">
        <v>487</v>
      </c>
      <c r="C38" s="150"/>
      <c r="D38" s="150"/>
      <c r="F38" s="150"/>
    </row>
    <row r="39" spans="1:6" ht="15" outlineLevel="1">
      <c r="A39" s="112" t="s">
        <v>488</v>
      </c>
      <c r="C39" s="150"/>
      <c r="D39" s="150"/>
      <c r="F39" s="150"/>
    </row>
    <row r="40" spans="1:6" ht="15" outlineLevel="1">
      <c r="A40" s="112" t="s">
        <v>489</v>
      </c>
      <c r="C40" s="150"/>
      <c r="D40" s="150"/>
      <c r="F40" s="150"/>
    </row>
    <row r="41" spans="1:6" ht="15" outlineLevel="1">
      <c r="A41" s="112" t="s">
        <v>490</v>
      </c>
      <c r="C41" s="150"/>
      <c r="D41" s="150"/>
      <c r="F41" s="150"/>
    </row>
    <row r="42" spans="1:6" ht="15" outlineLevel="1">
      <c r="A42" s="112" t="s">
        <v>491</v>
      </c>
      <c r="C42" s="150"/>
      <c r="D42" s="150"/>
      <c r="F42" s="150"/>
    </row>
    <row r="43" spans="1:7" ht="15" customHeight="1">
      <c r="A43" s="140"/>
      <c r="B43" s="141" t="s">
        <v>492</v>
      </c>
      <c r="C43" s="140" t="s">
        <v>482</v>
      </c>
      <c r="D43" s="140" t="s">
        <v>483</v>
      </c>
      <c r="E43" s="146"/>
      <c r="F43" s="142" t="s">
        <v>448</v>
      </c>
      <c r="G43" s="142"/>
    </row>
    <row r="44" spans="1:7" ht="15">
      <c r="A44" s="112" t="s">
        <v>493</v>
      </c>
      <c r="B44" s="151" t="s">
        <v>494</v>
      </c>
      <c r="C44" s="152">
        <f>SUM(C45:C72)</f>
        <v>1</v>
      </c>
      <c r="D44" s="152">
        <f>SUM(D45:D72)</f>
        <v>0</v>
      </c>
      <c r="E44" s="150"/>
      <c r="F44" s="152">
        <f>SUM(F45:F72)</f>
        <v>1</v>
      </c>
      <c r="G44" s="112"/>
    </row>
    <row r="45" spans="1:7" ht="15">
      <c r="A45" s="112" t="s">
        <v>495</v>
      </c>
      <c r="B45" s="112" t="s">
        <v>496</v>
      </c>
      <c r="C45" s="112">
        <v>0</v>
      </c>
      <c r="D45" s="150">
        <v>0</v>
      </c>
      <c r="E45" s="150"/>
      <c r="F45" s="150">
        <f>SUM(C45:D45)</f>
        <v>0</v>
      </c>
      <c r="G45" s="112"/>
    </row>
    <row r="46" spans="1:7" ht="15">
      <c r="A46" s="112" t="s">
        <v>497</v>
      </c>
      <c r="B46" s="112" t="s">
        <v>7</v>
      </c>
      <c r="C46" s="341">
        <v>1</v>
      </c>
      <c r="D46" s="150" t="s">
        <v>56</v>
      </c>
      <c r="E46" s="150"/>
      <c r="F46" s="150">
        <f aca="true" t="shared" si="1" ref="F46:F87">SUM(C46:D46)</f>
        <v>1</v>
      </c>
      <c r="G46" s="112"/>
    </row>
    <row r="47" spans="1:7" ht="15">
      <c r="A47" s="112" t="s">
        <v>498</v>
      </c>
      <c r="B47" s="112" t="s">
        <v>499</v>
      </c>
      <c r="C47" s="112">
        <v>0</v>
      </c>
      <c r="D47" s="150">
        <v>0</v>
      </c>
      <c r="E47" s="150"/>
      <c r="F47" s="150">
        <f t="shared" si="1"/>
        <v>0</v>
      </c>
      <c r="G47" s="112"/>
    </row>
    <row r="48" spans="1:7" ht="15">
      <c r="A48" s="112" t="s">
        <v>500</v>
      </c>
      <c r="B48" s="112" t="s">
        <v>501</v>
      </c>
      <c r="C48" s="112">
        <v>0</v>
      </c>
      <c r="D48" s="150">
        <v>0</v>
      </c>
      <c r="E48" s="150"/>
      <c r="F48" s="150">
        <f t="shared" si="1"/>
        <v>0</v>
      </c>
      <c r="G48" s="112"/>
    </row>
    <row r="49" spans="1:7" ht="15">
      <c r="A49" s="112" t="s">
        <v>502</v>
      </c>
      <c r="B49" s="112" t="s">
        <v>503</v>
      </c>
      <c r="C49" s="112">
        <v>0</v>
      </c>
      <c r="D49" s="150">
        <v>0</v>
      </c>
      <c r="E49" s="150"/>
      <c r="F49" s="150">
        <f t="shared" si="1"/>
        <v>0</v>
      </c>
      <c r="G49" s="112"/>
    </row>
    <row r="50" spans="1:7" ht="15">
      <c r="A50" s="112" t="s">
        <v>504</v>
      </c>
      <c r="B50" s="112" t="s">
        <v>505</v>
      </c>
      <c r="C50" s="112">
        <v>0</v>
      </c>
      <c r="D50" s="150">
        <v>0</v>
      </c>
      <c r="E50" s="150"/>
      <c r="F50" s="150">
        <f t="shared" si="1"/>
        <v>0</v>
      </c>
      <c r="G50" s="112"/>
    </row>
    <row r="51" spans="1:7" ht="15">
      <c r="A51" s="112" t="s">
        <v>506</v>
      </c>
      <c r="B51" s="112" t="s">
        <v>507</v>
      </c>
      <c r="C51" s="112">
        <v>0</v>
      </c>
      <c r="D51" s="150">
        <v>0</v>
      </c>
      <c r="E51" s="150"/>
      <c r="F51" s="150">
        <f t="shared" si="1"/>
        <v>0</v>
      </c>
      <c r="G51" s="112"/>
    </row>
    <row r="52" spans="1:7" ht="15">
      <c r="A52" s="112" t="s">
        <v>508</v>
      </c>
      <c r="B52" s="112" t="s">
        <v>509</v>
      </c>
      <c r="C52" s="112">
        <v>0</v>
      </c>
      <c r="D52" s="150">
        <v>0</v>
      </c>
      <c r="E52" s="150"/>
      <c r="F52" s="150">
        <f t="shared" si="1"/>
        <v>0</v>
      </c>
      <c r="G52" s="112"/>
    </row>
    <row r="53" spans="1:7" ht="15">
      <c r="A53" s="112" t="s">
        <v>510</v>
      </c>
      <c r="B53" s="112" t="s">
        <v>511</v>
      </c>
      <c r="C53" s="112">
        <v>0</v>
      </c>
      <c r="D53" s="150">
        <v>0</v>
      </c>
      <c r="E53" s="150"/>
      <c r="F53" s="150">
        <f t="shared" si="1"/>
        <v>0</v>
      </c>
      <c r="G53" s="112"/>
    </row>
    <row r="54" spans="1:7" ht="15">
      <c r="A54" s="112" t="s">
        <v>512</v>
      </c>
      <c r="B54" s="112" t="s">
        <v>513</v>
      </c>
      <c r="C54" s="112">
        <v>0</v>
      </c>
      <c r="D54" s="150">
        <v>0</v>
      </c>
      <c r="E54" s="150"/>
      <c r="F54" s="150">
        <f t="shared" si="1"/>
        <v>0</v>
      </c>
      <c r="G54" s="112"/>
    </row>
    <row r="55" spans="1:7" ht="15">
      <c r="A55" s="112" t="s">
        <v>514</v>
      </c>
      <c r="B55" s="112" t="s">
        <v>515</v>
      </c>
      <c r="C55" s="112">
        <v>0</v>
      </c>
      <c r="D55" s="150">
        <v>0</v>
      </c>
      <c r="E55" s="150"/>
      <c r="F55" s="150">
        <f t="shared" si="1"/>
        <v>0</v>
      </c>
      <c r="G55" s="112"/>
    </row>
    <row r="56" spans="1:7" ht="15">
      <c r="A56" s="112" t="s">
        <v>516</v>
      </c>
      <c r="B56" s="112" t="s">
        <v>517</v>
      </c>
      <c r="C56" s="112">
        <v>0</v>
      </c>
      <c r="D56" s="150">
        <v>0</v>
      </c>
      <c r="E56" s="150"/>
      <c r="F56" s="150">
        <f t="shared" si="1"/>
        <v>0</v>
      </c>
      <c r="G56" s="112"/>
    </row>
    <row r="57" spans="1:7" ht="15">
      <c r="A57" s="112" t="s">
        <v>518</v>
      </c>
      <c r="B57" s="112" t="s">
        <v>519</v>
      </c>
      <c r="C57" s="112">
        <v>0</v>
      </c>
      <c r="D57" s="150">
        <v>0</v>
      </c>
      <c r="E57" s="150"/>
      <c r="F57" s="150">
        <f t="shared" si="1"/>
        <v>0</v>
      </c>
      <c r="G57" s="112"/>
    </row>
    <row r="58" spans="1:7" ht="15">
      <c r="A58" s="112" t="s">
        <v>520</v>
      </c>
      <c r="B58" s="112" t="s">
        <v>521</v>
      </c>
      <c r="C58" s="112">
        <v>0</v>
      </c>
      <c r="D58" s="150">
        <v>0</v>
      </c>
      <c r="E58" s="150"/>
      <c r="F58" s="150">
        <f t="shared" si="1"/>
        <v>0</v>
      </c>
      <c r="G58" s="112"/>
    </row>
    <row r="59" spans="1:7" ht="15">
      <c r="A59" s="112" t="s">
        <v>522</v>
      </c>
      <c r="B59" s="112" t="s">
        <v>523</v>
      </c>
      <c r="C59" s="112">
        <v>0</v>
      </c>
      <c r="D59" s="150">
        <v>0</v>
      </c>
      <c r="E59" s="150"/>
      <c r="F59" s="150">
        <f t="shared" si="1"/>
        <v>0</v>
      </c>
      <c r="G59" s="112"/>
    </row>
    <row r="60" spans="1:7" ht="15">
      <c r="A60" s="112" t="s">
        <v>524</v>
      </c>
      <c r="B60" s="112" t="s">
        <v>525</v>
      </c>
      <c r="C60" s="112">
        <v>0</v>
      </c>
      <c r="D60" s="150">
        <v>0</v>
      </c>
      <c r="E60" s="150"/>
      <c r="F60" s="150">
        <f t="shared" si="1"/>
        <v>0</v>
      </c>
      <c r="G60" s="112"/>
    </row>
    <row r="61" spans="1:7" ht="15">
      <c r="A61" s="112" t="s">
        <v>526</v>
      </c>
      <c r="B61" s="112" t="s">
        <v>527</v>
      </c>
      <c r="C61" s="112">
        <v>0</v>
      </c>
      <c r="D61" s="150">
        <v>0</v>
      </c>
      <c r="E61" s="150"/>
      <c r="F61" s="150">
        <f t="shared" si="1"/>
        <v>0</v>
      </c>
      <c r="G61" s="112"/>
    </row>
    <row r="62" spans="1:7" ht="15">
      <c r="A62" s="112" t="s">
        <v>528</v>
      </c>
      <c r="B62" s="112" t="s">
        <v>529</v>
      </c>
      <c r="C62" s="112">
        <v>0</v>
      </c>
      <c r="D62" s="150">
        <v>0</v>
      </c>
      <c r="E62" s="150"/>
      <c r="F62" s="150">
        <f t="shared" si="1"/>
        <v>0</v>
      </c>
      <c r="G62" s="112"/>
    </row>
    <row r="63" spans="1:7" ht="15">
      <c r="A63" s="112" t="s">
        <v>530</v>
      </c>
      <c r="B63" s="112" t="s">
        <v>531</v>
      </c>
      <c r="C63" s="112">
        <v>0</v>
      </c>
      <c r="D63" s="150">
        <v>0</v>
      </c>
      <c r="E63" s="150"/>
      <c r="F63" s="150">
        <f t="shared" si="1"/>
        <v>0</v>
      </c>
      <c r="G63" s="112"/>
    </row>
    <row r="64" spans="1:7" ht="15">
      <c r="A64" s="112" t="s">
        <v>532</v>
      </c>
      <c r="B64" s="112" t="s">
        <v>533</v>
      </c>
      <c r="C64" s="112">
        <v>0</v>
      </c>
      <c r="D64" s="150">
        <v>0</v>
      </c>
      <c r="E64" s="150"/>
      <c r="F64" s="150">
        <f t="shared" si="1"/>
        <v>0</v>
      </c>
      <c r="G64" s="112"/>
    </row>
    <row r="65" spans="1:7" ht="15">
      <c r="A65" s="112" t="s">
        <v>534</v>
      </c>
      <c r="B65" s="112" t="s">
        <v>535</v>
      </c>
      <c r="C65" s="112">
        <v>0</v>
      </c>
      <c r="D65" s="150">
        <v>0</v>
      </c>
      <c r="E65" s="150"/>
      <c r="F65" s="150">
        <f t="shared" si="1"/>
        <v>0</v>
      </c>
      <c r="G65" s="112"/>
    </row>
    <row r="66" spans="1:7" ht="15">
      <c r="A66" s="112" t="s">
        <v>536</v>
      </c>
      <c r="B66" s="112" t="s">
        <v>537</v>
      </c>
      <c r="C66" s="112">
        <v>0</v>
      </c>
      <c r="D66" s="150">
        <v>0</v>
      </c>
      <c r="E66" s="150"/>
      <c r="F66" s="150">
        <f t="shared" si="1"/>
        <v>0</v>
      </c>
      <c r="G66" s="112"/>
    </row>
    <row r="67" spans="1:7" ht="15">
      <c r="A67" s="112" t="s">
        <v>538</v>
      </c>
      <c r="B67" s="112" t="s">
        <v>539</v>
      </c>
      <c r="C67" s="112">
        <v>0</v>
      </c>
      <c r="D67" s="150">
        <v>0</v>
      </c>
      <c r="E67" s="150"/>
      <c r="F67" s="150">
        <f t="shared" si="1"/>
        <v>0</v>
      </c>
      <c r="G67" s="112"/>
    </row>
    <row r="68" spans="1:7" ht="15">
      <c r="A68" s="112" t="s">
        <v>540</v>
      </c>
      <c r="B68" s="112" t="s">
        <v>541</v>
      </c>
      <c r="C68" s="112">
        <v>0</v>
      </c>
      <c r="D68" s="150">
        <v>0</v>
      </c>
      <c r="E68" s="150"/>
      <c r="F68" s="150">
        <f t="shared" si="1"/>
        <v>0</v>
      </c>
      <c r="G68" s="112"/>
    </row>
    <row r="69" spans="1:7" ht="15">
      <c r="A69" s="112" t="s">
        <v>542</v>
      </c>
      <c r="B69" s="112" t="s">
        <v>543</v>
      </c>
      <c r="C69" s="112">
        <v>0</v>
      </c>
      <c r="D69" s="150">
        <v>0</v>
      </c>
      <c r="E69" s="150"/>
      <c r="F69" s="150">
        <f t="shared" si="1"/>
        <v>0</v>
      </c>
      <c r="G69" s="112"/>
    </row>
    <row r="70" spans="1:7" ht="15">
      <c r="A70" s="112" t="s">
        <v>544</v>
      </c>
      <c r="B70" s="112" t="s">
        <v>545</v>
      </c>
      <c r="C70" s="112">
        <v>0</v>
      </c>
      <c r="D70" s="150">
        <v>0</v>
      </c>
      <c r="E70" s="150"/>
      <c r="F70" s="150">
        <f t="shared" si="1"/>
        <v>0</v>
      </c>
      <c r="G70" s="112"/>
    </row>
    <row r="71" spans="1:7" ht="15">
      <c r="A71" s="112" t="s">
        <v>546</v>
      </c>
      <c r="B71" s="112" t="s">
        <v>547</v>
      </c>
      <c r="C71" s="112">
        <v>0</v>
      </c>
      <c r="D71" s="150">
        <v>0</v>
      </c>
      <c r="E71" s="150"/>
      <c r="F71" s="150">
        <f t="shared" si="1"/>
        <v>0</v>
      </c>
      <c r="G71" s="112"/>
    </row>
    <row r="72" spans="1:7" ht="15">
      <c r="A72" s="112" t="s">
        <v>548</v>
      </c>
      <c r="B72" s="112" t="s">
        <v>549</v>
      </c>
      <c r="C72" s="112">
        <v>0</v>
      </c>
      <c r="D72" s="150">
        <v>0</v>
      </c>
      <c r="E72" s="150"/>
      <c r="F72" s="150">
        <f t="shared" si="1"/>
        <v>0</v>
      </c>
      <c r="G72" s="112"/>
    </row>
    <row r="73" spans="1:7" ht="15">
      <c r="A73" s="112" t="s">
        <v>550</v>
      </c>
      <c r="B73" s="151" t="s">
        <v>247</v>
      </c>
      <c r="C73" s="152">
        <f>SUM(C74:C76)</f>
        <v>0</v>
      </c>
      <c r="D73" s="152">
        <f>SUM(D74:D76)</f>
        <v>0</v>
      </c>
      <c r="E73" s="150"/>
      <c r="F73" s="152">
        <f>SUM(F74:F76)</f>
        <v>0</v>
      </c>
      <c r="G73" s="112"/>
    </row>
    <row r="74" spans="1:7" ht="15">
      <c r="A74" s="112" t="s">
        <v>551</v>
      </c>
      <c r="B74" s="112" t="s">
        <v>552</v>
      </c>
      <c r="C74" s="112">
        <v>0</v>
      </c>
      <c r="D74" s="150">
        <v>0</v>
      </c>
      <c r="E74" s="150"/>
      <c r="F74" s="150">
        <f t="shared" si="1"/>
        <v>0</v>
      </c>
      <c r="G74" s="112"/>
    </row>
    <row r="75" spans="1:7" ht="15">
      <c r="A75" s="112" t="s">
        <v>553</v>
      </c>
      <c r="B75" s="112" t="s">
        <v>554</v>
      </c>
      <c r="C75" s="112">
        <v>0</v>
      </c>
      <c r="D75" s="150">
        <v>0</v>
      </c>
      <c r="E75" s="150"/>
      <c r="F75" s="150">
        <f t="shared" si="1"/>
        <v>0</v>
      </c>
      <c r="G75" s="112"/>
    </row>
    <row r="76" spans="1:7" ht="15">
      <c r="A76" s="112" t="s">
        <v>555</v>
      </c>
      <c r="B76" s="112" t="s">
        <v>556</v>
      </c>
      <c r="C76" s="112">
        <v>0</v>
      </c>
      <c r="D76" s="150">
        <v>0</v>
      </c>
      <c r="E76" s="150"/>
      <c r="F76" s="150">
        <f t="shared" si="1"/>
        <v>0</v>
      </c>
      <c r="G76" s="112"/>
    </row>
    <row r="77" spans="1:7" ht="15">
      <c r="A77" s="112" t="s">
        <v>557</v>
      </c>
      <c r="B77" s="151" t="s">
        <v>62</v>
      </c>
      <c r="C77" s="152">
        <f>SUM(C78:C87)</f>
        <v>0</v>
      </c>
      <c r="D77" s="152">
        <f>SUM(D78:D87)</f>
        <v>0</v>
      </c>
      <c r="E77" s="150"/>
      <c r="F77" s="152">
        <f>SUM(F78:F87)</f>
        <v>0</v>
      </c>
      <c r="G77" s="112"/>
    </row>
    <row r="78" spans="1:7" ht="15">
      <c r="A78" s="112" t="s">
        <v>558</v>
      </c>
      <c r="B78" s="153" t="s">
        <v>249</v>
      </c>
      <c r="C78" s="112">
        <v>0</v>
      </c>
      <c r="D78" s="150">
        <v>0</v>
      </c>
      <c r="E78" s="150"/>
      <c r="F78" s="150">
        <f t="shared" si="1"/>
        <v>0</v>
      </c>
      <c r="G78" s="112"/>
    </row>
    <row r="79" spans="1:7" ht="15">
      <c r="A79" s="112" t="s">
        <v>559</v>
      </c>
      <c r="B79" s="153" t="s">
        <v>251</v>
      </c>
      <c r="C79" s="112">
        <v>0</v>
      </c>
      <c r="D79" s="150">
        <v>0</v>
      </c>
      <c r="E79" s="150"/>
      <c r="F79" s="150">
        <f t="shared" si="1"/>
        <v>0</v>
      </c>
      <c r="G79" s="112"/>
    </row>
    <row r="80" spans="1:7" ht="15">
      <c r="A80" s="112" t="s">
        <v>560</v>
      </c>
      <c r="B80" s="153" t="s">
        <v>253</v>
      </c>
      <c r="C80" s="112">
        <v>0</v>
      </c>
      <c r="D80" s="150">
        <v>0</v>
      </c>
      <c r="E80" s="150"/>
      <c r="F80" s="150">
        <f t="shared" si="1"/>
        <v>0</v>
      </c>
      <c r="G80" s="112"/>
    </row>
    <row r="81" spans="1:7" ht="15">
      <c r="A81" s="112" t="s">
        <v>561</v>
      </c>
      <c r="B81" s="153" t="s">
        <v>255</v>
      </c>
      <c r="C81" s="112">
        <v>0</v>
      </c>
      <c r="D81" s="150">
        <v>0</v>
      </c>
      <c r="E81" s="150"/>
      <c r="F81" s="150">
        <f t="shared" si="1"/>
        <v>0</v>
      </c>
      <c r="G81" s="112"/>
    </row>
    <row r="82" spans="1:7" ht="15">
      <c r="A82" s="112" t="s">
        <v>562</v>
      </c>
      <c r="B82" s="153" t="s">
        <v>257</v>
      </c>
      <c r="C82" s="112">
        <v>0</v>
      </c>
      <c r="D82" s="150">
        <v>0</v>
      </c>
      <c r="E82" s="150"/>
      <c r="F82" s="150">
        <f t="shared" si="1"/>
        <v>0</v>
      </c>
      <c r="G82" s="112"/>
    </row>
    <row r="83" spans="1:7" ht="15">
      <c r="A83" s="112" t="s">
        <v>563</v>
      </c>
      <c r="B83" s="153" t="s">
        <v>259</v>
      </c>
      <c r="C83" s="112">
        <v>0</v>
      </c>
      <c r="D83" s="150">
        <v>0</v>
      </c>
      <c r="E83" s="150"/>
      <c r="F83" s="150">
        <f t="shared" si="1"/>
        <v>0</v>
      </c>
      <c r="G83" s="112"/>
    </row>
    <row r="84" spans="1:7" ht="15">
      <c r="A84" s="112" t="s">
        <v>564</v>
      </c>
      <c r="B84" s="153" t="s">
        <v>261</v>
      </c>
      <c r="C84" s="112">
        <v>0</v>
      </c>
      <c r="D84" s="150">
        <v>0</v>
      </c>
      <c r="E84" s="150"/>
      <c r="F84" s="150">
        <f t="shared" si="1"/>
        <v>0</v>
      </c>
      <c r="G84" s="112"/>
    </row>
    <row r="85" spans="1:7" ht="15">
      <c r="A85" s="112" t="s">
        <v>565</v>
      </c>
      <c r="B85" s="153" t="s">
        <v>263</v>
      </c>
      <c r="C85" s="112">
        <v>0</v>
      </c>
      <c r="D85" s="150">
        <v>0</v>
      </c>
      <c r="E85" s="150"/>
      <c r="F85" s="150">
        <f t="shared" si="1"/>
        <v>0</v>
      </c>
      <c r="G85" s="112"/>
    </row>
    <row r="86" spans="1:7" ht="15">
      <c r="A86" s="112" t="s">
        <v>566</v>
      </c>
      <c r="B86" s="153" t="s">
        <v>265</v>
      </c>
      <c r="C86" s="112">
        <v>0</v>
      </c>
      <c r="D86" s="150">
        <v>0</v>
      </c>
      <c r="E86" s="150"/>
      <c r="F86" s="150">
        <f t="shared" si="1"/>
        <v>0</v>
      </c>
      <c r="G86" s="112"/>
    </row>
    <row r="87" spans="1:7" ht="15">
      <c r="A87" s="112" t="s">
        <v>567</v>
      </c>
      <c r="B87" s="153" t="s">
        <v>62</v>
      </c>
      <c r="C87" s="112">
        <v>0</v>
      </c>
      <c r="D87" s="150">
        <v>0</v>
      </c>
      <c r="E87" s="150"/>
      <c r="F87" s="150">
        <f t="shared" si="1"/>
        <v>0</v>
      </c>
      <c r="G87" s="112"/>
    </row>
    <row r="88" spans="1:7" ht="15" outlineLevel="1">
      <c r="A88" s="112" t="s">
        <v>568</v>
      </c>
      <c r="B88" s="145" t="s">
        <v>165</v>
      </c>
      <c r="C88" s="150"/>
      <c r="D88" s="150"/>
      <c r="E88" s="150"/>
      <c r="F88" s="150"/>
      <c r="G88" s="112"/>
    </row>
    <row r="89" spans="1:7" ht="15" outlineLevel="1">
      <c r="A89" s="112" t="s">
        <v>569</v>
      </c>
      <c r="B89" s="145" t="s">
        <v>165</v>
      </c>
      <c r="C89" s="150"/>
      <c r="D89" s="150"/>
      <c r="E89" s="150"/>
      <c r="F89" s="150"/>
      <c r="G89" s="112"/>
    </row>
    <row r="90" spans="1:7" ht="15" outlineLevel="1">
      <c r="A90" s="112" t="s">
        <v>570</v>
      </c>
      <c r="B90" s="145" t="s">
        <v>165</v>
      </c>
      <c r="C90" s="150"/>
      <c r="D90" s="150"/>
      <c r="E90" s="150"/>
      <c r="F90" s="150"/>
      <c r="G90" s="112"/>
    </row>
    <row r="91" spans="1:7" ht="15" outlineLevel="1">
      <c r="A91" s="112" t="s">
        <v>571</v>
      </c>
      <c r="B91" s="145" t="s">
        <v>165</v>
      </c>
      <c r="C91" s="150"/>
      <c r="D91" s="150"/>
      <c r="E91" s="150"/>
      <c r="F91" s="150"/>
      <c r="G91" s="112"/>
    </row>
    <row r="92" spans="1:7" ht="15" outlineLevel="1">
      <c r="A92" s="112" t="s">
        <v>572</v>
      </c>
      <c r="B92" s="145" t="s">
        <v>165</v>
      </c>
      <c r="C92" s="150"/>
      <c r="D92" s="150"/>
      <c r="E92" s="150"/>
      <c r="F92" s="150"/>
      <c r="G92" s="112"/>
    </row>
    <row r="93" spans="1:7" ht="15" outlineLevel="1">
      <c r="A93" s="112" t="s">
        <v>573</v>
      </c>
      <c r="B93" s="145" t="s">
        <v>165</v>
      </c>
      <c r="C93" s="150"/>
      <c r="D93" s="150"/>
      <c r="E93" s="150"/>
      <c r="F93" s="150"/>
      <c r="G93" s="112"/>
    </row>
    <row r="94" spans="1:7" ht="15" outlineLevel="1">
      <c r="A94" s="112" t="s">
        <v>574</v>
      </c>
      <c r="B94" s="145" t="s">
        <v>165</v>
      </c>
      <c r="C94" s="150"/>
      <c r="D94" s="150"/>
      <c r="E94" s="150"/>
      <c r="F94" s="150"/>
      <c r="G94" s="112"/>
    </row>
    <row r="95" spans="1:7" ht="15" outlineLevel="1">
      <c r="A95" s="112" t="s">
        <v>575</v>
      </c>
      <c r="B95" s="145" t="s">
        <v>165</v>
      </c>
      <c r="C95" s="150"/>
      <c r="D95" s="150"/>
      <c r="E95" s="150"/>
      <c r="F95" s="150"/>
      <c r="G95" s="112"/>
    </row>
    <row r="96" spans="1:7" ht="15" outlineLevel="1">
      <c r="A96" s="112" t="s">
        <v>576</v>
      </c>
      <c r="B96" s="145" t="s">
        <v>165</v>
      </c>
      <c r="C96" s="150"/>
      <c r="D96" s="150"/>
      <c r="E96" s="150"/>
      <c r="F96" s="150"/>
      <c r="G96" s="112"/>
    </row>
    <row r="97" spans="1:7" ht="15" outlineLevel="1">
      <c r="A97" s="112" t="s">
        <v>577</v>
      </c>
      <c r="B97" s="145" t="s">
        <v>165</v>
      </c>
      <c r="C97" s="150"/>
      <c r="D97" s="150"/>
      <c r="E97" s="150"/>
      <c r="F97" s="150"/>
      <c r="G97" s="112"/>
    </row>
    <row r="98" spans="1:7" ht="15" customHeight="1">
      <c r="A98" s="140"/>
      <c r="B98" s="154" t="s">
        <v>1669</v>
      </c>
      <c r="C98" s="140" t="s">
        <v>482</v>
      </c>
      <c r="D98" s="140" t="s">
        <v>483</v>
      </c>
      <c r="E98" s="146"/>
      <c r="F98" s="142" t="s">
        <v>448</v>
      </c>
      <c r="G98" s="142"/>
    </row>
    <row r="99" spans="1:7" ht="15">
      <c r="A99" s="112" t="s">
        <v>578</v>
      </c>
      <c r="B99" s="112" t="s">
        <v>579</v>
      </c>
      <c r="C99" s="150">
        <v>0.16700192468547229</v>
      </c>
      <c r="D99" s="150">
        <v>0</v>
      </c>
      <c r="E99" s="150"/>
      <c r="F99" s="150">
        <f>SUM(C99:D99)</f>
        <v>0.16700192468547229</v>
      </c>
      <c r="G99" s="112"/>
    </row>
    <row r="100" spans="1:7" ht="15">
      <c r="A100" s="112" t="s">
        <v>580</v>
      </c>
      <c r="B100" s="112" t="s">
        <v>581</v>
      </c>
      <c r="C100" s="150">
        <v>0.14443727120487804</v>
      </c>
      <c r="D100" s="150">
        <v>0</v>
      </c>
      <c r="E100" s="150"/>
      <c r="F100" s="150">
        <f aca="true" t="shared" si="2" ref="F100:F110">SUM(C100:D100)</f>
        <v>0.14443727120487804</v>
      </c>
      <c r="G100" s="112"/>
    </row>
    <row r="101" spans="1:7" ht="15">
      <c r="A101" s="112" t="s">
        <v>582</v>
      </c>
      <c r="B101" s="112" t="s">
        <v>583</v>
      </c>
      <c r="C101" s="150">
        <v>0.14807736550581535</v>
      </c>
      <c r="D101" s="150">
        <v>0</v>
      </c>
      <c r="E101" s="150"/>
      <c r="F101" s="150">
        <f t="shared" si="2"/>
        <v>0.14807736550581535</v>
      </c>
      <c r="G101" s="112"/>
    </row>
    <row r="102" spans="1:7" ht="15">
      <c r="A102" s="112" t="s">
        <v>584</v>
      </c>
      <c r="B102" s="112" t="s">
        <v>585</v>
      </c>
      <c r="C102" s="150">
        <v>0.11055191527614888</v>
      </c>
      <c r="D102" s="150">
        <v>0</v>
      </c>
      <c r="E102" s="150"/>
      <c r="F102" s="150">
        <f t="shared" si="2"/>
        <v>0.11055191527614888</v>
      </c>
      <c r="G102" s="112"/>
    </row>
    <row r="103" spans="1:7" ht="15">
      <c r="A103" s="112" t="s">
        <v>586</v>
      </c>
      <c r="B103" s="112" t="s">
        <v>587</v>
      </c>
      <c r="C103" s="150">
        <v>0.10868918838981392</v>
      </c>
      <c r="D103" s="150">
        <v>0</v>
      </c>
      <c r="E103" s="150"/>
      <c r="F103" s="150">
        <f t="shared" si="2"/>
        <v>0.10868918838981392</v>
      </c>
      <c r="G103" s="112"/>
    </row>
    <row r="104" spans="1:7" ht="15">
      <c r="A104" s="112" t="s">
        <v>588</v>
      </c>
      <c r="B104" s="112" t="s">
        <v>589</v>
      </c>
      <c r="C104" s="150">
        <v>0.06486736150972557</v>
      </c>
      <c r="D104" s="150">
        <v>0</v>
      </c>
      <c r="E104" s="150"/>
      <c r="F104" s="150">
        <f t="shared" si="2"/>
        <v>0.06486736150972557</v>
      </c>
      <c r="G104" s="112"/>
    </row>
    <row r="105" spans="1:7" ht="15">
      <c r="A105" s="112" t="s">
        <v>590</v>
      </c>
      <c r="B105" s="112" t="s">
        <v>591</v>
      </c>
      <c r="C105" s="150">
        <v>0.08003770443762287</v>
      </c>
      <c r="D105" s="150">
        <v>0</v>
      </c>
      <c r="E105" s="150"/>
      <c r="F105" s="150">
        <f t="shared" si="2"/>
        <v>0.08003770443762287</v>
      </c>
      <c r="G105" s="112"/>
    </row>
    <row r="106" spans="1:7" ht="15">
      <c r="A106" s="112" t="s">
        <v>592</v>
      </c>
      <c r="B106" s="112" t="s">
        <v>593</v>
      </c>
      <c r="C106" s="150">
        <v>0.06248384545518082</v>
      </c>
      <c r="D106" s="150">
        <v>0</v>
      </c>
      <c r="E106" s="150"/>
      <c r="F106" s="150">
        <f t="shared" si="2"/>
        <v>0.06248384545518082</v>
      </c>
      <c r="G106" s="112"/>
    </row>
    <row r="107" spans="1:7" ht="15">
      <c r="A107" s="112" t="s">
        <v>594</v>
      </c>
      <c r="B107" s="112" t="s">
        <v>595</v>
      </c>
      <c r="C107" s="150">
        <v>0.05378823165401007</v>
      </c>
      <c r="D107" s="150">
        <v>0</v>
      </c>
      <c r="E107" s="150"/>
      <c r="F107" s="150">
        <f t="shared" si="2"/>
        <v>0.05378823165401007</v>
      </c>
      <c r="G107" s="112"/>
    </row>
    <row r="108" spans="1:7" ht="15">
      <c r="A108" s="112" t="s">
        <v>596</v>
      </c>
      <c r="B108" s="112" t="s">
        <v>597</v>
      </c>
      <c r="C108" s="150">
        <v>0.0358264442210615</v>
      </c>
      <c r="D108" s="150">
        <v>0</v>
      </c>
      <c r="E108" s="150"/>
      <c r="F108" s="150">
        <f t="shared" si="2"/>
        <v>0.0358264442210615</v>
      </c>
      <c r="G108" s="112"/>
    </row>
    <row r="109" spans="1:7" ht="15">
      <c r="A109" s="112" t="s">
        <v>598</v>
      </c>
      <c r="B109" s="112" t="s">
        <v>531</v>
      </c>
      <c r="C109" s="150">
        <v>0.02381064799179353</v>
      </c>
      <c r="D109" s="150">
        <v>0</v>
      </c>
      <c r="E109" s="150"/>
      <c r="F109" s="150">
        <f t="shared" si="2"/>
        <v>0.02381064799179353</v>
      </c>
      <c r="G109" s="112"/>
    </row>
    <row r="110" spans="1:7" ht="15">
      <c r="A110" s="112" t="s">
        <v>599</v>
      </c>
      <c r="B110" s="112" t="s">
        <v>62</v>
      </c>
      <c r="C110" s="150">
        <v>0.000428099668477263</v>
      </c>
      <c r="D110" s="150">
        <v>0</v>
      </c>
      <c r="E110" s="150"/>
      <c r="F110" s="150">
        <f t="shared" si="2"/>
        <v>0.000428099668477263</v>
      </c>
      <c r="G110" s="112"/>
    </row>
    <row r="111" spans="1:7" ht="15">
      <c r="A111" s="112" t="s">
        <v>600</v>
      </c>
      <c r="B111" s="153" t="s">
        <v>601</v>
      </c>
      <c r="C111" s="150"/>
      <c r="D111" s="150"/>
      <c r="E111" s="150"/>
      <c r="F111" s="150"/>
      <c r="G111" s="112"/>
    </row>
    <row r="112" spans="1:7" ht="15">
      <c r="A112" s="112" t="s">
        <v>602</v>
      </c>
      <c r="B112" s="153" t="s">
        <v>601</v>
      </c>
      <c r="C112" s="150"/>
      <c r="D112" s="150"/>
      <c r="E112" s="150"/>
      <c r="F112" s="150"/>
      <c r="G112" s="112"/>
    </row>
    <row r="113" spans="1:7" ht="15">
      <c r="A113" s="112" t="s">
        <v>603</v>
      </c>
      <c r="B113" s="153" t="s">
        <v>601</v>
      </c>
      <c r="C113" s="150"/>
      <c r="D113" s="150"/>
      <c r="E113" s="150"/>
      <c r="F113" s="150"/>
      <c r="G113" s="112"/>
    </row>
    <row r="114" spans="1:7" ht="15">
      <c r="A114" s="112" t="s">
        <v>604</v>
      </c>
      <c r="B114" s="153" t="s">
        <v>601</v>
      </c>
      <c r="C114" s="150"/>
      <c r="D114" s="150"/>
      <c r="E114" s="150"/>
      <c r="F114" s="150"/>
      <c r="G114" s="112"/>
    </row>
    <row r="115" spans="1:7" ht="15">
      <c r="A115" s="112" t="s">
        <v>605</v>
      </c>
      <c r="B115" s="153" t="s">
        <v>601</v>
      </c>
      <c r="C115" s="150"/>
      <c r="D115" s="150"/>
      <c r="E115" s="150"/>
      <c r="F115" s="150"/>
      <c r="G115" s="112"/>
    </row>
    <row r="116" spans="1:7" ht="15">
      <c r="A116" s="112" t="s">
        <v>606</v>
      </c>
      <c r="B116" s="153" t="s">
        <v>601</v>
      </c>
      <c r="C116" s="150"/>
      <c r="D116" s="150"/>
      <c r="E116" s="150"/>
      <c r="F116" s="150"/>
      <c r="G116" s="112"/>
    </row>
    <row r="117" spans="1:7" ht="15">
      <c r="A117" s="112" t="s">
        <v>607</v>
      </c>
      <c r="B117" s="153" t="s">
        <v>601</v>
      </c>
      <c r="C117" s="150"/>
      <c r="D117" s="150"/>
      <c r="E117" s="150"/>
      <c r="F117" s="150"/>
      <c r="G117" s="112"/>
    </row>
    <row r="118" spans="1:7" ht="15">
      <c r="A118" s="112" t="s">
        <v>608</v>
      </c>
      <c r="B118" s="153" t="s">
        <v>601</v>
      </c>
      <c r="C118" s="150"/>
      <c r="D118" s="150"/>
      <c r="E118" s="150"/>
      <c r="F118" s="150"/>
      <c r="G118" s="112"/>
    </row>
    <row r="119" spans="1:7" ht="15">
      <c r="A119" s="112" t="s">
        <v>609</v>
      </c>
      <c r="B119" s="153" t="s">
        <v>601</v>
      </c>
      <c r="C119" s="150"/>
      <c r="D119" s="150"/>
      <c r="E119" s="150"/>
      <c r="F119" s="150"/>
      <c r="G119" s="112"/>
    </row>
    <row r="120" spans="1:7" ht="15">
      <c r="A120" s="112" t="s">
        <v>610</v>
      </c>
      <c r="B120" s="153" t="s">
        <v>601</v>
      </c>
      <c r="C120" s="150"/>
      <c r="D120" s="150"/>
      <c r="E120" s="150"/>
      <c r="F120" s="150"/>
      <c r="G120" s="112"/>
    </row>
    <row r="121" spans="1:7" ht="15">
      <c r="A121" s="112" t="s">
        <v>611</v>
      </c>
      <c r="B121" s="153" t="s">
        <v>601</v>
      </c>
      <c r="C121" s="150"/>
      <c r="D121" s="150"/>
      <c r="E121" s="150"/>
      <c r="F121" s="150"/>
      <c r="G121" s="112"/>
    </row>
    <row r="122" spans="1:7" ht="15">
      <c r="A122" s="112" t="s">
        <v>612</v>
      </c>
      <c r="B122" s="153" t="s">
        <v>601</v>
      </c>
      <c r="C122" s="150"/>
      <c r="D122" s="150"/>
      <c r="E122" s="150"/>
      <c r="F122" s="150"/>
      <c r="G122" s="112"/>
    </row>
    <row r="123" spans="1:7" ht="15">
      <c r="A123" s="112" t="s">
        <v>613</v>
      </c>
      <c r="B123" s="153" t="s">
        <v>601</v>
      </c>
      <c r="C123" s="150"/>
      <c r="D123" s="150"/>
      <c r="E123" s="150"/>
      <c r="F123" s="150"/>
      <c r="G123" s="112"/>
    </row>
    <row r="124" spans="1:7" ht="15">
      <c r="A124" s="112" t="s">
        <v>614</v>
      </c>
      <c r="B124" s="153" t="s">
        <v>601</v>
      </c>
      <c r="C124" s="150"/>
      <c r="D124" s="150"/>
      <c r="E124" s="150"/>
      <c r="F124" s="150"/>
      <c r="G124" s="112"/>
    </row>
    <row r="125" spans="1:7" ht="15">
      <c r="A125" s="112" t="s">
        <v>615</v>
      </c>
      <c r="B125" s="153" t="s">
        <v>601</v>
      </c>
      <c r="C125" s="150"/>
      <c r="D125" s="150"/>
      <c r="E125" s="150"/>
      <c r="F125" s="150"/>
      <c r="G125" s="112"/>
    </row>
    <row r="126" spans="1:7" ht="15">
      <c r="A126" s="112" t="s">
        <v>616</v>
      </c>
      <c r="B126" s="153" t="s">
        <v>601</v>
      </c>
      <c r="C126" s="150"/>
      <c r="D126" s="150"/>
      <c r="E126" s="150"/>
      <c r="F126" s="150"/>
      <c r="G126" s="112"/>
    </row>
    <row r="127" spans="1:7" ht="15">
      <c r="A127" s="112" t="s">
        <v>617</v>
      </c>
      <c r="B127" s="153" t="s">
        <v>601</v>
      </c>
      <c r="C127" s="150"/>
      <c r="D127" s="150"/>
      <c r="E127" s="150"/>
      <c r="F127" s="150"/>
      <c r="G127" s="112"/>
    </row>
    <row r="128" spans="1:7" ht="15">
      <c r="A128" s="112" t="s">
        <v>618</v>
      </c>
      <c r="B128" s="153" t="s">
        <v>601</v>
      </c>
      <c r="C128" s="150"/>
      <c r="D128" s="150"/>
      <c r="E128" s="150"/>
      <c r="F128" s="150"/>
      <c r="G128" s="112"/>
    </row>
    <row r="129" spans="1:7" ht="15">
      <c r="A129" s="112" t="s">
        <v>619</v>
      </c>
      <c r="B129" s="153" t="s">
        <v>601</v>
      </c>
      <c r="C129" s="150"/>
      <c r="D129" s="150"/>
      <c r="E129" s="150"/>
      <c r="F129" s="150"/>
      <c r="G129" s="112"/>
    </row>
    <row r="130" spans="1:7" ht="15">
      <c r="A130" s="112" t="s">
        <v>1670</v>
      </c>
      <c r="B130" s="153" t="s">
        <v>601</v>
      </c>
      <c r="C130" s="150"/>
      <c r="D130" s="150"/>
      <c r="E130" s="150"/>
      <c r="F130" s="150"/>
      <c r="G130" s="112"/>
    </row>
    <row r="131" spans="1:7" ht="15">
      <c r="A131" s="112" t="s">
        <v>1671</v>
      </c>
      <c r="B131" s="153" t="s">
        <v>601</v>
      </c>
      <c r="C131" s="150"/>
      <c r="D131" s="150"/>
      <c r="E131" s="150"/>
      <c r="F131" s="150"/>
      <c r="G131" s="112"/>
    </row>
    <row r="132" spans="1:7" ht="15">
      <c r="A132" s="112" t="s">
        <v>1672</v>
      </c>
      <c r="B132" s="153" t="s">
        <v>601</v>
      </c>
      <c r="C132" s="150"/>
      <c r="D132" s="150"/>
      <c r="E132" s="150"/>
      <c r="F132" s="150"/>
      <c r="G132" s="112"/>
    </row>
    <row r="133" spans="1:7" ht="15">
      <c r="A133" s="112" t="s">
        <v>1673</v>
      </c>
      <c r="B133" s="153" t="s">
        <v>601</v>
      </c>
      <c r="C133" s="150"/>
      <c r="D133" s="150"/>
      <c r="E133" s="150"/>
      <c r="F133" s="150"/>
      <c r="G133" s="112"/>
    </row>
    <row r="134" spans="1:7" ht="15">
      <c r="A134" s="112" t="s">
        <v>1674</v>
      </c>
      <c r="B134" s="153" t="s">
        <v>601</v>
      </c>
      <c r="C134" s="150"/>
      <c r="D134" s="150"/>
      <c r="E134" s="150"/>
      <c r="F134" s="150"/>
      <c r="G134" s="112"/>
    </row>
    <row r="135" spans="1:7" ht="15">
      <c r="A135" s="112" t="s">
        <v>1675</v>
      </c>
      <c r="B135" s="153" t="s">
        <v>601</v>
      </c>
      <c r="C135" s="150"/>
      <c r="D135" s="150"/>
      <c r="E135" s="150"/>
      <c r="F135" s="150"/>
      <c r="G135" s="112"/>
    </row>
    <row r="136" spans="1:7" ht="15">
      <c r="A136" s="112" t="s">
        <v>1676</v>
      </c>
      <c r="B136" s="153" t="s">
        <v>601</v>
      </c>
      <c r="C136" s="150"/>
      <c r="D136" s="150"/>
      <c r="E136" s="150"/>
      <c r="F136" s="150"/>
      <c r="G136" s="112"/>
    </row>
    <row r="137" spans="1:7" ht="15">
      <c r="A137" s="112" t="s">
        <v>1677</v>
      </c>
      <c r="B137" s="153" t="s">
        <v>601</v>
      </c>
      <c r="C137" s="150"/>
      <c r="D137" s="150"/>
      <c r="E137" s="150"/>
      <c r="F137" s="150"/>
      <c r="G137" s="112"/>
    </row>
    <row r="138" spans="1:7" ht="15">
      <c r="A138" s="112" t="s">
        <v>1678</v>
      </c>
      <c r="B138" s="153" t="s">
        <v>601</v>
      </c>
      <c r="C138" s="150"/>
      <c r="D138" s="150"/>
      <c r="E138" s="150"/>
      <c r="F138" s="150"/>
      <c r="G138" s="112"/>
    </row>
    <row r="139" spans="1:7" ht="15">
      <c r="A139" s="112" t="s">
        <v>1679</v>
      </c>
      <c r="B139" s="153" t="s">
        <v>601</v>
      </c>
      <c r="C139" s="150"/>
      <c r="D139" s="150"/>
      <c r="E139" s="150"/>
      <c r="F139" s="150"/>
      <c r="G139" s="112"/>
    </row>
    <row r="140" spans="1:7" ht="15">
      <c r="A140" s="112" t="s">
        <v>1680</v>
      </c>
      <c r="B140" s="153" t="s">
        <v>601</v>
      </c>
      <c r="C140" s="150"/>
      <c r="D140" s="150"/>
      <c r="E140" s="150"/>
      <c r="F140" s="150"/>
      <c r="G140" s="112"/>
    </row>
    <row r="141" spans="1:7" ht="15">
      <c r="A141" s="112" t="s">
        <v>1681</v>
      </c>
      <c r="B141" s="153" t="s">
        <v>601</v>
      </c>
      <c r="C141" s="150"/>
      <c r="D141" s="150"/>
      <c r="E141" s="150"/>
      <c r="F141" s="150"/>
      <c r="G141" s="112"/>
    </row>
    <row r="142" spans="1:7" ht="15">
      <c r="A142" s="112" t="s">
        <v>1682</v>
      </c>
      <c r="B142" s="153" t="s">
        <v>601</v>
      </c>
      <c r="C142" s="150"/>
      <c r="D142" s="150"/>
      <c r="E142" s="150"/>
      <c r="F142" s="150"/>
      <c r="G142" s="112"/>
    </row>
    <row r="143" spans="1:7" ht="15">
      <c r="A143" s="112" t="s">
        <v>1683</v>
      </c>
      <c r="B143" s="153" t="s">
        <v>601</v>
      </c>
      <c r="C143" s="150"/>
      <c r="D143" s="150"/>
      <c r="E143" s="150"/>
      <c r="F143" s="150"/>
      <c r="G143" s="112"/>
    </row>
    <row r="144" spans="1:7" ht="15">
      <c r="A144" s="112" t="s">
        <v>1684</v>
      </c>
      <c r="B144" s="153" t="s">
        <v>601</v>
      </c>
      <c r="C144" s="150"/>
      <c r="D144" s="150"/>
      <c r="E144" s="150"/>
      <c r="F144" s="150"/>
      <c r="G144" s="112"/>
    </row>
    <row r="145" spans="1:7" ht="15">
      <c r="A145" s="112" t="s">
        <v>1685</v>
      </c>
      <c r="B145" s="153" t="s">
        <v>601</v>
      </c>
      <c r="C145" s="150"/>
      <c r="D145" s="150"/>
      <c r="E145" s="150"/>
      <c r="F145" s="150"/>
      <c r="G145" s="112"/>
    </row>
    <row r="146" spans="1:7" ht="15">
      <c r="A146" s="112" t="s">
        <v>1686</v>
      </c>
      <c r="B146" s="153" t="s">
        <v>601</v>
      </c>
      <c r="C146" s="150"/>
      <c r="D146" s="150"/>
      <c r="E146" s="150"/>
      <c r="F146" s="150"/>
      <c r="G146" s="112"/>
    </row>
    <row r="147" spans="1:7" ht="15">
      <c r="A147" s="112" t="s">
        <v>1687</v>
      </c>
      <c r="B147" s="153" t="s">
        <v>601</v>
      </c>
      <c r="C147" s="150"/>
      <c r="D147" s="150"/>
      <c r="E147" s="150"/>
      <c r="F147" s="150"/>
      <c r="G147" s="112"/>
    </row>
    <row r="148" spans="1:7" ht="15">
      <c r="A148" s="112" t="s">
        <v>1688</v>
      </c>
      <c r="B148" s="153" t="s">
        <v>601</v>
      </c>
      <c r="C148" s="150"/>
      <c r="D148" s="150"/>
      <c r="E148" s="150"/>
      <c r="F148" s="150"/>
      <c r="G148" s="112"/>
    </row>
    <row r="149" spans="1:7" ht="15" customHeight="1">
      <c r="A149" s="140"/>
      <c r="B149" s="141" t="s">
        <v>620</v>
      </c>
      <c r="C149" s="140" t="s">
        <v>482</v>
      </c>
      <c r="D149" s="140" t="s">
        <v>483</v>
      </c>
      <c r="E149" s="146"/>
      <c r="F149" s="142" t="s">
        <v>448</v>
      </c>
      <c r="G149" s="142"/>
    </row>
    <row r="150" spans="1:6" ht="15">
      <c r="A150" s="112" t="s">
        <v>621</v>
      </c>
      <c r="B150" s="112" t="s">
        <v>622</v>
      </c>
      <c r="C150" s="150">
        <v>0.9608819731121119</v>
      </c>
      <c r="D150" s="150">
        <v>0</v>
      </c>
      <c r="E150" s="155"/>
      <c r="F150" s="150">
        <f>D150+C150</f>
        <v>0.9608819731121119</v>
      </c>
    </row>
    <row r="151" spans="1:6" ht="15">
      <c r="A151" s="112" t="s">
        <v>623</v>
      </c>
      <c r="B151" s="112" t="s">
        <v>624</v>
      </c>
      <c r="C151" s="150">
        <v>0</v>
      </c>
      <c r="D151" s="150">
        <v>0</v>
      </c>
      <c r="E151" s="155"/>
      <c r="F151" s="150">
        <f>D151+C151</f>
        <v>0</v>
      </c>
    </row>
    <row r="152" spans="1:6" ht="15">
      <c r="A152" s="112" t="s">
        <v>625</v>
      </c>
      <c r="B152" s="112" t="s">
        <v>62</v>
      </c>
      <c r="C152" s="150">
        <v>0.03911802688789152</v>
      </c>
      <c r="D152" s="150">
        <v>0</v>
      </c>
      <c r="E152" s="155"/>
      <c r="F152" s="150">
        <f>D152+C152</f>
        <v>0.03911802688789152</v>
      </c>
    </row>
    <row r="153" spans="1:6" ht="15" outlineLevel="1">
      <c r="A153" s="112" t="s">
        <v>626</v>
      </c>
      <c r="C153" s="150"/>
      <c r="D153" s="150"/>
      <c r="E153" s="155"/>
      <c r="F153" s="150"/>
    </row>
    <row r="154" spans="1:6" ht="15" outlineLevel="1">
      <c r="A154" s="112" t="s">
        <v>627</v>
      </c>
      <c r="C154" s="150"/>
      <c r="D154" s="150"/>
      <c r="E154" s="155"/>
      <c r="F154" s="150"/>
    </row>
    <row r="155" spans="1:6" ht="15" outlineLevel="1">
      <c r="A155" s="112" t="s">
        <v>628</v>
      </c>
      <c r="C155" s="150"/>
      <c r="D155" s="150"/>
      <c r="E155" s="155"/>
      <c r="F155" s="150"/>
    </row>
    <row r="156" spans="1:6" ht="15" outlineLevel="1">
      <c r="A156" s="112" t="s">
        <v>629</v>
      </c>
      <c r="C156" s="150"/>
      <c r="D156" s="150"/>
      <c r="E156" s="155"/>
      <c r="F156" s="150"/>
    </row>
    <row r="157" spans="1:6" ht="15" outlineLevel="1">
      <c r="A157" s="112" t="s">
        <v>630</v>
      </c>
      <c r="C157" s="150"/>
      <c r="D157" s="150"/>
      <c r="E157" s="155"/>
      <c r="F157" s="150"/>
    </row>
    <row r="158" spans="1:6" ht="15" outlineLevel="1">
      <c r="A158" s="112" t="s">
        <v>631</v>
      </c>
      <c r="C158" s="150"/>
      <c r="D158" s="150"/>
      <c r="E158" s="155"/>
      <c r="F158" s="150"/>
    </row>
    <row r="159" spans="1:7" ht="15" customHeight="1">
      <c r="A159" s="140"/>
      <c r="B159" s="141" t="s">
        <v>632</v>
      </c>
      <c r="C159" s="140" t="s">
        <v>482</v>
      </c>
      <c r="D159" s="140" t="s">
        <v>483</v>
      </c>
      <c r="E159" s="146"/>
      <c r="F159" s="142" t="s">
        <v>448</v>
      </c>
      <c r="G159" s="142"/>
    </row>
    <row r="160" spans="1:6" ht="15">
      <c r="A160" s="112" t="s">
        <v>633</v>
      </c>
      <c r="B160" s="112" t="s">
        <v>634</v>
      </c>
      <c r="C160" s="150">
        <v>0.022147245075908935</v>
      </c>
      <c r="D160" s="150">
        <v>0</v>
      </c>
      <c r="E160" s="155"/>
      <c r="F160" s="150">
        <f>D160+C160</f>
        <v>0.022147245075908935</v>
      </c>
    </row>
    <row r="161" spans="1:6" ht="15">
      <c r="A161" s="112" t="s">
        <v>635</v>
      </c>
      <c r="B161" s="112" t="s">
        <v>636</v>
      </c>
      <c r="C161" s="150">
        <v>0.977852754924091</v>
      </c>
      <c r="D161" s="150">
        <v>0</v>
      </c>
      <c r="E161" s="155"/>
      <c r="F161" s="150">
        <f>D161+C161</f>
        <v>0.977852754924091</v>
      </c>
    </row>
    <row r="162" spans="1:6" ht="15">
      <c r="A162" s="112" t="s">
        <v>637</v>
      </c>
      <c r="B162" s="112" t="s">
        <v>62</v>
      </c>
      <c r="C162" s="150">
        <v>0</v>
      </c>
      <c r="D162" s="150">
        <v>0</v>
      </c>
      <c r="E162" s="155"/>
      <c r="F162" s="150">
        <f>D162+C162</f>
        <v>0</v>
      </c>
    </row>
    <row r="163" spans="1:5" ht="15" outlineLevel="1">
      <c r="A163" s="112" t="s">
        <v>638</v>
      </c>
      <c r="E163" s="124"/>
    </row>
    <row r="164" spans="1:5" ht="15" outlineLevel="1">
      <c r="A164" s="112" t="s">
        <v>639</v>
      </c>
      <c r="E164" s="124"/>
    </row>
    <row r="165" spans="1:5" ht="15" outlineLevel="1">
      <c r="A165" s="112" t="s">
        <v>640</v>
      </c>
      <c r="E165" s="124"/>
    </row>
    <row r="166" spans="1:5" ht="15" outlineLevel="1">
      <c r="A166" s="112" t="s">
        <v>641</v>
      </c>
      <c r="E166" s="124"/>
    </row>
    <row r="167" spans="1:5" ht="15" outlineLevel="1">
      <c r="A167" s="112" t="s">
        <v>642</v>
      </c>
      <c r="E167" s="124"/>
    </row>
    <row r="168" spans="1:5" ht="15" outlineLevel="1">
      <c r="A168" s="112" t="s">
        <v>643</v>
      </c>
      <c r="E168" s="124"/>
    </row>
    <row r="169" spans="1:7" ht="15" customHeight="1">
      <c r="A169" s="140"/>
      <c r="B169" s="141" t="s">
        <v>644</v>
      </c>
      <c r="C169" s="140" t="s">
        <v>482</v>
      </c>
      <c r="D169" s="140" t="s">
        <v>483</v>
      </c>
      <c r="E169" s="146"/>
      <c r="F169" s="142" t="s">
        <v>448</v>
      </c>
      <c r="G169" s="142"/>
    </row>
    <row r="170" spans="1:6" ht="15">
      <c r="A170" s="112" t="s">
        <v>645</v>
      </c>
      <c r="B170" s="156" t="s">
        <v>646</v>
      </c>
      <c r="C170" s="150">
        <v>0.05418058707028825</v>
      </c>
      <c r="D170" s="150">
        <v>0</v>
      </c>
      <c r="E170" s="155"/>
      <c r="F170" s="150">
        <f>D170+C170</f>
        <v>0.05418058707028825</v>
      </c>
    </row>
    <row r="171" spans="1:6" ht="15">
      <c r="A171" s="112" t="s">
        <v>647</v>
      </c>
      <c r="B171" s="156" t="s">
        <v>1689</v>
      </c>
      <c r="C171" s="150">
        <v>0.16861257146211153</v>
      </c>
      <c r="D171" s="150">
        <v>0</v>
      </c>
      <c r="E171" s="155"/>
      <c r="F171" s="150">
        <f>D171+C171</f>
        <v>0.16861257146211153</v>
      </c>
    </row>
    <row r="172" spans="1:6" ht="15">
      <c r="A172" s="112" t="s">
        <v>648</v>
      </c>
      <c r="B172" s="156" t="s">
        <v>1690</v>
      </c>
      <c r="C172" s="150">
        <v>0.3875661845770797</v>
      </c>
      <c r="D172" s="150">
        <v>0</v>
      </c>
      <c r="E172" s="150"/>
      <c r="F172" s="150">
        <f>D172+C172</f>
        <v>0.3875661845770797</v>
      </c>
    </row>
    <row r="173" spans="1:6" ht="15">
      <c r="A173" s="112" t="s">
        <v>649</v>
      </c>
      <c r="B173" s="156" t="s">
        <v>1691</v>
      </c>
      <c r="C173" s="150">
        <v>0.2695344680026304</v>
      </c>
      <c r="D173" s="150">
        <v>0</v>
      </c>
      <c r="E173" s="150"/>
      <c r="F173" s="150">
        <f>D173+C173</f>
        <v>0.2695344680026304</v>
      </c>
    </row>
    <row r="174" spans="1:6" ht="15">
      <c r="A174" s="112" t="s">
        <v>650</v>
      </c>
      <c r="B174" s="156" t="s">
        <v>1692</v>
      </c>
      <c r="C174" s="150">
        <v>0.1201061888878901</v>
      </c>
      <c r="D174" s="150">
        <v>0</v>
      </c>
      <c r="E174" s="150"/>
      <c r="F174" s="150">
        <f>D174+C174</f>
        <v>0.1201061888878901</v>
      </c>
    </row>
    <row r="175" spans="1:6" ht="15" outlineLevel="1">
      <c r="A175" s="112" t="s">
        <v>651</v>
      </c>
      <c r="B175" s="148"/>
      <c r="C175" s="150"/>
      <c r="D175" s="150"/>
      <c r="E175" s="150"/>
      <c r="F175" s="150"/>
    </row>
    <row r="176" spans="1:6" ht="15" outlineLevel="1">
      <c r="A176" s="112" t="s">
        <v>652</v>
      </c>
      <c r="B176" s="148"/>
      <c r="C176" s="150"/>
      <c r="D176" s="150"/>
      <c r="E176" s="150"/>
      <c r="F176" s="150"/>
    </row>
    <row r="177" spans="1:6" ht="15" outlineLevel="1">
      <c r="A177" s="112" t="s">
        <v>653</v>
      </c>
      <c r="B177" s="156"/>
      <c r="C177" s="150"/>
      <c r="D177" s="150"/>
      <c r="E177" s="150"/>
      <c r="F177" s="150"/>
    </row>
    <row r="178" spans="1:6" ht="15" outlineLevel="1">
      <c r="A178" s="112" t="s">
        <v>654</v>
      </c>
      <c r="B178" s="156"/>
      <c r="C178" s="150"/>
      <c r="D178" s="150"/>
      <c r="E178" s="150"/>
      <c r="F178" s="150"/>
    </row>
    <row r="179" spans="1:7" ht="15" customHeight="1">
      <c r="A179" s="140"/>
      <c r="B179" s="141" t="s">
        <v>655</v>
      </c>
      <c r="C179" s="140" t="s">
        <v>482</v>
      </c>
      <c r="D179" s="140" t="s">
        <v>483</v>
      </c>
      <c r="E179" s="146"/>
      <c r="F179" s="142" t="s">
        <v>448</v>
      </c>
      <c r="G179" s="142"/>
    </row>
    <row r="180" spans="1:6" ht="15">
      <c r="A180" s="112" t="s">
        <v>656</v>
      </c>
      <c r="B180" s="112" t="s">
        <v>1693</v>
      </c>
      <c r="C180" s="150">
        <v>0</v>
      </c>
      <c r="D180" s="150">
        <v>0</v>
      </c>
      <c r="E180" s="155"/>
      <c r="F180" s="150">
        <v>0</v>
      </c>
    </row>
    <row r="181" spans="1:6" ht="15" outlineLevel="1">
      <c r="A181" s="112" t="s">
        <v>657</v>
      </c>
      <c r="B181" s="157"/>
      <c r="C181" s="150"/>
      <c r="D181" s="150"/>
      <c r="E181" s="155"/>
      <c r="F181" s="150"/>
    </row>
    <row r="182" spans="1:6" ht="15" outlineLevel="1">
      <c r="A182" s="112" t="s">
        <v>658</v>
      </c>
      <c r="B182" s="157"/>
      <c r="C182" s="150"/>
      <c r="D182" s="150"/>
      <c r="E182" s="155"/>
      <c r="F182" s="150"/>
    </row>
    <row r="183" spans="1:6" ht="15" outlineLevel="1">
      <c r="A183" s="112" t="s">
        <v>659</v>
      </c>
      <c r="B183" s="157"/>
      <c r="C183" s="150"/>
      <c r="D183" s="150"/>
      <c r="E183" s="155"/>
      <c r="F183" s="150"/>
    </row>
    <row r="184" spans="1:6" ht="15" outlineLevel="1">
      <c r="A184" s="112" t="s">
        <v>660</v>
      </c>
      <c r="B184" s="157"/>
      <c r="C184" s="150"/>
      <c r="D184" s="150"/>
      <c r="E184" s="155"/>
      <c r="F184" s="150"/>
    </row>
    <row r="185" spans="1:7" ht="18.75">
      <c r="A185" s="158"/>
      <c r="B185" s="159" t="s">
        <v>445</v>
      </c>
      <c r="C185" s="158"/>
      <c r="D185" s="158"/>
      <c r="E185" s="158"/>
      <c r="F185" s="160"/>
      <c r="G185" s="160"/>
    </row>
    <row r="186" spans="1:7" ht="15" customHeight="1">
      <c r="A186" s="140"/>
      <c r="B186" s="141" t="s">
        <v>661</v>
      </c>
      <c r="C186" s="140" t="s">
        <v>662</v>
      </c>
      <c r="D186" s="140" t="s">
        <v>663</v>
      </c>
      <c r="E186" s="146"/>
      <c r="F186" s="140" t="s">
        <v>482</v>
      </c>
      <c r="G186" s="140" t="s">
        <v>664</v>
      </c>
    </row>
    <row r="187" spans="1:7" ht="15">
      <c r="A187" s="112" t="s">
        <v>665</v>
      </c>
      <c r="B187" s="153" t="s">
        <v>666</v>
      </c>
      <c r="C187" s="110">
        <v>76.16076058295451</v>
      </c>
      <c r="E187" s="161"/>
      <c r="F187" s="162"/>
      <c r="G187" s="162"/>
    </row>
    <row r="188" spans="1:7" ht="15">
      <c r="A188" s="161"/>
      <c r="B188" s="163"/>
      <c r="C188" s="161"/>
      <c r="D188" s="161"/>
      <c r="E188" s="161"/>
      <c r="F188" s="162"/>
      <c r="G188" s="162"/>
    </row>
    <row r="189" spans="2:7" ht="15">
      <c r="B189" s="153" t="s">
        <v>667</v>
      </c>
      <c r="C189" s="161"/>
      <c r="D189" s="161"/>
      <c r="E189" s="161"/>
      <c r="F189" s="162"/>
      <c r="G189" s="162"/>
    </row>
    <row r="190" spans="1:7" ht="15">
      <c r="A190" s="112" t="s">
        <v>668</v>
      </c>
      <c r="B190" s="153" t="s">
        <v>669</v>
      </c>
      <c r="C190" s="110">
        <v>1353.4613482700026</v>
      </c>
      <c r="D190" s="112">
        <v>28520</v>
      </c>
      <c r="E190" s="161"/>
      <c r="F190" s="92">
        <f>IF($C$214=0,"",IF(C190="[for completion]","",IF(C190="","",C190/$C$214)))</f>
        <v>0.4624882560242738</v>
      </c>
      <c r="G190" s="92">
        <f>IF($D$214=0,"",IF(D190="[for completion]","",IF(D190="","",D190/$D$214)))</f>
        <v>0.7422251138581653</v>
      </c>
    </row>
    <row r="191" spans="1:7" ht="15">
      <c r="A191" s="112" t="s">
        <v>670</v>
      </c>
      <c r="B191" s="153" t="s">
        <v>671</v>
      </c>
      <c r="C191" s="110">
        <v>1115.4271573899996</v>
      </c>
      <c r="D191" s="112">
        <v>8348</v>
      </c>
      <c r="E191" s="161"/>
      <c r="F191" s="92">
        <f aca="true" t="shared" si="3" ref="F191:F213">IF($C$214=0,"",IF(C191="[for completion]","",IF(C191="","",C191/$C$214)))</f>
        <v>0.38115012401558623</v>
      </c>
      <c r="G191" s="92">
        <f aca="true" t="shared" si="4" ref="G191:G213">IF($D$214=0,"",IF(D191="[for completion]","",IF(D191="","",D191/$D$214)))</f>
        <v>0.2172543916720885</v>
      </c>
    </row>
    <row r="192" spans="1:7" ht="15">
      <c r="A192" s="112" t="s">
        <v>672</v>
      </c>
      <c r="B192" s="153" t="s">
        <v>673</v>
      </c>
      <c r="C192" s="110">
        <v>271.44706145000026</v>
      </c>
      <c r="D192" s="112">
        <v>1144</v>
      </c>
      <c r="E192" s="161"/>
      <c r="F192" s="92">
        <f t="shared" si="3"/>
        <v>0.09275556942456568</v>
      </c>
      <c r="G192" s="92">
        <f t="shared" si="4"/>
        <v>0.029772283669486012</v>
      </c>
    </row>
    <row r="193" spans="1:7" ht="15">
      <c r="A193" s="112" t="s">
        <v>674</v>
      </c>
      <c r="B193" s="153" t="s">
        <v>675</v>
      </c>
      <c r="C193" s="110">
        <v>78.75275887000001</v>
      </c>
      <c r="D193" s="112">
        <v>233</v>
      </c>
      <c r="E193" s="161"/>
      <c r="F193" s="92">
        <f t="shared" si="3"/>
        <v>0.026910429435935822</v>
      </c>
      <c r="G193" s="92">
        <f t="shared" si="4"/>
        <v>0.006063760572543916</v>
      </c>
    </row>
    <row r="194" spans="1:7" ht="15">
      <c r="A194" s="112" t="s">
        <v>676</v>
      </c>
      <c r="B194" s="153" t="s">
        <v>677</v>
      </c>
      <c r="C194" s="110">
        <v>107.38889942000002</v>
      </c>
      <c r="D194" s="112">
        <v>180</v>
      </c>
      <c r="E194" s="161"/>
      <c r="F194" s="92">
        <f t="shared" si="3"/>
        <v>0.03669562109963855</v>
      </c>
      <c r="G194" s="92">
        <f t="shared" si="4"/>
        <v>0.004684450227716331</v>
      </c>
    </row>
    <row r="195" spans="1:7" ht="15">
      <c r="A195" s="112" t="s">
        <v>678</v>
      </c>
      <c r="B195" s="153" t="s">
        <v>601</v>
      </c>
      <c r="C195" s="110"/>
      <c r="E195" s="161"/>
      <c r="F195" s="92">
        <f t="shared" si="3"/>
      </c>
      <c r="G195" s="92">
        <f t="shared" si="4"/>
      </c>
    </row>
    <row r="196" spans="1:7" ht="15">
      <c r="A196" s="112" t="s">
        <v>679</v>
      </c>
      <c r="B196" s="153" t="s">
        <v>601</v>
      </c>
      <c r="C196" s="110"/>
      <c r="E196" s="161"/>
      <c r="F196" s="92">
        <f t="shared" si="3"/>
      </c>
      <c r="G196" s="92">
        <f t="shared" si="4"/>
      </c>
    </row>
    <row r="197" spans="1:7" ht="15">
      <c r="A197" s="112" t="s">
        <v>680</v>
      </c>
      <c r="B197" s="153" t="s">
        <v>601</v>
      </c>
      <c r="C197" s="110"/>
      <c r="E197" s="161"/>
      <c r="F197" s="92">
        <f t="shared" si="3"/>
      </c>
      <c r="G197" s="92">
        <f t="shared" si="4"/>
      </c>
    </row>
    <row r="198" spans="1:7" ht="15">
      <c r="A198" s="112" t="s">
        <v>681</v>
      </c>
      <c r="B198" s="153" t="s">
        <v>601</v>
      </c>
      <c r="C198" s="110"/>
      <c r="E198" s="161"/>
      <c r="F198" s="92">
        <f t="shared" si="3"/>
      </c>
      <c r="G198" s="92">
        <f t="shared" si="4"/>
      </c>
    </row>
    <row r="199" spans="1:7" ht="15">
      <c r="A199" s="112" t="s">
        <v>682</v>
      </c>
      <c r="B199" s="153" t="s">
        <v>601</v>
      </c>
      <c r="C199" s="110"/>
      <c r="E199" s="153"/>
      <c r="F199" s="92">
        <f t="shared" si="3"/>
      </c>
      <c r="G199" s="92">
        <f t="shared" si="4"/>
      </c>
    </row>
    <row r="200" spans="1:7" ht="15">
      <c r="A200" s="112" t="s">
        <v>683</v>
      </c>
      <c r="B200" s="153" t="s">
        <v>601</v>
      </c>
      <c r="C200" s="110"/>
      <c r="E200" s="153"/>
      <c r="F200" s="92">
        <f t="shared" si="3"/>
      </c>
      <c r="G200" s="92">
        <f t="shared" si="4"/>
      </c>
    </row>
    <row r="201" spans="1:7" ht="15">
      <c r="A201" s="112" t="s">
        <v>684</v>
      </c>
      <c r="B201" s="153" t="s">
        <v>601</v>
      </c>
      <c r="E201" s="153"/>
      <c r="F201" s="92">
        <f t="shared" si="3"/>
      </c>
      <c r="G201" s="92">
        <f t="shared" si="4"/>
      </c>
    </row>
    <row r="202" spans="1:7" ht="15">
      <c r="A202" s="112" t="s">
        <v>685</v>
      </c>
      <c r="B202" s="153" t="s">
        <v>601</v>
      </c>
      <c r="E202" s="153"/>
      <c r="F202" s="92">
        <f t="shared" si="3"/>
      </c>
      <c r="G202" s="92">
        <f t="shared" si="4"/>
      </c>
    </row>
    <row r="203" spans="1:7" ht="15">
      <c r="A203" s="112" t="s">
        <v>686</v>
      </c>
      <c r="B203" s="153" t="s">
        <v>601</v>
      </c>
      <c r="E203" s="153"/>
      <c r="F203" s="92">
        <f t="shared" si="3"/>
      </c>
      <c r="G203" s="92">
        <f t="shared" si="4"/>
      </c>
    </row>
    <row r="204" spans="1:7" ht="15">
      <c r="A204" s="112" t="s">
        <v>687</v>
      </c>
      <c r="B204" s="153" t="s">
        <v>601</v>
      </c>
      <c r="E204" s="153"/>
      <c r="F204" s="92">
        <f t="shared" si="3"/>
      </c>
      <c r="G204" s="92">
        <f t="shared" si="4"/>
      </c>
    </row>
    <row r="205" spans="1:7" ht="15">
      <c r="A205" s="112" t="s">
        <v>688</v>
      </c>
      <c r="B205" s="153" t="s">
        <v>601</v>
      </c>
      <c r="F205" s="92">
        <f t="shared" si="3"/>
      </c>
      <c r="G205" s="92">
        <f t="shared" si="4"/>
      </c>
    </row>
    <row r="206" spans="1:7" ht="15">
      <c r="A206" s="112" t="s">
        <v>689</v>
      </c>
      <c r="B206" s="153" t="s">
        <v>601</v>
      </c>
      <c r="E206" s="144"/>
      <c r="F206" s="92">
        <f t="shared" si="3"/>
      </c>
      <c r="G206" s="92">
        <f t="shared" si="4"/>
      </c>
    </row>
    <row r="207" spans="1:7" ht="15">
      <c r="A207" s="112" t="s">
        <v>690</v>
      </c>
      <c r="B207" s="153" t="s">
        <v>601</v>
      </c>
      <c r="E207" s="144"/>
      <c r="F207" s="92">
        <f t="shared" si="3"/>
      </c>
      <c r="G207" s="92">
        <f t="shared" si="4"/>
      </c>
    </row>
    <row r="208" spans="1:7" ht="15">
      <c r="A208" s="112" t="s">
        <v>691</v>
      </c>
      <c r="B208" s="153" t="s">
        <v>601</v>
      </c>
      <c r="E208" s="144"/>
      <c r="F208" s="92">
        <f t="shared" si="3"/>
      </c>
      <c r="G208" s="92">
        <f t="shared" si="4"/>
      </c>
    </row>
    <row r="209" spans="1:7" ht="15">
      <c r="A209" s="112" t="s">
        <v>692</v>
      </c>
      <c r="B209" s="153" t="s">
        <v>601</v>
      </c>
      <c r="E209" s="144"/>
      <c r="F209" s="92">
        <f t="shared" si="3"/>
      </c>
      <c r="G209" s="92">
        <f t="shared" si="4"/>
      </c>
    </row>
    <row r="210" spans="1:7" ht="15">
      <c r="A210" s="112" t="s">
        <v>693</v>
      </c>
      <c r="B210" s="153" t="s">
        <v>601</v>
      </c>
      <c r="E210" s="144"/>
      <c r="F210" s="92">
        <f t="shared" si="3"/>
      </c>
      <c r="G210" s="92">
        <f t="shared" si="4"/>
      </c>
    </row>
    <row r="211" spans="1:7" ht="15">
      <c r="A211" s="112" t="s">
        <v>694</v>
      </c>
      <c r="B211" s="153" t="s">
        <v>601</v>
      </c>
      <c r="E211" s="144"/>
      <c r="F211" s="92">
        <f t="shared" si="3"/>
      </c>
      <c r="G211" s="92">
        <f t="shared" si="4"/>
      </c>
    </row>
    <row r="212" spans="1:7" ht="15">
      <c r="A212" s="112" t="s">
        <v>695</v>
      </c>
      <c r="B212" s="153" t="s">
        <v>601</v>
      </c>
      <c r="E212" s="144"/>
      <c r="F212" s="92">
        <f t="shared" si="3"/>
      </c>
      <c r="G212" s="92">
        <f t="shared" si="4"/>
      </c>
    </row>
    <row r="213" spans="1:7" ht="15">
      <c r="A213" s="112" t="s">
        <v>696</v>
      </c>
      <c r="B213" s="153" t="s">
        <v>601</v>
      </c>
      <c r="E213" s="144"/>
      <c r="F213" s="92">
        <f t="shared" si="3"/>
      </c>
      <c r="G213" s="92">
        <f t="shared" si="4"/>
      </c>
    </row>
    <row r="214" spans="1:7" ht="15">
      <c r="A214" s="112" t="s">
        <v>697</v>
      </c>
      <c r="B214" s="164" t="s">
        <v>64</v>
      </c>
      <c r="C214" s="165">
        <f>SUM(C190:C213)</f>
        <v>2926.477225400002</v>
      </c>
      <c r="D214" s="153">
        <f>SUM(D190:D213)</f>
        <v>38425</v>
      </c>
      <c r="E214" s="144"/>
      <c r="F214" s="166">
        <f>SUM(F190:F213)</f>
        <v>1</v>
      </c>
      <c r="G214" s="166">
        <f>SUM(G190:G213)</f>
        <v>1</v>
      </c>
    </row>
    <row r="215" spans="1:7" ht="15" customHeight="1">
      <c r="A215" s="140"/>
      <c r="B215" s="141" t="s">
        <v>698</v>
      </c>
      <c r="C215" s="140" t="s">
        <v>662</v>
      </c>
      <c r="D215" s="140" t="s">
        <v>663</v>
      </c>
      <c r="E215" s="146"/>
      <c r="F215" s="140" t="s">
        <v>482</v>
      </c>
      <c r="G215" s="140" t="s">
        <v>664</v>
      </c>
    </row>
    <row r="216" spans="1:7" ht="15">
      <c r="A216" s="112" t="s">
        <v>699</v>
      </c>
      <c r="B216" s="112" t="s">
        <v>700</v>
      </c>
      <c r="C216" s="110">
        <v>0.597448316038062</v>
      </c>
      <c r="G216" s="112"/>
    </row>
    <row r="217" ht="15">
      <c r="G217" s="112"/>
    </row>
    <row r="218" spans="2:7" ht="15">
      <c r="B218" s="153" t="s">
        <v>701</v>
      </c>
      <c r="G218" s="112"/>
    </row>
    <row r="219" spans="1:7" ht="15">
      <c r="A219" s="112" t="s">
        <v>702</v>
      </c>
      <c r="B219" s="112" t="s">
        <v>703</v>
      </c>
      <c r="C219" s="110">
        <v>724.6594406699995</v>
      </c>
      <c r="D219" s="112">
        <v>14496</v>
      </c>
      <c r="F219" s="92">
        <f aca="true" t="shared" si="5" ref="F219:F233">IF($C$227=0,"",IF(C219="[for completion]","",C219/$C$227))</f>
        <v>0.24762175983479634</v>
      </c>
      <c r="G219" s="92">
        <f aca="true" t="shared" si="6" ref="G219:G233">IF($D$227=0,"",IF(D219="[for completion]","",D219/$D$227))</f>
        <v>0.37725439167208846</v>
      </c>
    </row>
    <row r="220" spans="1:7" ht="15">
      <c r="A220" s="112" t="s">
        <v>704</v>
      </c>
      <c r="B220" s="112" t="s">
        <v>705</v>
      </c>
      <c r="C220" s="110">
        <v>344.73106201999826</v>
      </c>
      <c r="D220" s="112">
        <v>4748</v>
      </c>
      <c r="F220" s="92">
        <f t="shared" si="5"/>
        <v>0.11779728166956077</v>
      </c>
      <c r="G220" s="92">
        <f t="shared" si="6"/>
        <v>0.12356538711776187</v>
      </c>
    </row>
    <row r="221" spans="1:7" ht="15">
      <c r="A221" s="112" t="s">
        <v>706</v>
      </c>
      <c r="B221" s="112" t="s">
        <v>707</v>
      </c>
      <c r="C221" s="110">
        <v>368.28393145999985</v>
      </c>
      <c r="D221" s="112">
        <v>4546</v>
      </c>
      <c r="F221" s="92">
        <f t="shared" si="5"/>
        <v>0.12584548010950672</v>
      </c>
      <c r="G221" s="92">
        <f t="shared" si="6"/>
        <v>0.11830839297332466</v>
      </c>
    </row>
    <row r="222" spans="1:7" ht="15">
      <c r="A222" s="112" t="s">
        <v>708</v>
      </c>
      <c r="B222" s="112" t="s">
        <v>709</v>
      </c>
      <c r="C222" s="110">
        <v>389.34393954999945</v>
      </c>
      <c r="D222" s="112">
        <v>4282</v>
      </c>
      <c r="F222" s="92">
        <f t="shared" si="5"/>
        <v>0.1330418484622866</v>
      </c>
      <c r="G222" s="92">
        <f t="shared" si="6"/>
        <v>0.11143786597267404</v>
      </c>
    </row>
    <row r="223" spans="1:7" ht="15">
      <c r="A223" s="112" t="s">
        <v>710</v>
      </c>
      <c r="B223" s="112" t="s">
        <v>711</v>
      </c>
      <c r="C223" s="110">
        <v>372.6005044300006</v>
      </c>
      <c r="D223" s="112">
        <v>3743</v>
      </c>
      <c r="F223" s="92">
        <f t="shared" si="5"/>
        <v>0.12732048662332326</v>
      </c>
      <c r="G223" s="92">
        <f t="shared" si="6"/>
        <v>0.09741054001301236</v>
      </c>
    </row>
    <row r="224" spans="1:7" ht="15">
      <c r="A224" s="112" t="s">
        <v>712</v>
      </c>
      <c r="B224" s="112" t="s">
        <v>713</v>
      </c>
      <c r="C224" s="110">
        <v>418.3272440899994</v>
      </c>
      <c r="D224" s="112">
        <v>3882</v>
      </c>
      <c r="F224" s="92">
        <f t="shared" si="5"/>
        <v>0.14294566875804796</v>
      </c>
      <c r="G224" s="92">
        <f t="shared" si="6"/>
        <v>0.10102797657774887</v>
      </c>
    </row>
    <row r="225" spans="1:7" ht="15">
      <c r="A225" s="112" t="s">
        <v>714</v>
      </c>
      <c r="B225" s="112" t="s">
        <v>715</v>
      </c>
      <c r="C225" s="110">
        <v>266.11721180000063</v>
      </c>
      <c r="D225" s="112">
        <v>2185</v>
      </c>
      <c r="F225" s="92">
        <f t="shared" si="5"/>
        <v>0.09093431839833542</v>
      </c>
      <c r="G225" s="92">
        <f t="shared" si="6"/>
        <v>0.05686402081977879</v>
      </c>
    </row>
    <row r="226" spans="1:7" ht="15">
      <c r="A226" s="112" t="s">
        <v>716</v>
      </c>
      <c r="B226" s="112" t="s">
        <v>717</v>
      </c>
      <c r="C226" s="110">
        <v>42.41389137999999</v>
      </c>
      <c r="D226" s="112">
        <v>543</v>
      </c>
      <c r="F226" s="92">
        <f t="shared" si="5"/>
        <v>0.01449315614414281</v>
      </c>
      <c r="G226" s="92">
        <f t="shared" si="6"/>
        <v>0.01413142485361093</v>
      </c>
    </row>
    <row r="227" spans="1:7" ht="15">
      <c r="A227" s="112" t="s">
        <v>718</v>
      </c>
      <c r="B227" s="164" t="s">
        <v>64</v>
      </c>
      <c r="C227" s="110">
        <f>SUM(C219:C226)</f>
        <v>2926.477225399998</v>
      </c>
      <c r="D227" s="112">
        <f>SUM(D219:D226)</f>
        <v>38425</v>
      </c>
      <c r="F227" s="144">
        <f>SUM(F219:F226)</f>
        <v>0.9999999999999999</v>
      </c>
      <c r="G227" s="144">
        <f>SUM(G219:G226)</f>
        <v>0.9999999999999999</v>
      </c>
    </row>
    <row r="228" spans="1:7" ht="15" outlineLevel="1">
      <c r="A228" s="112" t="s">
        <v>719</v>
      </c>
      <c r="B228" s="145" t="s">
        <v>720</v>
      </c>
      <c r="F228" s="92">
        <f t="shared" si="5"/>
        <v>0</v>
      </c>
      <c r="G228" s="92">
        <f t="shared" si="6"/>
        <v>0</v>
      </c>
    </row>
    <row r="229" spans="1:7" ht="15" outlineLevel="1">
      <c r="A229" s="112" t="s">
        <v>721</v>
      </c>
      <c r="B229" s="145" t="s">
        <v>722</v>
      </c>
      <c r="F229" s="92">
        <f t="shared" si="5"/>
        <v>0</v>
      </c>
      <c r="G229" s="92">
        <f t="shared" si="6"/>
        <v>0</v>
      </c>
    </row>
    <row r="230" spans="1:7" ht="15" outlineLevel="1">
      <c r="A230" s="112" t="s">
        <v>723</v>
      </c>
      <c r="B230" s="145" t="s">
        <v>724</v>
      </c>
      <c r="F230" s="92">
        <f t="shared" si="5"/>
        <v>0</v>
      </c>
      <c r="G230" s="92">
        <f t="shared" si="6"/>
        <v>0</v>
      </c>
    </row>
    <row r="231" spans="1:7" ht="15" outlineLevel="1">
      <c r="A231" s="112" t="s">
        <v>725</v>
      </c>
      <c r="B231" s="145" t="s">
        <v>726</v>
      </c>
      <c r="F231" s="92">
        <f t="shared" si="5"/>
        <v>0</v>
      </c>
      <c r="G231" s="92">
        <f t="shared" si="6"/>
        <v>0</v>
      </c>
    </row>
    <row r="232" spans="1:7" ht="15" outlineLevel="1">
      <c r="A232" s="112" t="s">
        <v>727</v>
      </c>
      <c r="B232" s="145" t="s">
        <v>728</v>
      </c>
      <c r="F232" s="92">
        <f t="shared" si="5"/>
        <v>0</v>
      </c>
      <c r="G232" s="92">
        <f t="shared" si="6"/>
        <v>0</v>
      </c>
    </row>
    <row r="233" spans="1:7" ht="15" outlineLevel="1">
      <c r="A233" s="112" t="s">
        <v>729</v>
      </c>
      <c r="B233" s="145" t="s">
        <v>730</v>
      </c>
      <c r="F233" s="92">
        <f t="shared" si="5"/>
        <v>0</v>
      </c>
      <c r="G233" s="92">
        <f t="shared" si="6"/>
        <v>0</v>
      </c>
    </row>
    <row r="234" spans="1:7" ht="15" outlineLevel="1">
      <c r="A234" s="112" t="s">
        <v>731</v>
      </c>
      <c r="B234" s="145"/>
      <c r="F234" s="92"/>
      <c r="G234" s="92"/>
    </row>
    <row r="235" spans="1:7" ht="15" outlineLevel="1">
      <c r="A235" s="112" t="s">
        <v>732</v>
      </c>
      <c r="B235" s="145"/>
      <c r="F235" s="92"/>
      <c r="G235" s="92"/>
    </row>
    <row r="236" spans="1:7" ht="15" outlineLevel="1">
      <c r="A236" s="112" t="s">
        <v>733</v>
      </c>
      <c r="B236" s="145"/>
      <c r="F236" s="92"/>
      <c r="G236" s="92"/>
    </row>
    <row r="237" spans="1:7" ht="15" customHeight="1">
      <c r="A237" s="140"/>
      <c r="B237" s="141" t="s">
        <v>734</v>
      </c>
      <c r="C237" s="140" t="s">
        <v>662</v>
      </c>
      <c r="D237" s="140" t="s">
        <v>663</v>
      </c>
      <c r="E237" s="146"/>
      <c r="F237" s="140" t="s">
        <v>482</v>
      </c>
      <c r="G237" s="140" t="s">
        <v>664</v>
      </c>
    </row>
    <row r="238" spans="1:7" ht="15">
      <c r="A238" s="112" t="s">
        <v>735</v>
      </c>
      <c r="B238" s="112" t="s">
        <v>700</v>
      </c>
      <c r="C238" s="144">
        <v>0.5407694076675811</v>
      </c>
      <c r="G238" s="112"/>
    </row>
    <row r="239" ht="15">
      <c r="G239" s="112"/>
    </row>
    <row r="240" spans="2:7" ht="15">
      <c r="B240" s="153" t="s">
        <v>701</v>
      </c>
      <c r="G240" s="112"/>
    </row>
    <row r="241" spans="1:7" ht="15">
      <c r="A241" s="112" t="s">
        <v>736</v>
      </c>
      <c r="B241" s="112" t="s">
        <v>703</v>
      </c>
      <c r="C241" s="110">
        <v>954.9850916599967</v>
      </c>
      <c r="D241" s="112">
        <v>18439</v>
      </c>
      <c r="F241" s="92">
        <f>IF($C$249=0,"",IF(C241="[Mark as ND1 if not relevant]","",C241/$C$249))</f>
        <v>0.32632582388522363</v>
      </c>
      <c r="G241" s="92">
        <f>IF($D$249=0,"",IF(D241="[Mark as ND1 if not relevant]","",D241/$D$249))</f>
        <v>0.47986987638256345</v>
      </c>
    </row>
    <row r="242" spans="1:7" ht="15">
      <c r="A242" s="112" t="s">
        <v>737</v>
      </c>
      <c r="B242" s="112" t="s">
        <v>705</v>
      </c>
      <c r="C242" s="110">
        <v>342.5958902799985</v>
      </c>
      <c r="D242" s="112">
        <v>4339</v>
      </c>
      <c r="F242" s="92">
        <f aca="true" t="shared" si="7" ref="F242:F248">IF($C$249=0,"",IF(C242="[Mark as ND1 if not relevant]","",C242/$C$249))</f>
        <v>0.11706767690056841</v>
      </c>
      <c r="G242" s="92">
        <f aca="true" t="shared" si="8" ref="G242:G248">IF($D$249=0,"",IF(D242="[Mark as ND1 if not relevant]","",D242/$D$249))</f>
        <v>0.11292127521145087</v>
      </c>
    </row>
    <row r="243" spans="1:7" ht="15">
      <c r="A243" s="112" t="s">
        <v>738</v>
      </c>
      <c r="B243" s="112" t="s">
        <v>707</v>
      </c>
      <c r="C243" s="110">
        <v>349.3743310099998</v>
      </c>
      <c r="D243" s="112">
        <v>3993</v>
      </c>
      <c r="F243" s="92">
        <f t="shared" si="7"/>
        <v>0.11938392275109773</v>
      </c>
      <c r="G243" s="92">
        <f t="shared" si="8"/>
        <v>0.1039167208848406</v>
      </c>
    </row>
    <row r="244" spans="1:7" ht="15">
      <c r="A244" s="112" t="s">
        <v>739</v>
      </c>
      <c r="B244" s="112" t="s">
        <v>709</v>
      </c>
      <c r="C244" s="110">
        <v>378.68153835999976</v>
      </c>
      <c r="D244" s="112">
        <v>3857</v>
      </c>
      <c r="F244" s="92">
        <f t="shared" si="7"/>
        <v>0.12939842315302524</v>
      </c>
      <c r="G244" s="92">
        <f t="shared" si="8"/>
        <v>0.10037735849056603</v>
      </c>
    </row>
    <row r="245" spans="1:7" ht="15">
      <c r="A245" s="112" t="s">
        <v>740</v>
      </c>
      <c r="B245" s="112" t="s">
        <v>711</v>
      </c>
      <c r="C245" s="110">
        <v>359.83706322</v>
      </c>
      <c r="D245" s="112">
        <v>3305</v>
      </c>
      <c r="F245" s="92">
        <f t="shared" si="7"/>
        <v>0.12295911961891895</v>
      </c>
      <c r="G245" s="92">
        <f t="shared" si="8"/>
        <v>0.0860117111255693</v>
      </c>
    </row>
    <row r="246" spans="1:7" ht="15">
      <c r="A246" s="112" t="s">
        <v>741</v>
      </c>
      <c r="B246" s="112" t="s">
        <v>713</v>
      </c>
      <c r="C246" s="110">
        <v>369.2949987100005</v>
      </c>
      <c r="D246" s="112">
        <v>3126</v>
      </c>
      <c r="F246" s="92">
        <f t="shared" si="7"/>
        <v>0.12619096964252807</v>
      </c>
      <c r="G246" s="92">
        <f t="shared" si="8"/>
        <v>0.08135328562134027</v>
      </c>
    </row>
    <row r="247" spans="1:7" ht="15">
      <c r="A247" s="112" t="s">
        <v>742</v>
      </c>
      <c r="B247" s="112" t="s">
        <v>715</v>
      </c>
      <c r="C247" s="110">
        <v>147.67753684999994</v>
      </c>
      <c r="D247" s="112">
        <v>1108</v>
      </c>
      <c r="F247" s="92">
        <f t="shared" si="7"/>
        <v>0.050462561460670574</v>
      </c>
      <c r="G247" s="92">
        <f t="shared" si="8"/>
        <v>0.028835393623942746</v>
      </c>
    </row>
    <row r="248" spans="1:7" ht="15">
      <c r="A248" s="112" t="s">
        <v>743</v>
      </c>
      <c r="B248" s="112" t="s">
        <v>717</v>
      </c>
      <c r="C248" s="110">
        <v>24.03077531000001</v>
      </c>
      <c r="D248" s="112">
        <v>258</v>
      </c>
      <c r="F248" s="92">
        <f t="shared" si="7"/>
        <v>0.0082115025879675</v>
      </c>
      <c r="G248" s="92">
        <f t="shared" si="8"/>
        <v>0.00671437865972674</v>
      </c>
    </row>
    <row r="249" spans="1:7" ht="15">
      <c r="A249" s="112" t="s">
        <v>744</v>
      </c>
      <c r="B249" s="164" t="s">
        <v>64</v>
      </c>
      <c r="C249" s="110">
        <f>SUM(C241:C248)</f>
        <v>2926.477225399995</v>
      </c>
      <c r="D249" s="112">
        <f>SUM(D241:D248)</f>
        <v>38425</v>
      </c>
      <c r="F249" s="144">
        <f>SUM(F241:F248)</f>
        <v>1</v>
      </c>
      <c r="G249" s="144">
        <f>SUM(G241:G248)</f>
        <v>1</v>
      </c>
    </row>
    <row r="250" spans="1:7" ht="15" outlineLevel="1">
      <c r="A250" s="112" t="s">
        <v>745</v>
      </c>
      <c r="B250" s="145" t="s">
        <v>720</v>
      </c>
      <c r="F250" s="92">
        <f aca="true" t="shared" si="9" ref="F250:F255">IF($C$249=0,"",IF(C250="[for completion]","",C250/$C$249))</f>
        <v>0</v>
      </c>
      <c r="G250" s="92">
        <f aca="true" t="shared" si="10" ref="G250:G255">IF($D$249=0,"",IF(D250="[for completion]","",D250/$D$249))</f>
        <v>0</v>
      </c>
    </row>
    <row r="251" spans="1:7" ht="15" outlineLevel="1">
      <c r="A251" s="112" t="s">
        <v>746</v>
      </c>
      <c r="B251" s="145" t="s">
        <v>722</v>
      </c>
      <c r="F251" s="92">
        <f t="shared" si="9"/>
        <v>0</v>
      </c>
      <c r="G251" s="92">
        <f t="shared" si="10"/>
        <v>0</v>
      </c>
    </row>
    <row r="252" spans="1:7" ht="15" outlineLevel="1">
      <c r="A252" s="112" t="s">
        <v>747</v>
      </c>
      <c r="B252" s="145" t="s">
        <v>724</v>
      </c>
      <c r="F252" s="92">
        <f t="shared" si="9"/>
        <v>0</v>
      </c>
      <c r="G252" s="92">
        <f t="shared" si="10"/>
        <v>0</v>
      </c>
    </row>
    <row r="253" spans="1:7" ht="15" outlineLevel="1">
      <c r="A253" s="112" t="s">
        <v>748</v>
      </c>
      <c r="B253" s="145" t="s">
        <v>726</v>
      </c>
      <c r="F253" s="92">
        <f t="shared" si="9"/>
        <v>0</v>
      </c>
      <c r="G253" s="92">
        <f t="shared" si="10"/>
        <v>0</v>
      </c>
    </row>
    <row r="254" spans="1:7" ht="15" outlineLevel="1">
      <c r="A254" s="112" t="s">
        <v>749</v>
      </c>
      <c r="B254" s="145" t="s">
        <v>728</v>
      </c>
      <c r="F254" s="92">
        <f t="shared" si="9"/>
        <v>0</v>
      </c>
      <c r="G254" s="92">
        <f t="shared" si="10"/>
        <v>0</v>
      </c>
    </row>
    <row r="255" spans="1:7" ht="15" outlineLevel="1">
      <c r="A255" s="112" t="s">
        <v>750</v>
      </c>
      <c r="B255" s="145" t="s">
        <v>730</v>
      </c>
      <c r="F255" s="92">
        <f t="shared" si="9"/>
        <v>0</v>
      </c>
      <c r="G255" s="92">
        <f t="shared" si="10"/>
        <v>0</v>
      </c>
    </row>
    <row r="256" spans="1:7" ht="15" outlineLevel="1">
      <c r="A256" s="112" t="s">
        <v>751</v>
      </c>
      <c r="B256" s="145"/>
      <c r="F256" s="92"/>
      <c r="G256" s="92"/>
    </row>
    <row r="257" spans="1:7" ht="15" outlineLevel="1">
      <c r="A257" s="112" t="s">
        <v>752</v>
      </c>
      <c r="B257" s="145"/>
      <c r="F257" s="92"/>
      <c r="G257" s="92"/>
    </row>
    <row r="258" spans="1:7" ht="15" outlineLevel="1">
      <c r="A258" s="112" t="s">
        <v>753</v>
      </c>
      <c r="B258" s="145"/>
      <c r="F258" s="92"/>
      <c r="G258" s="92"/>
    </row>
    <row r="259" spans="1:7" ht="15" customHeight="1">
      <c r="A259" s="140"/>
      <c r="B259" s="141" t="s">
        <v>754</v>
      </c>
      <c r="C259" s="140" t="s">
        <v>482</v>
      </c>
      <c r="D259" s="140"/>
      <c r="E259" s="146"/>
      <c r="F259" s="140"/>
      <c r="G259" s="140"/>
    </row>
    <row r="260" spans="1:7" ht="15">
      <c r="A260" s="112" t="s">
        <v>755</v>
      </c>
      <c r="B260" s="112" t="s">
        <v>1694</v>
      </c>
      <c r="C260" s="144">
        <v>0</v>
      </c>
      <c r="E260" s="144"/>
      <c r="F260" s="144"/>
      <c r="G260" s="144"/>
    </row>
    <row r="261" spans="1:6" ht="15">
      <c r="A261" s="112" t="s">
        <v>756</v>
      </c>
      <c r="B261" s="112" t="s">
        <v>757</v>
      </c>
      <c r="C261" s="144">
        <v>0</v>
      </c>
      <c r="E261" s="144"/>
      <c r="F261" s="144"/>
    </row>
    <row r="262" spans="1:6" ht="15">
      <c r="A262" s="112" t="s">
        <v>758</v>
      </c>
      <c r="B262" s="112" t="s">
        <v>759</v>
      </c>
      <c r="C262" s="144">
        <v>0</v>
      </c>
      <c r="E262" s="144"/>
      <c r="F262" s="144"/>
    </row>
    <row r="263" spans="1:14" ht="15">
      <c r="A263" s="112" t="s">
        <v>760</v>
      </c>
      <c r="B263" s="153" t="s">
        <v>761</v>
      </c>
      <c r="C263" s="144">
        <v>0</v>
      </c>
      <c r="D263" s="161"/>
      <c r="E263" s="161"/>
      <c r="F263" s="162"/>
      <c r="G263" s="162"/>
      <c r="H263" s="124"/>
      <c r="I263" s="112"/>
      <c r="J263" s="112"/>
      <c r="K263" s="112"/>
      <c r="L263" s="124"/>
      <c r="M263" s="124"/>
      <c r="N263" s="124"/>
    </row>
    <row r="264" spans="1:6" ht="15">
      <c r="A264" s="112" t="s">
        <v>762</v>
      </c>
      <c r="B264" s="112" t="s">
        <v>62</v>
      </c>
      <c r="C264" s="144">
        <v>1</v>
      </c>
      <c r="E264" s="144"/>
      <c r="F264" s="144"/>
    </row>
    <row r="265" spans="1:6" ht="15" outlineLevel="1">
      <c r="A265" s="112" t="s">
        <v>763</v>
      </c>
      <c r="B265" s="145" t="s">
        <v>764</v>
      </c>
      <c r="C265" s="144"/>
      <c r="E265" s="144"/>
      <c r="F265" s="144"/>
    </row>
    <row r="266" spans="1:6" ht="15" outlineLevel="1">
      <c r="A266" s="112" t="s">
        <v>765</v>
      </c>
      <c r="B266" s="145" t="s">
        <v>766</v>
      </c>
      <c r="C266" s="167"/>
      <c r="E266" s="144"/>
      <c r="F266" s="144"/>
    </row>
    <row r="267" spans="1:6" ht="15" outlineLevel="1">
      <c r="A267" s="112" t="s">
        <v>767</v>
      </c>
      <c r="B267" s="145" t="s">
        <v>768</v>
      </c>
      <c r="C267" s="144"/>
      <c r="E267" s="144"/>
      <c r="F267" s="144"/>
    </row>
    <row r="268" spans="1:6" ht="15" outlineLevel="1">
      <c r="A268" s="112" t="s">
        <v>769</v>
      </c>
      <c r="B268" s="145" t="s">
        <v>770</v>
      </c>
      <c r="C268" s="144"/>
      <c r="E268" s="144"/>
      <c r="F268" s="144"/>
    </row>
    <row r="269" spans="1:6" ht="15" outlineLevel="1">
      <c r="A269" s="112" t="s">
        <v>771</v>
      </c>
      <c r="B269" s="145" t="s">
        <v>772</v>
      </c>
      <c r="C269" s="144"/>
      <c r="E269" s="144"/>
      <c r="F269" s="144"/>
    </row>
    <row r="270" spans="1:6" ht="15" outlineLevel="1">
      <c r="A270" s="112" t="s">
        <v>773</v>
      </c>
      <c r="B270" s="145" t="s">
        <v>165</v>
      </c>
      <c r="C270" s="144"/>
      <c r="E270" s="144"/>
      <c r="F270" s="144"/>
    </row>
    <row r="271" spans="1:6" ht="15" outlineLevel="1">
      <c r="A271" s="112" t="s">
        <v>774</v>
      </c>
      <c r="B271" s="145" t="s">
        <v>165</v>
      </c>
      <c r="C271" s="144"/>
      <c r="E271" s="144"/>
      <c r="F271" s="144"/>
    </row>
    <row r="272" spans="1:6" ht="15" outlineLevel="1">
      <c r="A272" s="112" t="s">
        <v>775</v>
      </c>
      <c r="B272" s="145" t="s">
        <v>165</v>
      </c>
      <c r="C272" s="144"/>
      <c r="E272" s="144"/>
      <c r="F272" s="144"/>
    </row>
    <row r="273" spans="1:6" ht="15" outlineLevel="1">
      <c r="A273" s="112" t="s">
        <v>776</v>
      </c>
      <c r="B273" s="145" t="s">
        <v>165</v>
      </c>
      <c r="C273" s="144"/>
      <c r="E273" s="144"/>
      <c r="F273" s="144"/>
    </row>
    <row r="274" spans="1:6" ht="15" outlineLevel="1">
      <c r="A274" s="112" t="s">
        <v>777</v>
      </c>
      <c r="B274" s="145" t="s">
        <v>165</v>
      </c>
      <c r="C274" s="144"/>
      <c r="E274" s="144"/>
      <c r="F274" s="144"/>
    </row>
    <row r="275" spans="1:6" ht="15" outlineLevel="1">
      <c r="A275" s="112" t="s">
        <v>778</v>
      </c>
      <c r="B275" s="145" t="s">
        <v>165</v>
      </c>
      <c r="C275" s="144"/>
      <c r="E275" s="144"/>
      <c r="F275" s="144"/>
    </row>
    <row r="276" spans="1:7" ht="15" customHeight="1">
      <c r="A276" s="140"/>
      <c r="B276" s="141" t="s">
        <v>779</v>
      </c>
      <c r="C276" s="140" t="s">
        <v>482</v>
      </c>
      <c r="D276" s="140"/>
      <c r="E276" s="146"/>
      <c r="F276" s="140"/>
      <c r="G276" s="142"/>
    </row>
    <row r="277" spans="1:6" ht="15">
      <c r="A277" s="112" t="s">
        <v>780</v>
      </c>
      <c r="B277" s="112" t="s">
        <v>781</v>
      </c>
      <c r="C277" s="144">
        <v>1</v>
      </c>
      <c r="E277" s="124"/>
      <c r="F277" s="124"/>
    </row>
    <row r="278" spans="1:6" ht="15">
      <c r="A278" s="112" t="s">
        <v>782</v>
      </c>
      <c r="B278" s="112" t="s">
        <v>783</v>
      </c>
      <c r="C278" s="144">
        <v>0</v>
      </c>
      <c r="E278" s="124"/>
      <c r="F278" s="124"/>
    </row>
    <row r="279" spans="1:6" ht="15">
      <c r="A279" s="112" t="s">
        <v>784</v>
      </c>
      <c r="B279" s="112" t="s">
        <v>62</v>
      </c>
      <c r="C279" s="144">
        <v>0</v>
      </c>
      <c r="E279" s="124"/>
      <c r="F279" s="124"/>
    </row>
    <row r="280" spans="1:6" ht="15" outlineLevel="1">
      <c r="A280" s="112" t="s">
        <v>785</v>
      </c>
      <c r="C280" s="150"/>
      <c r="E280" s="124"/>
      <c r="F280" s="124"/>
    </row>
    <row r="281" spans="1:6" ht="15" outlineLevel="1">
      <c r="A281" s="112" t="s">
        <v>786</v>
      </c>
      <c r="C281" s="150"/>
      <c r="E281" s="124"/>
      <c r="F281" s="124"/>
    </row>
    <row r="282" spans="1:6" ht="15" outlineLevel="1">
      <c r="A282" s="112" t="s">
        <v>787</v>
      </c>
      <c r="C282" s="150"/>
      <c r="E282" s="124"/>
      <c r="F282" s="124"/>
    </row>
    <row r="283" spans="1:6" ht="15" outlineLevel="1">
      <c r="A283" s="112" t="s">
        <v>788</v>
      </c>
      <c r="C283" s="150"/>
      <c r="E283" s="124"/>
      <c r="F283" s="124"/>
    </row>
    <row r="284" spans="1:6" ht="15" outlineLevel="1">
      <c r="A284" s="112" t="s">
        <v>789</v>
      </c>
      <c r="C284" s="150"/>
      <c r="E284" s="124"/>
      <c r="F284" s="124"/>
    </row>
    <row r="285" spans="1:6" ht="15" outlineLevel="1">
      <c r="A285" s="112" t="s">
        <v>790</v>
      </c>
      <c r="C285" s="150"/>
      <c r="E285" s="124"/>
      <c r="F285" s="124"/>
    </row>
    <row r="286" spans="1:7" ht="18.75">
      <c r="A286" s="158"/>
      <c r="B286" s="159" t="s">
        <v>1695</v>
      </c>
      <c r="C286" s="158"/>
      <c r="D286" s="158"/>
      <c r="E286" s="158"/>
      <c r="F286" s="160"/>
      <c r="G286" s="160"/>
    </row>
    <row r="287" spans="1:7" ht="15" customHeight="1">
      <c r="A287" s="140"/>
      <c r="B287" s="141" t="s">
        <v>791</v>
      </c>
      <c r="C287" s="140" t="s">
        <v>662</v>
      </c>
      <c r="D287" s="140" t="s">
        <v>663</v>
      </c>
      <c r="E287" s="140"/>
      <c r="F287" s="140" t="s">
        <v>483</v>
      </c>
      <c r="G287" s="140" t="s">
        <v>664</v>
      </c>
    </row>
    <row r="288" spans="1:7" ht="15">
      <c r="A288" s="112" t="s">
        <v>792</v>
      </c>
      <c r="B288" s="112" t="s">
        <v>666</v>
      </c>
      <c r="D288" s="161"/>
      <c r="E288" s="161"/>
      <c r="F288" s="162"/>
      <c r="G288" s="162"/>
    </row>
    <row r="289" spans="1:7" ht="15">
      <c r="A289" s="161"/>
      <c r="D289" s="161"/>
      <c r="E289" s="161"/>
      <c r="F289" s="162"/>
      <c r="G289" s="162"/>
    </row>
    <row r="290" spans="2:7" ht="15">
      <c r="B290" s="112" t="s">
        <v>667</v>
      </c>
      <c r="D290" s="161"/>
      <c r="E290" s="161"/>
      <c r="F290" s="162"/>
      <c r="G290" s="162"/>
    </row>
    <row r="291" spans="1:7" ht="15">
      <c r="A291" s="112" t="s">
        <v>793</v>
      </c>
      <c r="B291" s="153" t="s">
        <v>601</v>
      </c>
      <c r="E291" s="161"/>
      <c r="F291" s="92">
        <f aca="true" t="shared" si="11" ref="F291:F314">IF($C$315=0,"",IF(C291="[for completion]","",C291/$C$315))</f>
      </c>
      <c r="G291" s="92">
        <f aca="true" t="shared" si="12" ref="G291:G314">IF($D$315=0,"",IF(D291="[for completion]","",D291/$D$315))</f>
      </c>
    </row>
    <row r="292" spans="1:7" ht="15">
      <c r="A292" s="112" t="s">
        <v>794</v>
      </c>
      <c r="B292" s="153" t="s">
        <v>601</v>
      </c>
      <c r="E292" s="161"/>
      <c r="F292" s="92">
        <f t="shared" si="11"/>
      </c>
      <c r="G292" s="92">
        <f t="shared" si="12"/>
      </c>
    </row>
    <row r="293" spans="1:7" ht="15">
      <c r="A293" s="112" t="s">
        <v>795</v>
      </c>
      <c r="B293" s="153" t="s">
        <v>601</v>
      </c>
      <c r="E293" s="161"/>
      <c r="F293" s="92">
        <f t="shared" si="11"/>
      </c>
      <c r="G293" s="92">
        <f t="shared" si="12"/>
      </c>
    </row>
    <row r="294" spans="1:7" ht="15">
      <c r="A294" s="112" t="s">
        <v>796</v>
      </c>
      <c r="B294" s="153" t="s">
        <v>601</v>
      </c>
      <c r="E294" s="161"/>
      <c r="F294" s="92">
        <f t="shared" si="11"/>
      </c>
      <c r="G294" s="92">
        <f t="shared" si="12"/>
      </c>
    </row>
    <row r="295" spans="1:7" ht="15">
      <c r="A295" s="112" t="s">
        <v>797</v>
      </c>
      <c r="B295" s="153" t="s">
        <v>601</v>
      </c>
      <c r="E295" s="161"/>
      <c r="F295" s="92">
        <f t="shared" si="11"/>
      </c>
      <c r="G295" s="92">
        <f t="shared" si="12"/>
      </c>
    </row>
    <row r="296" spans="1:7" ht="15">
      <c r="A296" s="112" t="s">
        <v>798</v>
      </c>
      <c r="B296" s="153" t="s">
        <v>601</v>
      </c>
      <c r="E296" s="161"/>
      <c r="F296" s="92">
        <f t="shared" si="11"/>
      </c>
      <c r="G296" s="92">
        <f t="shared" si="12"/>
      </c>
    </row>
    <row r="297" spans="1:7" ht="15">
      <c r="A297" s="112" t="s">
        <v>799</v>
      </c>
      <c r="B297" s="153" t="s">
        <v>601</v>
      </c>
      <c r="E297" s="161"/>
      <c r="F297" s="92">
        <f t="shared" si="11"/>
      </c>
      <c r="G297" s="92">
        <f t="shared" si="12"/>
      </c>
    </row>
    <row r="298" spans="1:7" ht="15">
      <c r="A298" s="112" t="s">
        <v>800</v>
      </c>
      <c r="B298" s="153" t="s">
        <v>601</v>
      </c>
      <c r="E298" s="161"/>
      <c r="F298" s="92">
        <f t="shared" si="11"/>
      </c>
      <c r="G298" s="92">
        <f t="shared" si="12"/>
      </c>
    </row>
    <row r="299" spans="1:7" ht="15">
      <c r="A299" s="112" t="s">
        <v>801</v>
      </c>
      <c r="B299" s="153" t="s">
        <v>601</v>
      </c>
      <c r="E299" s="161"/>
      <c r="F299" s="92">
        <f t="shared" si="11"/>
      </c>
      <c r="G299" s="92">
        <f t="shared" si="12"/>
      </c>
    </row>
    <row r="300" spans="1:7" ht="15">
      <c r="A300" s="112" t="s">
        <v>802</v>
      </c>
      <c r="B300" s="153" t="s">
        <v>601</v>
      </c>
      <c r="E300" s="153"/>
      <c r="F300" s="92">
        <f t="shared" si="11"/>
      </c>
      <c r="G300" s="92">
        <f t="shared" si="12"/>
      </c>
    </row>
    <row r="301" spans="1:7" ht="15">
      <c r="A301" s="112" t="s">
        <v>803</v>
      </c>
      <c r="B301" s="153" t="s">
        <v>601</v>
      </c>
      <c r="E301" s="153"/>
      <c r="F301" s="92">
        <f t="shared" si="11"/>
      </c>
      <c r="G301" s="92">
        <f t="shared" si="12"/>
      </c>
    </row>
    <row r="302" spans="1:7" ht="15">
      <c r="A302" s="112" t="s">
        <v>804</v>
      </c>
      <c r="B302" s="153" t="s">
        <v>601</v>
      </c>
      <c r="E302" s="153"/>
      <c r="F302" s="92">
        <f t="shared" si="11"/>
      </c>
      <c r="G302" s="92">
        <f t="shared" si="12"/>
      </c>
    </row>
    <row r="303" spans="1:7" ht="15">
      <c r="A303" s="112" t="s">
        <v>805</v>
      </c>
      <c r="B303" s="153" t="s">
        <v>601</v>
      </c>
      <c r="E303" s="153"/>
      <c r="F303" s="92">
        <f t="shared" si="11"/>
      </c>
      <c r="G303" s="92">
        <f t="shared" si="12"/>
      </c>
    </row>
    <row r="304" spans="1:7" ht="15">
      <c r="A304" s="112" t="s">
        <v>806</v>
      </c>
      <c r="B304" s="153" t="s">
        <v>601</v>
      </c>
      <c r="E304" s="153"/>
      <c r="F304" s="92">
        <f t="shared" si="11"/>
      </c>
      <c r="G304" s="92">
        <f t="shared" si="12"/>
      </c>
    </row>
    <row r="305" spans="1:7" ht="15">
      <c r="A305" s="112" t="s">
        <v>807</v>
      </c>
      <c r="B305" s="153" t="s">
        <v>601</v>
      </c>
      <c r="E305" s="153"/>
      <c r="F305" s="92">
        <f t="shared" si="11"/>
      </c>
      <c r="G305" s="92">
        <f t="shared" si="12"/>
      </c>
    </row>
    <row r="306" spans="1:7" ht="15">
      <c r="A306" s="112" t="s">
        <v>808</v>
      </c>
      <c r="B306" s="153" t="s">
        <v>601</v>
      </c>
      <c r="F306" s="92">
        <f t="shared" si="11"/>
      </c>
      <c r="G306" s="92">
        <f t="shared" si="12"/>
      </c>
    </row>
    <row r="307" spans="1:7" ht="15">
      <c r="A307" s="112" t="s">
        <v>809</v>
      </c>
      <c r="B307" s="153" t="s">
        <v>601</v>
      </c>
      <c r="E307" s="144"/>
      <c r="F307" s="92">
        <f t="shared" si="11"/>
      </c>
      <c r="G307" s="92">
        <f t="shared" si="12"/>
      </c>
    </row>
    <row r="308" spans="1:7" ht="15">
      <c r="A308" s="112" t="s">
        <v>810</v>
      </c>
      <c r="B308" s="153" t="s">
        <v>601</v>
      </c>
      <c r="E308" s="144"/>
      <c r="F308" s="92">
        <f t="shared" si="11"/>
      </c>
      <c r="G308" s="92">
        <f t="shared" si="12"/>
      </c>
    </row>
    <row r="309" spans="1:7" ht="15">
      <c r="A309" s="112" t="s">
        <v>811</v>
      </c>
      <c r="B309" s="153" t="s">
        <v>601</v>
      </c>
      <c r="E309" s="144"/>
      <c r="F309" s="92">
        <f t="shared" si="11"/>
      </c>
      <c r="G309" s="92">
        <f t="shared" si="12"/>
      </c>
    </row>
    <row r="310" spans="1:7" ht="15">
      <c r="A310" s="112" t="s">
        <v>812</v>
      </c>
      <c r="B310" s="153" t="s">
        <v>601</v>
      </c>
      <c r="E310" s="144"/>
      <c r="F310" s="92">
        <f t="shared" si="11"/>
      </c>
      <c r="G310" s="92">
        <f t="shared" si="12"/>
      </c>
    </row>
    <row r="311" spans="1:7" ht="15">
      <c r="A311" s="112" t="s">
        <v>1696</v>
      </c>
      <c r="B311" s="153" t="s">
        <v>601</v>
      </c>
      <c r="E311" s="144"/>
      <c r="F311" s="92">
        <f t="shared" si="11"/>
      </c>
      <c r="G311" s="92">
        <f t="shared" si="12"/>
      </c>
    </row>
    <row r="312" spans="1:7" ht="15">
      <c r="A312" s="112" t="s">
        <v>813</v>
      </c>
      <c r="B312" s="153" t="s">
        <v>601</v>
      </c>
      <c r="E312" s="144"/>
      <c r="F312" s="92">
        <f t="shared" si="11"/>
      </c>
      <c r="G312" s="92">
        <f t="shared" si="12"/>
      </c>
    </row>
    <row r="313" spans="1:7" ht="15">
      <c r="A313" s="112" t="s">
        <v>814</v>
      </c>
      <c r="B313" s="153" t="s">
        <v>601</v>
      </c>
      <c r="E313" s="144"/>
      <c r="F313" s="92">
        <f t="shared" si="11"/>
      </c>
      <c r="G313" s="92">
        <f t="shared" si="12"/>
      </c>
    </row>
    <row r="314" spans="1:7" ht="15">
      <c r="A314" s="112" t="s">
        <v>815</v>
      </c>
      <c r="B314" s="153" t="s">
        <v>601</v>
      </c>
      <c r="E314" s="144"/>
      <c r="F314" s="92">
        <f t="shared" si="11"/>
      </c>
      <c r="G314" s="92">
        <f t="shared" si="12"/>
      </c>
    </row>
    <row r="315" spans="1:7" ht="15">
      <c r="A315" s="112" t="s">
        <v>816</v>
      </c>
      <c r="B315" s="164" t="s">
        <v>64</v>
      </c>
      <c r="C315" s="153">
        <f>SUM(C291:C314)</f>
        <v>0</v>
      </c>
      <c r="D315" s="153">
        <f>SUM(D291:D314)</f>
        <v>0</v>
      </c>
      <c r="E315" s="144"/>
      <c r="F315" s="166">
        <f>SUM(F291:F314)</f>
        <v>0</v>
      </c>
      <c r="G315" s="166">
        <f>SUM(G291:G314)</f>
        <v>0</v>
      </c>
    </row>
    <row r="316" spans="1:7" ht="15" customHeight="1">
      <c r="A316" s="140"/>
      <c r="B316" s="141" t="s">
        <v>1697</v>
      </c>
      <c r="C316" s="140" t="s">
        <v>662</v>
      </c>
      <c r="D316" s="140" t="s">
        <v>663</v>
      </c>
      <c r="E316" s="140"/>
      <c r="F316" s="140" t="s">
        <v>483</v>
      </c>
      <c r="G316" s="140" t="s">
        <v>664</v>
      </c>
    </row>
    <row r="317" spans="1:7" ht="15">
      <c r="A317" s="112" t="s">
        <v>817</v>
      </c>
      <c r="B317" s="112" t="s">
        <v>700</v>
      </c>
      <c r="C317" s="150"/>
      <c r="G317" s="112"/>
    </row>
    <row r="318" ht="15">
      <c r="G318" s="112"/>
    </row>
    <row r="319" spans="2:7" ht="15">
      <c r="B319" s="153" t="s">
        <v>701</v>
      </c>
      <c r="G319" s="112"/>
    </row>
    <row r="320" spans="1:7" ht="15">
      <c r="A320" s="112" t="s">
        <v>818</v>
      </c>
      <c r="B320" s="112" t="s">
        <v>703</v>
      </c>
      <c r="F320" s="92">
        <f>IF($C$328=0,"",IF(C320="[for completion]","",C320/$C$328))</f>
      </c>
      <c r="G320" s="92">
        <f>IF($D$328=0,"",IF(D320="[for completion]","",D320/$D$328))</f>
      </c>
    </row>
    <row r="321" spans="1:7" ht="15">
      <c r="A321" s="112" t="s">
        <v>819</v>
      </c>
      <c r="B321" s="112" t="s">
        <v>705</v>
      </c>
      <c r="F321" s="92">
        <f aca="true" t="shared" si="13" ref="F321:F334">IF($C$328=0,"",IF(C321="[for completion]","",C321/$C$328))</f>
      </c>
      <c r="G321" s="92">
        <f aca="true" t="shared" si="14" ref="G321:G334">IF($D$328=0,"",IF(D321="[for completion]","",D321/$D$328))</f>
      </c>
    </row>
    <row r="322" spans="1:7" ht="15">
      <c r="A322" s="112" t="s">
        <v>820</v>
      </c>
      <c r="B322" s="112" t="s">
        <v>707</v>
      </c>
      <c r="F322" s="92">
        <f t="shared" si="13"/>
      </c>
      <c r="G322" s="92">
        <f t="shared" si="14"/>
      </c>
    </row>
    <row r="323" spans="1:7" ht="15">
      <c r="A323" s="112" t="s">
        <v>821</v>
      </c>
      <c r="B323" s="112" t="s">
        <v>709</v>
      </c>
      <c r="F323" s="92">
        <f t="shared" si="13"/>
      </c>
      <c r="G323" s="92">
        <f t="shared" si="14"/>
      </c>
    </row>
    <row r="324" spans="1:7" ht="15">
      <c r="A324" s="112" t="s">
        <v>822</v>
      </c>
      <c r="B324" s="112" t="s">
        <v>711</v>
      </c>
      <c r="F324" s="92">
        <f t="shared" si="13"/>
      </c>
      <c r="G324" s="92">
        <f t="shared" si="14"/>
      </c>
    </row>
    <row r="325" spans="1:7" ht="15">
      <c r="A325" s="112" t="s">
        <v>823</v>
      </c>
      <c r="B325" s="112" t="s">
        <v>713</v>
      </c>
      <c r="F325" s="92">
        <f t="shared" si="13"/>
      </c>
      <c r="G325" s="92">
        <f t="shared" si="14"/>
      </c>
    </row>
    <row r="326" spans="1:7" ht="15">
      <c r="A326" s="112" t="s">
        <v>824</v>
      </c>
      <c r="B326" s="112" t="s">
        <v>715</v>
      </c>
      <c r="F326" s="92">
        <f t="shared" si="13"/>
      </c>
      <c r="G326" s="92">
        <f t="shared" si="14"/>
      </c>
    </row>
    <row r="327" spans="1:7" ht="15">
      <c r="A327" s="112" t="s">
        <v>825</v>
      </c>
      <c r="B327" s="112" t="s">
        <v>717</v>
      </c>
      <c r="F327" s="92">
        <f t="shared" si="13"/>
      </c>
      <c r="G327" s="92">
        <f t="shared" si="14"/>
      </c>
    </row>
    <row r="328" spans="1:7" ht="15">
      <c r="A328" s="112" t="s">
        <v>826</v>
      </c>
      <c r="B328" s="164" t="s">
        <v>64</v>
      </c>
      <c r="C328" s="112">
        <f>SUM(C320:C327)</f>
        <v>0</v>
      </c>
      <c r="D328" s="112">
        <f>SUM(D320:D327)</f>
        <v>0</v>
      </c>
      <c r="F328" s="144">
        <f>SUM(F320:F327)</f>
        <v>0</v>
      </c>
      <c r="G328" s="144">
        <f>SUM(G320:G327)</f>
        <v>0</v>
      </c>
    </row>
    <row r="329" spans="1:7" ht="15" outlineLevel="1">
      <c r="A329" s="112" t="s">
        <v>827</v>
      </c>
      <c r="B329" s="145" t="s">
        <v>720</v>
      </c>
      <c r="F329" s="92">
        <f t="shared" si="13"/>
      </c>
      <c r="G329" s="92">
        <f t="shared" si="14"/>
      </c>
    </row>
    <row r="330" spans="1:7" ht="15" outlineLevel="1">
      <c r="A330" s="112" t="s">
        <v>828</v>
      </c>
      <c r="B330" s="145" t="s">
        <v>722</v>
      </c>
      <c r="F330" s="92">
        <f t="shared" si="13"/>
      </c>
      <c r="G330" s="92">
        <f t="shared" si="14"/>
      </c>
    </row>
    <row r="331" spans="1:7" ht="15" outlineLevel="1">
      <c r="A331" s="112" t="s">
        <v>829</v>
      </c>
      <c r="B331" s="145" t="s">
        <v>724</v>
      </c>
      <c r="F331" s="92">
        <f t="shared" si="13"/>
      </c>
      <c r="G331" s="92">
        <f t="shared" si="14"/>
      </c>
    </row>
    <row r="332" spans="1:7" ht="15" outlineLevel="1">
      <c r="A332" s="112" t="s">
        <v>830</v>
      </c>
      <c r="B332" s="145" t="s">
        <v>726</v>
      </c>
      <c r="F332" s="92">
        <f t="shared" si="13"/>
      </c>
      <c r="G332" s="92">
        <f t="shared" si="14"/>
      </c>
    </row>
    <row r="333" spans="1:7" ht="15" outlineLevel="1">
      <c r="A333" s="112" t="s">
        <v>831</v>
      </c>
      <c r="B333" s="145" t="s">
        <v>728</v>
      </c>
      <c r="F333" s="92">
        <f t="shared" si="13"/>
      </c>
      <c r="G333" s="92">
        <f t="shared" si="14"/>
      </c>
    </row>
    <row r="334" spans="1:7" ht="15" outlineLevel="1">
      <c r="A334" s="112" t="s">
        <v>832</v>
      </c>
      <c r="B334" s="145" t="s">
        <v>730</v>
      </c>
      <c r="F334" s="92">
        <f t="shared" si="13"/>
      </c>
      <c r="G334" s="92">
        <f t="shared" si="14"/>
      </c>
    </row>
    <row r="335" spans="1:7" ht="15" outlineLevel="1">
      <c r="A335" s="112" t="s">
        <v>833</v>
      </c>
      <c r="B335" s="145"/>
      <c r="F335" s="92"/>
      <c r="G335" s="92"/>
    </row>
    <row r="336" spans="1:7" ht="15" outlineLevel="1">
      <c r="A336" s="112" t="s">
        <v>834</v>
      </c>
      <c r="B336" s="145"/>
      <c r="F336" s="92"/>
      <c r="G336" s="92"/>
    </row>
    <row r="337" spans="1:7" ht="15" outlineLevel="1">
      <c r="A337" s="112" t="s">
        <v>835</v>
      </c>
      <c r="B337" s="145"/>
      <c r="F337" s="144"/>
      <c r="G337" s="144"/>
    </row>
    <row r="338" spans="1:7" ht="15" customHeight="1">
      <c r="A338" s="140"/>
      <c r="B338" s="141" t="s">
        <v>1698</v>
      </c>
      <c r="C338" s="140" t="s">
        <v>662</v>
      </c>
      <c r="D338" s="140" t="s">
        <v>663</v>
      </c>
      <c r="E338" s="140"/>
      <c r="F338" s="140" t="s">
        <v>483</v>
      </c>
      <c r="G338" s="140" t="s">
        <v>664</v>
      </c>
    </row>
    <row r="339" spans="1:7" ht="15">
      <c r="A339" s="112" t="s">
        <v>1699</v>
      </c>
      <c r="B339" s="112" t="s">
        <v>700</v>
      </c>
      <c r="C339" s="150" t="s">
        <v>1631</v>
      </c>
      <c r="G339" s="112"/>
    </row>
    <row r="340" ht="15">
      <c r="G340" s="112"/>
    </row>
    <row r="341" spans="2:7" ht="15">
      <c r="B341" s="153" t="s">
        <v>701</v>
      </c>
      <c r="G341" s="112"/>
    </row>
    <row r="342" spans="1:7" ht="15">
      <c r="A342" s="112" t="s">
        <v>1700</v>
      </c>
      <c r="B342" s="112" t="s">
        <v>703</v>
      </c>
      <c r="F342" s="92">
        <f>IF($C$350=0,"",IF(C342="[Mark as ND1 if not relevant]","",C342/$C$350))</f>
      </c>
      <c r="G342" s="92">
        <f>IF($D$350=0,"",IF(D342="[Mark as ND1 if not relevant]","",D342/$D$350))</f>
      </c>
    </row>
    <row r="343" spans="1:7" ht="15">
      <c r="A343" s="112" t="s">
        <v>1701</v>
      </c>
      <c r="B343" s="112" t="s">
        <v>705</v>
      </c>
      <c r="F343" s="92">
        <f aca="true" t="shared" si="15" ref="F343:F349">IF($C$350=0,"",IF(C343="[Mark as ND1 if not relevant]","",C343/$C$350))</f>
      </c>
      <c r="G343" s="92">
        <f aca="true" t="shared" si="16" ref="G343:G349">IF($D$350=0,"",IF(D343="[Mark as ND1 if not relevant]","",D343/$D$350))</f>
      </c>
    </row>
    <row r="344" spans="1:7" ht="15">
      <c r="A344" s="112" t="s">
        <v>1702</v>
      </c>
      <c r="B344" s="112" t="s">
        <v>707</v>
      </c>
      <c r="F344" s="92">
        <f t="shared" si="15"/>
      </c>
      <c r="G344" s="92">
        <f t="shared" si="16"/>
      </c>
    </row>
    <row r="345" spans="1:7" ht="15">
      <c r="A345" s="112" t="s">
        <v>1703</v>
      </c>
      <c r="B345" s="112" t="s">
        <v>709</v>
      </c>
      <c r="F345" s="92">
        <f t="shared" si="15"/>
      </c>
      <c r="G345" s="92">
        <f t="shared" si="16"/>
      </c>
    </row>
    <row r="346" spans="1:7" ht="15">
      <c r="A346" s="112" t="s">
        <v>1704</v>
      </c>
      <c r="B346" s="112" t="s">
        <v>711</v>
      </c>
      <c r="F346" s="92">
        <f t="shared" si="15"/>
      </c>
      <c r="G346" s="92">
        <f t="shared" si="16"/>
      </c>
    </row>
    <row r="347" spans="1:7" ht="15">
      <c r="A347" s="112" t="s">
        <v>1705</v>
      </c>
      <c r="B347" s="112" t="s">
        <v>713</v>
      </c>
      <c r="F347" s="92">
        <f t="shared" si="15"/>
      </c>
      <c r="G347" s="92">
        <f t="shared" si="16"/>
      </c>
    </row>
    <row r="348" spans="1:7" ht="15">
      <c r="A348" s="112" t="s">
        <v>1706</v>
      </c>
      <c r="B348" s="112" t="s">
        <v>715</v>
      </c>
      <c r="F348" s="92">
        <f t="shared" si="15"/>
      </c>
      <c r="G348" s="92">
        <f t="shared" si="16"/>
      </c>
    </row>
    <row r="349" spans="1:7" ht="15">
      <c r="A349" s="112" t="s">
        <v>1707</v>
      </c>
      <c r="B349" s="112" t="s">
        <v>717</v>
      </c>
      <c r="F349" s="92">
        <f t="shared" si="15"/>
      </c>
      <c r="G349" s="92">
        <f t="shared" si="16"/>
      </c>
    </row>
    <row r="350" spans="1:7" ht="15">
      <c r="A350" s="112" t="s">
        <v>1708</v>
      </c>
      <c r="B350" s="164" t="s">
        <v>64</v>
      </c>
      <c r="C350" s="112">
        <f>SUM(C342:C349)</f>
        <v>0</v>
      </c>
      <c r="D350" s="112">
        <f>SUM(D342:D349)</f>
        <v>0</v>
      </c>
      <c r="F350" s="144">
        <f>SUM(F342:F349)</f>
        <v>0</v>
      </c>
      <c r="G350" s="144">
        <f>SUM(G342:G349)</f>
        <v>0</v>
      </c>
    </row>
    <row r="351" spans="1:7" ht="15" outlineLevel="1">
      <c r="A351" s="112" t="s">
        <v>1709</v>
      </c>
      <c r="B351" s="145" t="s">
        <v>720</v>
      </c>
      <c r="F351" s="92">
        <f aca="true" t="shared" si="17" ref="F351:F356">IF($C$350=0,"",IF(C351="[for completion]","",C351/$C$350))</f>
      </c>
      <c r="G351" s="92">
        <f aca="true" t="shared" si="18" ref="G351:G356">IF($D$350=0,"",IF(D351="[for completion]","",D351/$D$350))</f>
      </c>
    </row>
    <row r="352" spans="1:7" ht="15" outlineLevel="1">
      <c r="A352" s="112" t="s">
        <v>1710</v>
      </c>
      <c r="B352" s="145" t="s">
        <v>722</v>
      </c>
      <c r="F352" s="92">
        <f t="shared" si="17"/>
      </c>
      <c r="G352" s="92">
        <f t="shared" si="18"/>
      </c>
    </row>
    <row r="353" spans="1:7" ht="15" outlineLevel="1">
      <c r="A353" s="112" t="s">
        <v>1711</v>
      </c>
      <c r="B353" s="145" t="s">
        <v>724</v>
      </c>
      <c r="F353" s="92">
        <f t="shared" si="17"/>
      </c>
      <c r="G353" s="92">
        <f t="shared" si="18"/>
      </c>
    </row>
    <row r="354" spans="1:7" ht="15" outlineLevel="1">
      <c r="A354" s="112" t="s">
        <v>1712</v>
      </c>
      <c r="B354" s="145" t="s">
        <v>726</v>
      </c>
      <c r="F354" s="92">
        <f t="shared" si="17"/>
      </c>
      <c r="G354" s="92">
        <f t="shared" si="18"/>
      </c>
    </row>
    <row r="355" spans="1:7" ht="15" outlineLevel="1">
      <c r="A355" s="112" t="s">
        <v>1713</v>
      </c>
      <c r="B355" s="145" t="s">
        <v>728</v>
      </c>
      <c r="F355" s="92">
        <f t="shared" si="17"/>
      </c>
      <c r="G355" s="92">
        <f t="shared" si="18"/>
      </c>
    </row>
    <row r="356" spans="1:7" ht="15" outlineLevel="1">
      <c r="A356" s="112" t="s">
        <v>1714</v>
      </c>
      <c r="B356" s="145" t="s">
        <v>730</v>
      </c>
      <c r="F356" s="92">
        <f t="shared" si="17"/>
      </c>
      <c r="G356" s="92">
        <f t="shared" si="18"/>
      </c>
    </row>
    <row r="357" spans="1:7" ht="15" outlineLevel="1">
      <c r="A357" s="112" t="s">
        <v>1715</v>
      </c>
      <c r="B357" s="145"/>
      <c r="F357" s="92"/>
      <c r="G357" s="92"/>
    </row>
    <row r="358" spans="1:7" ht="15" outlineLevel="1">
      <c r="A358" s="112" t="s">
        <v>1716</v>
      </c>
      <c r="B358" s="145"/>
      <c r="F358" s="92"/>
      <c r="G358" s="92"/>
    </row>
    <row r="359" spans="1:7" ht="15" outlineLevel="1">
      <c r="A359" s="112" t="s">
        <v>1717</v>
      </c>
      <c r="B359" s="145"/>
      <c r="F359" s="92"/>
      <c r="G359" s="144"/>
    </row>
    <row r="360" spans="1:7" ht="15" customHeight="1">
      <c r="A360" s="140"/>
      <c r="B360" s="141" t="s">
        <v>836</v>
      </c>
      <c r="C360" s="140" t="s">
        <v>837</v>
      </c>
      <c r="D360" s="140"/>
      <c r="E360" s="140"/>
      <c r="F360" s="140"/>
      <c r="G360" s="142"/>
    </row>
    <row r="361" spans="1:7" ht="15">
      <c r="A361" s="112" t="s">
        <v>838</v>
      </c>
      <c r="B361" s="153" t="s">
        <v>839</v>
      </c>
      <c r="C361" s="150"/>
      <c r="G361" s="112"/>
    </row>
    <row r="362" spans="1:7" ht="15">
      <c r="A362" s="112" t="s">
        <v>840</v>
      </c>
      <c r="B362" s="153" t="s">
        <v>841</v>
      </c>
      <c r="C362" s="150"/>
      <c r="G362" s="112"/>
    </row>
    <row r="363" spans="1:7" ht="15">
      <c r="A363" s="112" t="s">
        <v>842</v>
      </c>
      <c r="B363" s="153" t="s">
        <v>843</v>
      </c>
      <c r="C363" s="150"/>
      <c r="G363" s="112"/>
    </row>
    <row r="364" spans="1:7" ht="15">
      <c r="A364" s="112" t="s">
        <v>844</v>
      </c>
      <c r="B364" s="153" t="s">
        <v>845</v>
      </c>
      <c r="C364" s="150"/>
      <c r="G364" s="112"/>
    </row>
    <row r="365" spans="1:7" ht="15">
      <c r="A365" s="112" t="s">
        <v>846</v>
      </c>
      <c r="B365" s="153" t="s">
        <v>847</v>
      </c>
      <c r="C365" s="150"/>
      <c r="G365" s="112"/>
    </row>
    <row r="366" spans="1:7" ht="15">
      <c r="A366" s="112" t="s">
        <v>848</v>
      </c>
      <c r="B366" s="153" t="s">
        <v>849</v>
      </c>
      <c r="C366" s="150"/>
      <c r="G366" s="112"/>
    </row>
    <row r="367" spans="1:7" ht="15">
      <c r="A367" s="112" t="s">
        <v>850</v>
      </c>
      <c r="B367" s="153" t="s">
        <v>851</v>
      </c>
      <c r="C367" s="150"/>
      <c r="G367" s="112"/>
    </row>
    <row r="368" spans="1:7" ht="15">
      <c r="A368" s="112" t="s">
        <v>852</v>
      </c>
      <c r="B368" s="153" t="s">
        <v>853</v>
      </c>
      <c r="C368" s="150"/>
      <c r="G368" s="112"/>
    </row>
    <row r="369" spans="1:7" ht="15">
      <c r="A369" s="112" t="s">
        <v>854</v>
      </c>
      <c r="B369" s="153" t="s">
        <v>855</v>
      </c>
      <c r="C369" s="150"/>
      <c r="G369" s="112"/>
    </row>
    <row r="370" spans="1:7" ht="15">
      <c r="A370" s="112" t="s">
        <v>856</v>
      </c>
      <c r="B370" s="153" t="s">
        <v>62</v>
      </c>
      <c r="C370" s="150"/>
      <c r="G370" s="112"/>
    </row>
    <row r="371" spans="1:7" ht="15" outlineLevel="1">
      <c r="A371" s="112" t="s">
        <v>857</v>
      </c>
      <c r="B371" s="145" t="s">
        <v>858</v>
      </c>
      <c r="C371" s="150"/>
      <c r="G371" s="112"/>
    </row>
    <row r="372" spans="1:7" ht="15" outlineLevel="1">
      <c r="A372" s="112" t="s">
        <v>859</v>
      </c>
      <c r="B372" s="145" t="s">
        <v>165</v>
      </c>
      <c r="C372" s="150"/>
      <c r="G372" s="112"/>
    </row>
    <row r="373" spans="1:7" ht="15" outlineLevel="1">
      <c r="A373" s="112" t="s">
        <v>860</v>
      </c>
      <c r="B373" s="145" t="s">
        <v>165</v>
      </c>
      <c r="C373" s="150"/>
      <c r="G373" s="112"/>
    </row>
    <row r="374" spans="1:7" ht="15" outlineLevel="1">
      <c r="A374" s="112" t="s">
        <v>861</v>
      </c>
      <c r="B374" s="145" t="s">
        <v>165</v>
      </c>
      <c r="C374" s="150"/>
      <c r="G374" s="112"/>
    </row>
    <row r="375" spans="1:7" ht="15" outlineLevel="1">
      <c r="A375" s="112" t="s">
        <v>862</v>
      </c>
      <c r="B375" s="145" t="s">
        <v>165</v>
      </c>
      <c r="C375" s="150"/>
      <c r="G375" s="112"/>
    </row>
    <row r="376" spans="1:7" ht="15" outlineLevel="1">
      <c r="A376" s="112" t="s">
        <v>863</v>
      </c>
      <c r="B376" s="145" t="s">
        <v>165</v>
      </c>
      <c r="C376" s="150"/>
      <c r="G376" s="112"/>
    </row>
    <row r="377" spans="1:7" ht="15" outlineLevel="1">
      <c r="A377" s="112" t="s">
        <v>864</v>
      </c>
      <c r="B377" s="145" t="s">
        <v>165</v>
      </c>
      <c r="C377" s="150"/>
      <c r="G377" s="112"/>
    </row>
    <row r="378" spans="1:7" ht="15" outlineLevel="1">
      <c r="A378" s="112" t="s">
        <v>865</v>
      </c>
      <c r="B378" s="145" t="s">
        <v>165</v>
      </c>
      <c r="C378" s="150"/>
      <c r="G378" s="112"/>
    </row>
    <row r="379" spans="1:7" ht="15" outlineLevel="1">
      <c r="A379" s="112" t="s">
        <v>866</v>
      </c>
      <c r="B379" s="145" t="s">
        <v>165</v>
      </c>
      <c r="C379" s="150"/>
      <c r="G379" s="112"/>
    </row>
    <row r="380" spans="1:7" ht="15" outlineLevel="1">
      <c r="A380" s="112" t="s">
        <v>867</v>
      </c>
      <c r="B380" s="145" t="s">
        <v>165</v>
      </c>
      <c r="C380" s="150"/>
      <c r="G380" s="112"/>
    </row>
    <row r="381" spans="1:7" ht="15" outlineLevel="1">
      <c r="A381" s="112" t="s">
        <v>868</v>
      </c>
      <c r="B381" s="145" t="s">
        <v>165</v>
      </c>
      <c r="C381" s="150"/>
      <c r="G381" s="112"/>
    </row>
    <row r="382" spans="1:3" ht="15" outlineLevel="1">
      <c r="A382" s="112" t="s">
        <v>869</v>
      </c>
      <c r="B382" s="145" t="s">
        <v>165</v>
      </c>
      <c r="C382" s="150"/>
    </row>
    <row r="383" spans="1:3" ht="15" outlineLevel="1">
      <c r="A383" s="112" t="s">
        <v>870</v>
      </c>
      <c r="B383" s="145" t="s">
        <v>165</v>
      </c>
      <c r="C383" s="150"/>
    </row>
    <row r="384" spans="1:3" ht="15" outlineLevel="1">
      <c r="A384" s="112" t="s">
        <v>871</v>
      </c>
      <c r="B384" s="145" t="s">
        <v>165</v>
      </c>
      <c r="C384" s="150"/>
    </row>
    <row r="385" spans="1:3" ht="15" outlineLevel="1">
      <c r="A385" s="112" t="s">
        <v>872</v>
      </c>
      <c r="B385" s="145" t="s">
        <v>165</v>
      </c>
      <c r="C385" s="150"/>
    </row>
    <row r="386" spans="1:3" ht="15" outlineLevel="1">
      <c r="A386" s="112" t="s">
        <v>873</v>
      </c>
      <c r="B386" s="145" t="s">
        <v>165</v>
      </c>
      <c r="C386" s="150"/>
    </row>
    <row r="387" spans="1:3" ht="15" outlineLevel="1">
      <c r="A387" s="112" t="s">
        <v>874</v>
      </c>
      <c r="B387" s="145" t="s">
        <v>165</v>
      </c>
      <c r="C387" s="150"/>
    </row>
    <row r="388" ht="15">
      <c r="C388" s="150"/>
    </row>
    <row r="389" ht="15">
      <c r="C389" s="150"/>
    </row>
    <row r="390" ht="15">
      <c r="C390" s="150"/>
    </row>
    <row r="391" ht="15">
      <c r="C391" s="150"/>
    </row>
    <row r="392" ht="15">
      <c r="C392" s="150"/>
    </row>
    <row r="393" ht="15">
      <c r="C393" s="150"/>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50" r:id="rId2"/>
  <headerFooter>
    <oddHeader>&amp;R&amp;G</oddHeader>
  </headerFooter>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55" customWidth="1"/>
    <col min="2" max="2" width="89.8515625" style="60" bestFit="1" customWidth="1"/>
    <col min="3" max="3" width="134.7109375" style="32" customWidth="1"/>
    <col min="4" max="13" width="11.421875" style="32" customWidth="1"/>
    <col min="14" max="16384" width="11.421875" style="55" customWidth="1"/>
  </cols>
  <sheetData>
    <row r="1" spans="1:13" s="169" customFormat="1" ht="31.5">
      <c r="A1" s="56" t="s">
        <v>1718</v>
      </c>
      <c r="B1" s="56"/>
      <c r="C1" s="58" t="s">
        <v>1605</v>
      </c>
      <c r="D1" s="168"/>
      <c r="E1" s="168"/>
      <c r="F1" s="168"/>
      <c r="G1" s="168"/>
      <c r="H1" s="168"/>
      <c r="I1" s="168"/>
      <c r="J1" s="168"/>
      <c r="K1" s="168"/>
      <c r="L1" s="168"/>
      <c r="M1" s="168"/>
    </row>
    <row r="2" spans="2:3" ht="15">
      <c r="B2" s="57"/>
      <c r="C2" s="57"/>
    </row>
    <row r="3" spans="1:3" ht="15">
      <c r="A3" s="170" t="s">
        <v>1719</v>
      </c>
      <c r="B3" s="171"/>
      <c r="C3" s="57"/>
    </row>
    <row r="4" ht="15">
      <c r="C4" s="57"/>
    </row>
    <row r="5" spans="1:3" ht="37.5">
      <c r="A5" s="71" t="s">
        <v>5</v>
      </c>
      <c r="B5" s="71" t="s">
        <v>1720</v>
      </c>
      <c r="C5" s="172" t="s">
        <v>1721</v>
      </c>
    </row>
    <row r="6" spans="1:3" ht="15">
      <c r="A6" s="173" t="s">
        <v>1722</v>
      </c>
      <c r="B6" s="74" t="s">
        <v>1723</v>
      </c>
      <c r="C6" s="112" t="s">
        <v>1724</v>
      </c>
    </row>
    <row r="7" spans="1:3" ht="30">
      <c r="A7" s="173" t="s">
        <v>1725</v>
      </c>
      <c r="B7" s="74" t="s">
        <v>1726</v>
      </c>
      <c r="C7" s="112" t="s">
        <v>1727</v>
      </c>
    </row>
    <row r="8" spans="1:3" ht="15">
      <c r="A8" s="173" t="s">
        <v>1728</v>
      </c>
      <c r="B8" s="74" t="s">
        <v>1729</v>
      </c>
      <c r="C8" s="112" t="s">
        <v>1730</v>
      </c>
    </row>
    <row r="9" spans="1:3" ht="15">
      <c r="A9" s="173" t="s">
        <v>1731</v>
      </c>
      <c r="B9" s="74" t="s">
        <v>1732</v>
      </c>
      <c r="C9" s="112" t="s">
        <v>1733</v>
      </c>
    </row>
    <row r="10" spans="1:3" ht="44.25" customHeight="1">
      <c r="A10" s="173" t="s">
        <v>1734</v>
      </c>
      <c r="B10" s="74" t="s">
        <v>1735</v>
      </c>
      <c r="C10" s="112" t="s">
        <v>1736</v>
      </c>
    </row>
    <row r="11" spans="1:3" ht="54.75" customHeight="1">
      <c r="A11" s="173" t="s">
        <v>1737</v>
      </c>
      <c r="B11" s="74" t="s">
        <v>1738</v>
      </c>
      <c r="C11" s="112" t="s">
        <v>1739</v>
      </c>
    </row>
    <row r="12" spans="1:3" ht="30">
      <c r="A12" s="173" t="s">
        <v>1740</v>
      </c>
      <c r="B12" s="74" t="s">
        <v>1741</v>
      </c>
      <c r="C12" s="112" t="s">
        <v>1742</v>
      </c>
    </row>
    <row r="13" spans="1:3" ht="15">
      <c r="A13" s="173" t="s">
        <v>1743</v>
      </c>
      <c r="B13" s="74" t="s">
        <v>1744</v>
      </c>
      <c r="C13" s="112" t="s">
        <v>1745</v>
      </c>
    </row>
    <row r="14" spans="1:3" ht="30">
      <c r="A14" s="173" t="s">
        <v>1746</v>
      </c>
      <c r="B14" s="74" t="s">
        <v>1747</v>
      </c>
      <c r="C14" s="112" t="s">
        <v>1748</v>
      </c>
    </row>
    <row r="15" spans="1:3" ht="15">
      <c r="A15" s="173" t="s">
        <v>1749</v>
      </c>
      <c r="B15" s="74" t="s">
        <v>1750</v>
      </c>
      <c r="C15" s="112" t="s">
        <v>1751</v>
      </c>
    </row>
    <row r="16" spans="1:3" ht="30">
      <c r="A16" s="173" t="s">
        <v>1752</v>
      </c>
      <c r="B16" s="80" t="s">
        <v>1753</v>
      </c>
      <c r="C16" s="112" t="s">
        <v>1754</v>
      </c>
    </row>
    <row r="17" spans="1:3" ht="30" customHeight="1">
      <c r="A17" s="173" t="s">
        <v>1755</v>
      </c>
      <c r="B17" s="80" t="s">
        <v>1756</v>
      </c>
      <c r="C17" s="112" t="s">
        <v>1757</v>
      </c>
    </row>
    <row r="18" spans="1:3" ht="15">
      <c r="A18" s="173" t="s">
        <v>1758</v>
      </c>
      <c r="B18" s="80" t="s">
        <v>1759</v>
      </c>
      <c r="C18" s="112" t="s">
        <v>1760</v>
      </c>
    </row>
    <row r="19" spans="1:3" ht="15" outlineLevel="1">
      <c r="A19" s="173" t="s">
        <v>1761</v>
      </c>
      <c r="B19" s="76" t="s">
        <v>1762</v>
      </c>
      <c r="C19" s="60"/>
    </row>
    <row r="20" spans="1:3" ht="15" outlineLevel="1">
      <c r="A20" s="173" t="s">
        <v>1763</v>
      </c>
      <c r="B20" s="174"/>
      <c r="C20" s="60"/>
    </row>
    <row r="21" spans="1:3" ht="15" outlineLevel="1">
      <c r="A21" s="173" t="s">
        <v>1764</v>
      </c>
      <c r="B21" s="174"/>
      <c r="C21" s="60"/>
    </row>
    <row r="22" spans="1:3" ht="15" outlineLevel="1">
      <c r="A22" s="173" t="s">
        <v>1765</v>
      </c>
      <c r="B22" s="174"/>
      <c r="C22" s="60"/>
    </row>
    <row r="23" spans="1:3" ht="15" outlineLevel="1">
      <c r="A23" s="173" t="s">
        <v>1766</v>
      </c>
      <c r="B23" s="174"/>
      <c r="C23" s="60"/>
    </row>
    <row r="24" spans="1:3" ht="18.75">
      <c r="A24" s="71"/>
      <c r="B24" s="71" t="s">
        <v>1767</v>
      </c>
      <c r="C24" s="172" t="s">
        <v>1768</v>
      </c>
    </row>
    <row r="25" spans="1:3" ht="15">
      <c r="A25" s="173" t="s">
        <v>1769</v>
      </c>
      <c r="B25" s="80" t="s">
        <v>1770</v>
      </c>
      <c r="C25" s="60" t="s">
        <v>45</v>
      </c>
    </row>
    <row r="26" spans="1:3" ht="15">
      <c r="A26" s="173" t="s">
        <v>1771</v>
      </c>
      <c r="B26" s="80" t="s">
        <v>1772</v>
      </c>
      <c r="C26" s="60" t="s">
        <v>1773</v>
      </c>
    </row>
    <row r="27" spans="1:3" ht="15">
      <c r="A27" s="173" t="s">
        <v>1774</v>
      </c>
      <c r="B27" s="80" t="s">
        <v>1775</v>
      </c>
      <c r="C27" s="60" t="s">
        <v>1776</v>
      </c>
    </row>
    <row r="28" spans="1:3" ht="15" outlineLevel="1">
      <c r="A28" s="173" t="s">
        <v>1777</v>
      </c>
      <c r="B28" s="79"/>
      <c r="C28" s="60"/>
    </row>
    <row r="29" spans="1:3" ht="15" outlineLevel="1">
      <c r="A29" s="173" t="s">
        <v>1778</v>
      </c>
      <c r="B29" s="79"/>
      <c r="C29" s="60"/>
    </row>
    <row r="30" spans="1:3" ht="15" outlineLevel="1">
      <c r="A30" s="173" t="s">
        <v>1779</v>
      </c>
      <c r="B30" s="80"/>
      <c r="C30" s="60"/>
    </row>
    <row r="31" spans="1:3" ht="18.75">
      <c r="A31" s="71"/>
      <c r="B31" s="71" t="s">
        <v>1780</v>
      </c>
      <c r="C31" s="172" t="s">
        <v>1721</v>
      </c>
    </row>
    <row r="32" spans="1:3" ht="15">
      <c r="A32" s="173" t="s">
        <v>1781</v>
      </c>
      <c r="B32" s="74" t="s">
        <v>1782</v>
      </c>
      <c r="C32" s="60"/>
    </row>
    <row r="33" spans="1:2" ht="15">
      <c r="A33" s="173" t="s">
        <v>1783</v>
      </c>
      <c r="B33" s="79"/>
    </row>
    <row r="34" spans="1:2" ht="15">
      <c r="A34" s="173" t="s">
        <v>1784</v>
      </c>
      <c r="B34" s="79"/>
    </row>
    <row r="35" spans="1:2" ht="15">
      <c r="A35" s="173" t="s">
        <v>1785</v>
      </c>
      <c r="B35" s="79"/>
    </row>
    <row r="36" spans="1:2" ht="15">
      <c r="A36" s="173" t="s">
        <v>1786</v>
      </c>
      <c r="B36" s="79"/>
    </row>
    <row r="37" spans="1:2" ht="15">
      <c r="A37" s="173" t="s">
        <v>1787</v>
      </c>
      <c r="B37" s="79"/>
    </row>
    <row r="38" ht="15">
      <c r="B38" s="79"/>
    </row>
    <row r="39" ht="15">
      <c r="B39" s="79"/>
    </row>
    <row r="40" ht="15">
      <c r="B40" s="79"/>
    </row>
    <row r="41" ht="15">
      <c r="B41" s="79"/>
    </row>
    <row r="42" ht="15">
      <c r="B42" s="79"/>
    </row>
    <row r="43" ht="15">
      <c r="B43" s="79"/>
    </row>
    <row r="44" ht="15">
      <c r="B44" s="79"/>
    </row>
    <row r="45" ht="15">
      <c r="B45" s="79"/>
    </row>
    <row r="46" ht="15">
      <c r="B46" s="79"/>
    </row>
    <row r="47" ht="15">
      <c r="B47" s="79"/>
    </row>
    <row r="48" ht="15">
      <c r="B48" s="79"/>
    </row>
    <row r="49" ht="15">
      <c r="B49" s="79"/>
    </row>
    <row r="50" ht="15">
      <c r="B50" s="79"/>
    </row>
    <row r="51" ht="15">
      <c r="B51" s="79"/>
    </row>
    <row r="52" ht="15">
      <c r="B52" s="79"/>
    </row>
    <row r="53" ht="15">
      <c r="B53" s="79"/>
    </row>
    <row r="54" ht="15">
      <c r="B54" s="79"/>
    </row>
    <row r="55" ht="15">
      <c r="B55" s="79"/>
    </row>
    <row r="56" ht="15">
      <c r="B56" s="79"/>
    </row>
    <row r="57" ht="15">
      <c r="B57" s="79"/>
    </row>
    <row r="58" ht="15">
      <c r="B58" s="79"/>
    </row>
    <row r="59" ht="15">
      <c r="B59" s="79"/>
    </row>
    <row r="60" ht="15">
      <c r="B60" s="79"/>
    </row>
    <row r="61" ht="15">
      <c r="B61" s="79"/>
    </row>
    <row r="62" ht="15">
      <c r="B62" s="79"/>
    </row>
    <row r="63" ht="15">
      <c r="B63" s="79"/>
    </row>
    <row r="64" ht="15">
      <c r="B64" s="79"/>
    </row>
    <row r="65" ht="15">
      <c r="B65" s="79"/>
    </row>
    <row r="66" ht="15">
      <c r="B66" s="79"/>
    </row>
    <row r="67" ht="15">
      <c r="B67" s="79"/>
    </row>
    <row r="68" ht="15">
      <c r="B68" s="79"/>
    </row>
    <row r="69" ht="15">
      <c r="B69" s="79"/>
    </row>
    <row r="70" ht="15">
      <c r="B70" s="79"/>
    </row>
    <row r="71" ht="15">
      <c r="B71" s="79"/>
    </row>
    <row r="72" ht="15">
      <c r="B72" s="79"/>
    </row>
    <row r="73" ht="15">
      <c r="B73" s="79"/>
    </row>
    <row r="74" ht="15">
      <c r="B74" s="79"/>
    </row>
    <row r="75" ht="15">
      <c r="B75" s="79"/>
    </row>
    <row r="76" ht="15">
      <c r="B76" s="79"/>
    </row>
    <row r="77" ht="15">
      <c r="B77" s="79"/>
    </row>
    <row r="78" ht="15">
      <c r="B78" s="79"/>
    </row>
    <row r="79" ht="15">
      <c r="B79" s="79"/>
    </row>
    <row r="80" ht="15">
      <c r="B80" s="79"/>
    </row>
    <row r="81" ht="15">
      <c r="B81" s="79"/>
    </row>
    <row r="82" ht="15">
      <c r="B82" s="79"/>
    </row>
    <row r="83" ht="15">
      <c r="B83" s="57"/>
    </row>
    <row r="84" ht="15">
      <c r="B84" s="57"/>
    </row>
    <row r="85" ht="15">
      <c r="B85" s="57"/>
    </row>
    <row r="86" ht="15">
      <c r="B86" s="57"/>
    </row>
    <row r="87" ht="15">
      <c r="B87" s="57"/>
    </row>
    <row r="88" ht="15">
      <c r="B88" s="57"/>
    </row>
    <row r="89" ht="15">
      <c r="B89" s="57"/>
    </row>
    <row r="90" ht="15">
      <c r="B90" s="57"/>
    </row>
    <row r="91" ht="15">
      <c r="B91" s="57"/>
    </row>
    <row r="92" ht="15">
      <c r="B92" s="57"/>
    </row>
    <row r="93" ht="15">
      <c r="B93" s="79"/>
    </row>
    <row r="94" ht="15">
      <c r="B94" s="79"/>
    </row>
    <row r="95" ht="15">
      <c r="B95" s="79"/>
    </row>
    <row r="96" ht="15">
      <c r="B96" s="79"/>
    </row>
    <row r="97" ht="15">
      <c r="B97" s="79"/>
    </row>
    <row r="98" ht="15">
      <c r="B98" s="79"/>
    </row>
    <row r="99" ht="15">
      <c r="B99" s="79"/>
    </row>
    <row r="100" ht="15">
      <c r="B100" s="79"/>
    </row>
    <row r="101" ht="15">
      <c r="B101" s="103"/>
    </row>
    <row r="102" ht="15">
      <c r="B102" s="79"/>
    </row>
    <row r="103" ht="15">
      <c r="B103" s="79"/>
    </row>
    <row r="104" ht="15">
      <c r="B104" s="79"/>
    </row>
    <row r="105" ht="15">
      <c r="B105" s="79"/>
    </row>
    <row r="106" ht="15">
      <c r="B106" s="79"/>
    </row>
    <row r="107" ht="15">
      <c r="B107" s="79"/>
    </row>
    <row r="108" ht="15">
      <c r="B108" s="79"/>
    </row>
    <row r="109" ht="15">
      <c r="B109" s="79"/>
    </row>
    <row r="110" ht="15">
      <c r="B110" s="79"/>
    </row>
    <row r="111" ht="15">
      <c r="B111" s="79"/>
    </row>
    <row r="112" ht="15">
      <c r="B112" s="79"/>
    </row>
    <row r="113" ht="15">
      <c r="B113" s="79"/>
    </row>
    <row r="114" ht="15">
      <c r="B114" s="79"/>
    </row>
    <row r="115" ht="15">
      <c r="B115" s="79"/>
    </row>
    <row r="116" ht="15">
      <c r="B116" s="79"/>
    </row>
    <row r="117" ht="15">
      <c r="B117" s="79"/>
    </row>
    <row r="118" ht="15">
      <c r="B118" s="79"/>
    </row>
    <row r="120" ht="15">
      <c r="B120" s="79"/>
    </row>
    <row r="121" ht="15">
      <c r="B121" s="79"/>
    </row>
    <row r="122" ht="15">
      <c r="B122" s="79"/>
    </row>
    <row r="127" ht="15">
      <c r="B127" s="66"/>
    </row>
    <row r="128" ht="15">
      <c r="B128" s="175"/>
    </row>
    <row r="134" ht="15">
      <c r="B134" s="80"/>
    </row>
    <row r="135" ht="15">
      <c r="B135" s="79"/>
    </row>
    <row r="137" ht="15">
      <c r="B137" s="79"/>
    </row>
    <row r="138" ht="15">
      <c r="B138" s="79"/>
    </row>
    <row r="139" ht="15">
      <c r="B139" s="79"/>
    </row>
    <row r="140" ht="15">
      <c r="B140" s="79"/>
    </row>
    <row r="141" ht="15">
      <c r="B141" s="79"/>
    </row>
    <row r="142" ht="15">
      <c r="B142" s="79"/>
    </row>
    <row r="143" ht="15">
      <c r="B143" s="79"/>
    </row>
    <row r="144" ht="15">
      <c r="B144" s="79"/>
    </row>
    <row r="145" ht="15">
      <c r="B145" s="79"/>
    </row>
    <row r="146" ht="15">
      <c r="B146" s="79"/>
    </row>
    <row r="147" ht="15">
      <c r="B147" s="79"/>
    </row>
    <row r="148" ht="15">
      <c r="B148" s="79"/>
    </row>
    <row r="245" ht="15">
      <c r="B245" s="74"/>
    </row>
    <row r="246" ht="15">
      <c r="B246" s="79"/>
    </row>
    <row r="247" ht="15">
      <c r="B247" s="79"/>
    </row>
    <row r="250" ht="15">
      <c r="B250" s="79"/>
    </row>
    <row r="266" ht="15">
      <c r="B266" s="74"/>
    </row>
    <row r="296" ht="15">
      <c r="B296" s="66"/>
    </row>
    <row r="297" ht="15">
      <c r="B297" s="79"/>
    </row>
    <row r="299" ht="15">
      <c r="B299" s="79"/>
    </row>
    <row r="300" ht="15">
      <c r="B300" s="79"/>
    </row>
    <row r="301" ht="15">
      <c r="B301" s="79"/>
    </row>
    <row r="302" ht="15">
      <c r="B302" s="79"/>
    </row>
    <row r="303" ht="15">
      <c r="B303" s="79"/>
    </row>
    <row r="304" ht="15">
      <c r="B304" s="79"/>
    </row>
    <row r="305" ht="15">
      <c r="B305" s="79"/>
    </row>
    <row r="306" ht="15">
      <c r="B306" s="79"/>
    </row>
    <row r="307" ht="15">
      <c r="B307" s="79"/>
    </row>
    <row r="308" ht="15">
      <c r="B308" s="79"/>
    </row>
    <row r="309" ht="15">
      <c r="B309" s="79"/>
    </row>
    <row r="310" ht="15">
      <c r="B310" s="79"/>
    </row>
    <row r="322" ht="15">
      <c r="B322" s="79"/>
    </row>
    <row r="323" ht="15">
      <c r="B323" s="79"/>
    </row>
    <row r="324" ht="15">
      <c r="B324" s="79"/>
    </row>
    <row r="325" ht="15">
      <c r="B325" s="79"/>
    </row>
    <row r="326" ht="15">
      <c r="B326" s="79"/>
    </row>
    <row r="327" ht="15">
      <c r="B327" s="79"/>
    </row>
    <row r="328" ht="15">
      <c r="B328" s="79"/>
    </row>
    <row r="329" ht="15">
      <c r="B329" s="79"/>
    </row>
    <row r="330" ht="15">
      <c r="B330" s="79"/>
    </row>
    <row r="332" ht="15">
      <c r="B332" s="79"/>
    </row>
    <row r="333" ht="15">
      <c r="B333" s="79"/>
    </row>
    <row r="334" ht="15">
      <c r="B334" s="79"/>
    </row>
    <row r="335" ht="15">
      <c r="B335" s="79"/>
    </row>
    <row r="336" ht="15">
      <c r="B336" s="79"/>
    </row>
    <row r="338" ht="15">
      <c r="B338" s="79"/>
    </row>
    <row r="341" ht="15">
      <c r="B341" s="79"/>
    </row>
    <row r="344" ht="15">
      <c r="B344" s="79"/>
    </row>
    <row r="345" ht="15">
      <c r="B345" s="79"/>
    </row>
    <row r="346" ht="15">
      <c r="B346" s="79"/>
    </row>
    <row r="347" ht="15">
      <c r="B347" s="79"/>
    </row>
    <row r="348" ht="15">
      <c r="B348" s="79"/>
    </row>
    <row r="349" ht="15">
      <c r="B349" s="79"/>
    </row>
    <row r="350" ht="15">
      <c r="B350" s="79"/>
    </row>
    <row r="351" ht="15">
      <c r="B351" s="79"/>
    </row>
    <row r="352" ht="15">
      <c r="B352" s="79"/>
    </row>
    <row r="353" ht="15">
      <c r="B353" s="79"/>
    </row>
    <row r="354" ht="15">
      <c r="B354" s="79"/>
    </row>
    <row r="355" ht="15">
      <c r="B355" s="79"/>
    </row>
    <row r="356" ht="15">
      <c r="B356" s="79"/>
    </row>
    <row r="357" ht="15">
      <c r="B357" s="79"/>
    </row>
    <row r="358" ht="15">
      <c r="B358" s="79"/>
    </row>
    <row r="359" ht="15">
      <c r="B359" s="79"/>
    </row>
    <row r="360" ht="15">
      <c r="B360" s="79"/>
    </row>
    <row r="361" ht="15">
      <c r="B361" s="79"/>
    </row>
    <row r="362" ht="15">
      <c r="B362" s="79"/>
    </row>
    <row r="366" ht="15">
      <c r="B366" s="66"/>
    </row>
    <row r="383" ht="15">
      <c r="B383" s="176"/>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R13" sqref="R13"/>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4.00390625" style="0" customWidth="1"/>
    <col min="7" max="7" width="17.00390625" style="0" customWidth="1"/>
    <col min="8" max="10" width="2.00390625" style="0" customWidth="1"/>
    <col min="11" max="11" width="19.00390625" style="0" customWidth="1"/>
    <col min="12" max="12" width="8.00390625" style="0" customWidth="1"/>
    <col min="13" max="13" width="5.00390625" style="0" customWidth="1"/>
    <col min="14" max="14" width="2.00390625" style="0" customWidth="1"/>
    <col min="15" max="15" width="0.992187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210" t="s">
        <v>875</v>
      </c>
      <c r="G2" s="211"/>
      <c r="H2" s="211"/>
      <c r="I2" s="211"/>
      <c r="J2" s="211"/>
      <c r="K2" s="211"/>
      <c r="L2" s="211"/>
      <c r="M2" s="211"/>
      <c r="N2" s="211"/>
      <c r="O2" s="211"/>
    </row>
    <row r="3" spans="2:15" ht="11.25" customHeight="1">
      <c r="B3" s="1"/>
      <c r="C3" s="1"/>
      <c r="D3" s="1"/>
      <c r="E3" s="1"/>
      <c r="F3" s="1"/>
      <c r="G3" s="1"/>
      <c r="H3" s="1"/>
      <c r="I3" s="1"/>
      <c r="J3" s="1"/>
      <c r="K3" s="1"/>
      <c r="L3" s="1"/>
      <c r="M3" s="1"/>
      <c r="N3" s="1"/>
      <c r="O3" s="1"/>
    </row>
    <row r="4" spans="2:15" ht="35.25" customHeight="1">
      <c r="B4" s="212" t="s">
        <v>876</v>
      </c>
      <c r="C4" s="213"/>
      <c r="D4" s="213"/>
      <c r="E4" s="213"/>
      <c r="F4" s="213"/>
      <c r="G4" s="213"/>
      <c r="H4" s="213"/>
      <c r="I4" s="213"/>
      <c r="J4" s="213"/>
      <c r="K4" s="213"/>
      <c r="L4" s="213"/>
      <c r="M4" s="213"/>
      <c r="N4" s="213"/>
      <c r="O4" s="213"/>
    </row>
    <row r="5" spans="2:15" ht="10.5" customHeight="1">
      <c r="B5" s="1"/>
      <c r="C5" s="1"/>
      <c r="D5" s="1"/>
      <c r="E5" s="1"/>
      <c r="F5" s="1"/>
      <c r="G5" s="1"/>
      <c r="H5" s="1"/>
      <c r="I5" s="1"/>
      <c r="J5" s="1"/>
      <c r="K5" s="1"/>
      <c r="L5" s="1"/>
      <c r="M5" s="1"/>
      <c r="N5" s="1"/>
      <c r="O5" s="1"/>
    </row>
    <row r="6" spans="2:15" ht="18.75" customHeight="1">
      <c r="B6" s="214" t="s">
        <v>877</v>
      </c>
      <c r="C6" s="215"/>
      <c r="D6" s="215"/>
      <c r="E6" s="215"/>
      <c r="F6" s="215"/>
      <c r="G6" s="215"/>
      <c r="H6" s="215"/>
      <c r="I6" s="215"/>
      <c r="J6" s="215"/>
      <c r="K6" s="215"/>
      <c r="L6" s="215"/>
      <c r="M6" s="215"/>
      <c r="N6" s="215"/>
      <c r="O6" s="216"/>
    </row>
    <row r="7" spans="2:15" ht="6.75" customHeight="1">
      <c r="B7" s="1"/>
      <c r="C7" s="1"/>
      <c r="D7" s="1"/>
      <c r="E7" s="1"/>
      <c r="F7" s="1"/>
      <c r="G7" s="1"/>
      <c r="H7" s="1"/>
      <c r="I7" s="1"/>
      <c r="J7" s="1"/>
      <c r="K7" s="1"/>
      <c r="L7" s="1"/>
      <c r="M7" s="1"/>
      <c r="N7" s="1"/>
      <c r="O7" s="1"/>
    </row>
    <row r="8" spans="2:15" ht="21" customHeight="1">
      <c r="B8" s="217" t="s">
        <v>877</v>
      </c>
      <c r="C8" s="1"/>
      <c r="D8" s="219">
        <v>43616</v>
      </c>
      <c r="E8" s="204"/>
      <c r="F8" s="204"/>
      <c r="G8" s="1"/>
      <c r="H8" s="1"/>
      <c r="I8" s="1"/>
      <c r="J8" s="1"/>
      <c r="K8" s="1"/>
      <c r="L8" s="1"/>
      <c r="M8" s="1"/>
      <c r="N8" s="1"/>
      <c r="O8" s="1"/>
    </row>
    <row r="9" spans="2:15" ht="4.5" customHeight="1">
      <c r="B9" s="218"/>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214" t="s">
        <v>878</v>
      </c>
      <c r="C11" s="215"/>
      <c r="D11" s="215"/>
      <c r="E11" s="215"/>
      <c r="F11" s="215"/>
      <c r="G11" s="215"/>
      <c r="H11" s="215"/>
      <c r="I11" s="215"/>
      <c r="J11" s="215"/>
      <c r="K11" s="215"/>
      <c r="L11" s="215"/>
      <c r="M11" s="215"/>
      <c r="N11" s="215"/>
      <c r="O11" s="216"/>
    </row>
    <row r="12" spans="2:15" ht="12.75" customHeight="1">
      <c r="B12" s="1"/>
      <c r="C12" s="1"/>
      <c r="D12" s="1"/>
      <c r="E12" s="1"/>
      <c r="F12" s="1"/>
      <c r="G12" s="1"/>
      <c r="H12" s="1"/>
      <c r="I12" s="1"/>
      <c r="J12" s="1"/>
      <c r="K12" s="1"/>
      <c r="L12" s="1"/>
      <c r="M12" s="1"/>
      <c r="N12" s="1"/>
      <c r="O12" s="1"/>
    </row>
    <row r="13" spans="2:15" ht="17.25" customHeight="1">
      <c r="B13" s="207" t="s">
        <v>879</v>
      </c>
      <c r="C13" s="202"/>
      <c r="D13" s="202"/>
      <c r="E13" s="202"/>
      <c r="F13" s="201"/>
      <c r="G13" s="202"/>
      <c r="H13" s="202"/>
      <c r="I13" s="201"/>
      <c r="J13" s="202"/>
      <c r="K13" s="202"/>
      <c r="L13" s="202"/>
      <c r="M13" s="202"/>
      <c r="N13" s="202"/>
      <c r="O13" s="1"/>
    </row>
    <row r="14" spans="2:15" ht="15" customHeight="1">
      <c r="B14" s="208" t="s">
        <v>880</v>
      </c>
      <c r="C14" s="204"/>
      <c r="D14" s="204"/>
      <c r="E14" s="204"/>
      <c r="F14" s="208" t="s">
        <v>881</v>
      </c>
      <c r="G14" s="204"/>
      <c r="H14" s="204"/>
      <c r="I14" s="209" t="s">
        <v>882</v>
      </c>
      <c r="J14" s="204"/>
      <c r="K14" s="204"/>
      <c r="L14" s="204"/>
      <c r="M14" s="204"/>
      <c r="N14" s="204"/>
      <c r="O14" s="1"/>
    </row>
    <row r="15" spans="2:15" ht="13.5" customHeight="1">
      <c r="B15" s="1"/>
      <c r="C15" s="1"/>
      <c r="D15" s="1"/>
      <c r="E15" s="1"/>
      <c r="F15" s="1"/>
      <c r="G15" s="1"/>
      <c r="H15" s="1"/>
      <c r="I15" s="1"/>
      <c r="J15" s="1"/>
      <c r="K15" s="1"/>
      <c r="L15" s="1"/>
      <c r="M15" s="1"/>
      <c r="N15" s="1"/>
      <c r="O15" s="1"/>
    </row>
    <row r="16" spans="2:15" ht="16.5" customHeight="1">
      <c r="B16" s="201" t="s">
        <v>883</v>
      </c>
      <c r="C16" s="202"/>
      <c r="D16" s="202"/>
      <c r="E16" s="202"/>
      <c r="F16" s="202"/>
      <c r="G16" s="202"/>
      <c r="H16" s="201"/>
      <c r="I16" s="202"/>
      <c r="J16" s="202"/>
      <c r="K16" s="202"/>
      <c r="L16" s="205"/>
      <c r="M16" s="202"/>
      <c r="N16" s="202"/>
      <c r="O16" s="1"/>
    </row>
    <row r="17" spans="2:15" ht="15" customHeight="1">
      <c r="B17" s="203" t="s">
        <v>884</v>
      </c>
      <c r="C17" s="204"/>
      <c r="D17" s="204"/>
      <c r="E17" s="204"/>
      <c r="F17" s="203" t="s">
        <v>885</v>
      </c>
      <c r="G17" s="204"/>
      <c r="H17" s="204"/>
      <c r="I17" s="206" t="s">
        <v>886</v>
      </c>
      <c r="J17" s="204"/>
      <c r="K17" s="204"/>
      <c r="L17" s="204"/>
      <c r="M17" s="204"/>
      <c r="N17" s="204"/>
      <c r="O17" s="1"/>
    </row>
    <row r="18" spans="2:15" ht="13.5" customHeight="1">
      <c r="B18" s="1"/>
      <c r="C18" s="1"/>
      <c r="D18" s="1"/>
      <c r="E18" s="1"/>
      <c r="F18" s="1"/>
      <c r="G18" s="1"/>
      <c r="H18" s="1"/>
      <c r="I18" s="1"/>
      <c r="J18" s="1"/>
      <c r="K18" s="1"/>
      <c r="L18" s="1"/>
      <c r="M18" s="1"/>
      <c r="N18" s="1"/>
      <c r="O18" s="1"/>
    </row>
    <row r="19" spans="2:15" ht="16.5" customHeight="1">
      <c r="B19" s="201" t="s">
        <v>887</v>
      </c>
      <c r="C19" s="202"/>
      <c r="D19" s="202"/>
      <c r="E19" s="202"/>
      <c r="F19" s="202"/>
      <c r="G19" s="202"/>
      <c r="H19" s="202"/>
      <c r="I19" s="202"/>
      <c r="J19" s="202"/>
      <c r="K19" s="201"/>
      <c r="L19" s="202"/>
      <c r="M19" s="205"/>
      <c r="N19" s="202"/>
      <c r="O19" s="1"/>
    </row>
    <row r="20" spans="2:15" ht="15" customHeight="1">
      <c r="B20" s="203" t="s">
        <v>888</v>
      </c>
      <c r="C20" s="204"/>
      <c r="D20" s="204"/>
      <c r="E20" s="204"/>
      <c r="F20" s="203" t="s">
        <v>889</v>
      </c>
      <c r="G20" s="204"/>
      <c r="H20" s="204"/>
      <c r="I20" s="206" t="s">
        <v>890</v>
      </c>
      <c r="J20" s="204"/>
      <c r="K20" s="204"/>
      <c r="L20" s="204"/>
      <c r="M20" s="204"/>
      <c r="N20" s="1"/>
      <c r="O20" s="1"/>
    </row>
    <row r="21" spans="2:15" ht="13.5" customHeight="1">
      <c r="B21" s="1"/>
      <c r="C21" s="1"/>
      <c r="D21" s="1"/>
      <c r="E21" s="1"/>
      <c r="F21" s="1"/>
      <c r="G21" s="1"/>
      <c r="H21" s="1"/>
      <c r="I21" s="1"/>
      <c r="J21" s="1"/>
      <c r="K21" s="1"/>
      <c r="L21" s="1"/>
      <c r="M21" s="1"/>
      <c r="N21" s="1"/>
      <c r="O21" s="1"/>
    </row>
    <row r="22" spans="2:15" ht="15" customHeight="1">
      <c r="B22" s="201" t="s">
        <v>891</v>
      </c>
      <c r="C22" s="202"/>
      <c r="D22" s="202"/>
      <c r="E22" s="202"/>
      <c r="F22" s="205"/>
      <c r="G22" s="202"/>
      <c r="H22" s="202"/>
      <c r="I22" s="202"/>
      <c r="J22" s="205"/>
      <c r="K22" s="202"/>
      <c r="L22" s="202"/>
      <c r="M22" s="202"/>
      <c r="N22" s="202"/>
      <c r="O22" s="202"/>
    </row>
    <row r="23" spans="2:15" ht="15" customHeight="1">
      <c r="B23" s="203" t="s">
        <v>892</v>
      </c>
      <c r="C23" s="204"/>
      <c r="D23" s="204"/>
      <c r="E23" s="204"/>
      <c r="F23" s="203"/>
      <c r="G23" s="204"/>
      <c r="H23" s="204"/>
      <c r="I23" s="204"/>
      <c r="J23" s="203"/>
      <c r="K23" s="204"/>
      <c r="L23" s="204"/>
      <c r="M23" s="204"/>
      <c r="N23" s="204"/>
      <c r="O23" s="204"/>
    </row>
    <row r="24" spans="2:15" ht="11.25" customHeight="1">
      <c r="B24" s="1"/>
      <c r="C24" s="1"/>
      <c r="D24" s="1"/>
      <c r="E24" s="1"/>
      <c r="F24" s="1"/>
      <c r="G24" s="1"/>
      <c r="H24" s="1"/>
      <c r="I24" s="1"/>
      <c r="J24" s="1"/>
      <c r="K24" s="1"/>
      <c r="L24" s="1"/>
      <c r="M24" s="1"/>
      <c r="N24" s="1"/>
      <c r="O24" s="1"/>
    </row>
    <row r="25" spans="2:15" ht="15" customHeight="1">
      <c r="B25" s="201" t="s">
        <v>893</v>
      </c>
      <c r="C25" s="202"/>
      <c r="D25" s="202"/>
      <c r="E25" s="202"/>
      <c r="F25" s="202"/>
      <c r="G25" s="202"/>
      <c r="H25" s="202"/>
      <c r="I25" s="202"/>
      <c r="J25" s="202"/>
      <c r="K25" s="202"/>
      <c r="L25" s="202"/>
      <c r="M25" s="202"/>
      <c r="N25" s="202"/>
      <c r="O25" s="202"/>
    </row>
    <row r="26" spans="2:15" ht="15" customHeight="1">
      <c r="B26" s="203" t="s">
        <v>894</v>
      </c>
      <c r="C26" s="204"/>
      <c r="D26" s="204"/>
      <c r="E26" s="204"/>
      <c r="F26" s="204"/>
      <c r="G26" s="204"/>
      <c r="H26" s="204"/>
      <c r="I26" s="204"/>
      <c r="J26" s="204"/>
      <c r="K26" s="204"/>
      <c r="L26" s="204"/>
      <c r="M26" s="204"/>
      <c r="N26" s="204"/>
      <c r="O26" s="204"/>
    </row>
    <row r="27" spans="2:15" ht="15" customHeight="1">
      <c r="B27" s="203" t="s">
        <v>895</v>
      </c>
      <c r="C27" s="204"/>
      <c r="D27" s="204"/>
      <c r="E27" s="204"/>
      <c r="F27" s="204"/>
      <c r="G27" s="204"/>
      <c r="H27" s="204"/>
      <c r="I27" s="204"/>
      <c r="J27" s="204"/>
      <c r="K27" s="204"/>
      <c r="L27" s="204"/>
      <c r="M27" s="204"/>
      <c r="N27" s="204"/>
      <c r="O27" s="204"/>
    </row>
    <row r="28" spans="2:15" ht="15" customHeight="1">
      <c r="B28" s="203" t="s">
        <v>896</v>
      </c>
      <c r="C28" s="204"/>
      <c r="D28" s="204"/>
      <c r="E28" s="204"/>
      <c r="F28" s="204"/>
      <c r="G28" s="204"/>
      <c r="H28" s="204"/>
      <c r="I28" s="204"/>
      <c r="J28" s="204"/>
      <c r="K28" s="204"/>
      <c r="L28" s="204"/>
      <c r="M28" s="204"/>
      <c r="N28" s="204"/>
      <c r="O28" s="204"/>
    </row>
  </sheetData>
  <sheetProtection/>
  <mergeCells count="34">
    <mergeCell ref="F2:O2"/>
    <mergeCell ref="B4:O4"/>
    <mergeCell ref="B6:O6"/>
    <mergeCell ref="B8:B9"/>
    <mergeCell ref="B11:O11"/>
    <mergeCell ref="D8:F8"/>
    <mergeCell ref="B13:E13"/>
    <mergeCell ref="F13:H13"/>
    <mergeCell ref="I13:N13"/>
    <mergeCell ref="B14:E14"/>
    <mergeCell ref="F14:H14"/>
    <mergeCell ref="I14:N14"/>
    <mergeCell ref="B16:G16"/>
    <mergeCell ref="H16:K16"/>
    <mergeCell ref="L16:N16"/>
    <mergeCell ref="B17:E17"/>
    <mergeCell ref="F17:H17"/>
    <mergeCell ref="I17:N17"/>
    <mergeCell ref="B19:J19"/>
    <mergeCell ref="K19:L19"/>
    <mergeCell ref="M19:N19"/>
    <mergeCell ref="B20:E20"/>
    <mergeCell ref="F20:H20"/>
    <mergeCell ref="I20:M20"/>
    <mergeCell ref="B25:O25"/>
    <mergeCell ref="B26:O26"/>
    <mergeCell ref="B27:O27"/>
    <mergeCell ref="B28:O28"/>
    <mergeCell ref="B22:E22"/>
    <mergeCell ref="F22:I22"/>
    <mergeCell ref="J22:O22"/>
    <mergeCell ref="B23:E23"/>
    <mergeCell ref="F23:I23"/>
    <mergeCell ref="J23:O23"/>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8" r:id="rId4"/>
</worksheet>
</file>

<file path=xl/worksheets/sheet7.xml><?xml version="1.0" encoding="utf-8"?>
<worksheet xmlns="http://schemas.openxmlformats.org/spreadsheetml/2006/main" xmlns:r="http://schemas.openxmlformats.org/officeDocument/2006/relationships">
  <dimension ref="B1:T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4" width="9.00390625" style="0" customWidth="1"/>
    <col min="15" max="15" width="10.00390625" style="0" customWidth="1"/>
    <col min="16" max="16" width="9.00390625" style="0" customWidth="1"/>
    <col min="17" max="17" width="2.00390625" style="0" customWidth="1"/>
    <col min="18" max="20" width="13.00390625" style="0" customWidth="1"/>
  </cols>
  <sheetData>
    <row r="1" spans="2:20" ht="9" customHeight="1">
      <c r="B1" s="1"/>
      <c r="C1" s="1"/>
      <c r="D1" s="1"/>
      <c r="E1" s="1"/>
      <c r="F1" s="1"/>
      <c r="G1" s="1"/>
      <c r="H1" s="1"/>
      <c r="I1" s="1"/>
      <c r="J1" s="1"/>
      <c r="K1" s="1"/>
      <c r="L1" s="1"/>
      <c r="M1" s="1"/>
      <c r="N1" s="1"/>
      <c r="O1" s="1"/>
      <c r="P1" s="1"/>
      <c r="Q1" s="1"/>
      <c r="R1" s="1"/>
      <c r="S1" s="1"/>
      <c r="T1" s="1"/>
    </row>
    <row r="2" spans="2:20" ht="22.5" customHeight="1">
      <c r="B2" s="1"/>
      <c r="C2" s="1"/>
      <c r="D2" s="1"/>
      <c r="E2" s="1"/>
      <c r="F2" s="1"/>
      <c r="G2" s="210" t="s">
        <v>875</v>
      </c>
      <c r="H2" s="211"/>
      <c r="I2" s="211"/>
      <c r="J2" s="211"/>
      <c r="K2" s="211"/>
      <c r="L2" s="211"/>
      <c r="M2" s="211"/>
      <c r="N2" s="211"/>
      <c r="O2" s="211"/>
      <c r="P2" s="211"/>
      <c r="Q2" s="1"/>
      <c r="R2" s="1"/>
      <c r="S2" s="1"/>
      <c r="T2" s="1"/>
    </row>
    <row r="3" spans="2:20" ht="15" customHeight="1">
      <c r="B3" s="1"/>
      <c r="C3" s="1"/>
      <c r="D3" s="1"/>
      <c r="E3" s="1"/>
      <c r="F3" s="1"/>
      <c r="G3" s="1"/>
      <c r="H3" s="1"/>
      <c r="I3" s="1"/>
      <c r="J3" s="1"/>
      <c r="K3" s="1"/>
      <c r="L3" s="1"/>
      <c r="M3" s="1"/>
      <c r="N3" s="1"/>
      <c r="O3" s="1"/>
      <c r="P3" s="1"/>
      <c r="Q3" s="1"/>
      <c r="R3" s="1"/>
      <c r="S3" s="1"/>
      <c r="T3" s="1"/>
    </row>
    <row r="4" spans="2:20" ht="34.5" customHeight="1">
      <c r="B4" s="1"/>
      <c r="C4" s="212" t="s">
        <v>897</v>
      </c>
      <c r="D4" s="213"/>
      <c r="E4" s="213"/>
      <c r="F4" s="213"/>
      <c r="G4" s="213"/>
      <c r="H4" s="213"/>
      <c r="I4" s="213"/>
      <c r="J4" s="213"/>
      <c r="K4" s="213"/>
      <c r="L4" s="213"/>
      <c r="M4" s="213"/>
      <c r="N4" s="213"/>
      <c r="O4" s="213"/>
      <c r="P4" s="213"/>
      <c r="Q4" s="1"/>
      <c r="R4" s="1"/>
      <c r="S4" s="1"/>
      <c r="T4" s="1"/>
    </row>
    <row r="5" spans="2:20" ht="5.25" customHeight="1">
      <c r="B5" s="1"/>
      <c r="C5" s="1"/>
      <c r="D5" s="1"/>
      <c r="E5" s="1"/>
      <c r="F5" s="1"/>
      <c r="G5" s="1"/>
      <c r="H5" s="1"/>
      <c r="I5" s="1"/>
      <c r="J5" s="1"/>
      <c r="K5" s="1"/>
      <c r="L5" s="1"/>
      <c r="M5" s="1"/>
      <c r="N5" s="1"/>
      <c r="O5" s="1"/>
      <c r="P5" s="1"/>
      <c r="Q5" s="1"/>
      <c r="R5" s="1"/>
      <c r="S5" s="1"/>
      <c r="T5" s="1"/>
    </row>
    <row r="6" spans="2:20" ht="18.75" customHeight="1">
      <c r="B6" s="1"/>
      <c r="C6" s="214" t="s">
        <v>898</v>
      </c>
      <c r="D6" s="215"/>
      <c r="E6" s="215"/>
      <c r="F6" s="215"/>
      <c r="G6" s="215"/>
      <c r="H6" s="215"/>
      <c r="I6" s="215"/>
      <c r="J6" s="215"/>
      <c r="K6" s="215"/>
      <c r="L6" s="215"/>
      <c r="M6" s="215"/>
      <c r="N6" s="215"/>
      <c r="O6" s="215"/>
      <c r="P6" s="216"/>
      <c r="Q6" s="1"/>
      <c r="R6" s="1"/>
      <c r="S6" s="1"/>
      <c r="T6" s="1"/>
    </row>
    <row r="7" spans="2:20" ht="4.5" customHeight="1">
      <c r="B7" s="1"/>
      <c r="C7" s="1"/>
      <c r="D7" s="1"/>
      <c r="E7" s="1"/>
      <c r="F7" s="1"/>
      <c r="G7" s="1"/>
      <c r="H7" s="1"/>
      <c r="I7" s="1"/>
      <c r="J7" s="1"/>
      <c r="K7" s="1"/>
      <c r="L7" s="1"/>
      <c r="M7" s="1"/>
      <c r="N7" s="1"/>
      <c r="O7" s="1"/>
      <c r="P7" s="1"/>
      <c r="Q7" s="1"/>
      <c r="R7" s="1"/>
      <c r="S7" s="1"/>
      <c r="T7" s="1"/>
    </row>
    <row r="8" spans="2:20" ht="30.75" customHeight="1">
      <c r="B8" s="1"/>
      <c r="C8" s="6" t="s">
        <v>904</v>
      </c>
      <c r="D8" s="6" t="s">
        <v>905</v>
      </c>
      <c r="E8" s="234" t="s">
        <v>906</v>
      </c>
      <c r="F8" s="235"/>
      <c r="G8" s="235"/>
      <c r="H8" s="234" t="s">
        <v>907</v>
      </c>
      <c r="I8" s="235"/>
      <c r="J8" s="236" t="s">
        <v>908</v>
      </c>
      <c r="K8" s="235"/>
      <c r="L8" s="235"/>
      <c r="M8" s="6" t="s">
        <v>909</v>
      </c>
      <c r="N8" s="7" t="s">
        <v>910</v>
      </c>
      <c r="O8" s="6" t="s">
        <v>911</v>
      </c>
      <c r="P8" s="236" t="s">
        <v>912</v>
      </c>
      <c r="Q8" s="235"/>
      <c r="R8" s="7" t="s">
        <v>913</v>
      </c>
      <c r="S8" s="7" t="s">
        <v>914</v>
      </c>
      <c r="T8" s="7" t="s">
        <v>925</v>
      </c>
    </row>
    <row r="9" spans="2:20" ht="11.25" customHeight="1">
      <c r="B9" s="1"/>
      <c r="C9" s="8" t="s">
        <v>915</v>
      </c>
      <c r="D9" s="9" t="s">
        <v>916</v>
      </c>
      <c r="E9" s="222">
        <v>500000000</v>
      </c>
      <c r="F9" s="221"/>
      <c r="G9" s="221"/>
      <c r="H9" s="223">
        <v>42667</v>
      </c>
      <c r="I9" s="221"/>
      <c r="J9" s="223">
        <v>45223</v>
      </c>
      <c r="K9" s="221"/>
      <c r="L9" s="221"/>
      <c r="M9" s="9" t="s">
        <v>1</v>
      </c>
      <c r="N9" s="9" t="s">
        <v>917</v>
      </c>
      <c r="O9" s="11">
        <v>0</v>
      </c>
      <c r="P9" s="220" t="s">
        <v>918</v>
      </c>
      <c r="Q9" s="221"/>
      <c r="R9" s="12">
        <v>44128</v>
      </c>
      <c r="S9" s="13">
        <v>4.402739726027397</v>
      </c>
      <c r="T9" s="9" t="s">
        <v>926</v>
      </c>
    </row>
    <row r="10" spans="2:20" ht="11.25" customHeight="1">
      <c r="B10" s="1"/>
      <c r="C10" s="8" t="s">
        <v>919</v>
      </c>
      <c r="D10" s="9" t="s">
        <v>920</v>
      </c>
      <c r="E10" s="222">
        <v>500000000</v>
      </c>
      <c r="F10" s="221"/>
      <c r="G10" s="221"/>
      <c r="H10" s="223">
        <v>42817</v>
      </c>
      <c r="I10" s="221"/>
      <c r="J10" s="223">
        <v>45558</v>
      </c>
      <c r="K10" s="221"/>
      <c r="L10" s="221"/>
      <c r="M10" s="9" t="s">
        <v>1</v>
      </c>
      <c r="N10" s="9" t="s">
        <v>917</v>
      </c>
      <c r="O10" s="11">
        <v>0.005</v>
      </c>
      <c r="P10" s="220" t="s">
        <v>918</v>
      </c>
      <c r="Q10" s="221"/>
      <c r="R10" s="12">
        <v>44097</v>
      </c>
      <c r="S10" s="13">
        <v>5.32054794520548</v>
      </c>
      <c r="T10" s="9" t="s">
        <v>927</v>
      </c>
    </row>
    <row r="11" spans="2:20" ht="11.25" customHeight="1">
      <c r="B11" s="1"/>
      <c r="C11" s="8" t="s">
        <v>921</v>
      </c>
      <c r="D11" s="9" t="s">
        <v>922</v>
      </c>
      <c r="E11" s="222">
        <v>750000000</v>
      </c>
      <c r="F11" s="221"/>
      <c r="G11" s="221"/>
      <c r="H11" s="223">
        <v>43181</v>
      </c>
      <c r="I11" s="221"/>
      <c r="J11" s="223">
        <v>46834</v>
      </c>
      <c r="K11" s="221"/>
      <c r="L11" s="221"/>
      <c r="M11" s="9" t="s">
        <v>1</v>
      </c>
      <c r="N11" s="9" t="s">
        <v>917</v>
      </c>
      <c r="O11" s="11">
        <v>0.00875</v>
      </c>
      <c r="P11" s="220" t="s">
        <v>918</v>
      </c>
      <c r="Q11" s="221"/>
      <c r="R11" s="12">
        <v>44277</v>
      </c>
      <c r="S11" s="13">
        <v>8.816438356164383</v>
      </c>
      <c r="T11" s="9" t="s">
        <v>928</v>
      </c>
    </row>
    <row r="12" spans="2:20" ht="11.25" customHeight="1">
      <c r="B12" s="1"/>
      <c r="C12" s="8" t="s">
        <v>923</v>
      </c>
      <c r="D12" s="9" t="s">
        <v>924</v>
      </c>
      <c r="E12" s="222">
        <v>500000000</v>
      </c>
      <c r="F12" s="221"/>
      <c r="G12" s="221"/>
      <c r="H12" s="223">
        <v>43377</v>
      </c>
      <c r="I12" s="221"/>
      <c r="J12" s="223">
        <v>45934</v>
      </c>
      <c r="K12" s="221"/>
      <c r="L12" s="221"/>
      <c r="M12" s="9" t="s">
        <v>1</v>
      </c>
      <c r="N12" s="9" t="s">
        <v>917</v>
      </c>
      <c r="O12" s="11">
        <v>0.00625</v>
      </c>
      <c r="P12" s="220" t="s">
        <v>918</v>
      </c>
      <c r="Q12" s="221"/>
      <c r="R12" s="12">
        <v>44108</v>
      </c>
      <c r="S12" s="13">
        <v>6.35068493150685</v>
      </c>
      <c r="T12" s="9" t="s">
        <v>929</v>
      </c>
    </row>
    <row r="13" spans="2:20" ht="15" customHeight="1">
      <c r="B13" s="1"/>
      <c r="C13" s="14"/>
      <c r="D13" s="15"/>
      <c r="E13" s="226">
        <v>2250000000</v>
      </c>
      <c r="F13" s="227"/>
      <c r="G13" s="227"/>
      <c r="H13" s="228"/>
      <c r="I13" s="229"/>
      <c r="J13" s="228"/>
      <c r="K13" s="229"/>
      <c r="L13" s="229"/>
      <c r="M13" s="14"/>
      <c r="N13" s="14"/>
      <c r="O13" s="14"/>
      <c r="P13" s="228"/>
      <c r="Q13" s="229"/>
      <c r="R13" s="14"/>
      <c r="S13" s="14"/>
      <c r="T13" s="14"/>
    </row>
    <row r="14" spans="2:20" ht="5.25" customHeight="1">
      <c r="B14" s="1"/>
      <c r="C14" s="1"/>
      <c r="D14" s="1"/>
      <c r="E14" s="1"/>
      <c r="F14" s="1"/>
      <c r="G14" s="1"/>
      <c r="H14" s="1"/>
      <c r="I14" s="1"/>
      <c r="J14" s="1"/>
      <c r="K14" s="1"/>
      <c r="L14" s="1"/>
      <c r="M14" s="1"/>
      <c r="N14" s="1"/>
      <c r="O14" s="1"/>
      <c r="P14" s="1"/>
      <c r="Q14" s="1"/>
      <c r="R14" s="1"/>
      <c r="S14" s="1"/>
      <c r="T14" s="1"/>
    </row>
    <row r="15" spans="2:20" ht="19.5" customHeight="1">
      <c r="B15" s="1"/>
      <c r="C15" s="214" t="s">
        <v>899</v>
      </c>
      <c r="D15" s="215"/>
      <c r="E15" s="215"/>
      <c r="F15" s="215"/>
      <c r="G15" s="215"/>
      <c r="H15" s="215"/>
      <c r="I15" s="215"/>
      <c r="J15" s="215"/>
      <c r="K15" s="215"/>
      <c r="L15" s="215"/>
      <c r="M15" s="215"/>
      <c r="N15" s="215"/>
      <c r="O15" s="215"/>
      <c r="P15" s="216"/>
      <c r="Q15" s="1"/>
      <c r="R15" s="1"/>
      <c r="S15" s="1"/>
      <c r="T15" s="1"/>
    </row>
    <row r="16" spans="2:20" ht="18" customHeight="1">
      <c r="B16" s="1"/>
      <c r="C16" s="224" t="s">
        <v>900</v>
      </c>
      <c r="D16" s="225"/>
      <c r="E16" s="225"/>
      <c r="F16" s="225"/>
      <c r="G16" s="1"/>
      <c r="H16" s="1"/>
      <c r="I16" s="1"/>
      <c r="J16" s="1"/>
      <c r="K16" s="237">
        <v>2250000000</v>
      </c>
      <c r="L16" s="225"/>
      <c r="M16" s="225"/>
      <c r="N16" s="1"/>
      <c r="O16" s="1"/>
      <c r="P16" s="1"/>
      <c r="Q16" s="1"/>
      <c r="R16" s="1"/>
      <c r="S16" s="1"/>
      <c r="T16" s="1"/>
    </row>
    <row r="17" spans="2:20" ht="15" customHeight="1">
      <c r="B17" s="1"/>
      <c r="C17" s="224" t="s">
        <v>901</v>
      </c>
      <c r="D17" s="225"/>
      <c r="E17" s="225"/>
      <c r="F17" s="225"/>
      <c r="G17" s="225"/>
      <c r="H17" s="225"/>
      <c r="I17" s="1"/>
      <c r="J17" s="1"/>
      <c r="K17" s="1"/>
      <c r="L17" s="16"/>
      <c r="M17" s="17">
        <v>0.005416666666666666</v>
      </c>
      <c r="N17" s="1"/>
      <c r="O17" s="1"/>
      <c r="P17" s="1"/>
      <c r="Q17" s="1"/>
      <c r="R17" s="1"/>
      <c r="S17" s="1"/>
      <c r="T17" s="1"/>
    </row>
    <row r="18" spans="2:20" ht="15" customHeight="1">
      <c r="B18" s="1"/>
      <c r="C18" s="224" t="s">
        <v>902</v>
      </c>
      <c r="D18" s="225"/>
      <c r="E18" s="225"/>
      <c r="F18" s="225"/>
      <c r="G18" s="225"/>
      <c r="H18" s="225"/>
      <c r="I18" s="1"/>
      <c r="J18" s="1"/>
      <c r="K18" s="230">
        <v>6.510806697108066</v>
      </c>
      <c r="L18" s="231"/>
      <c r="M18" s="231"/>
      <c r="N18" s="1"/>
      <c r="O18" s="1"/>
      <c r="P18" s="1"/>
      <c r="Q18" s="1"/>
      <c r="R18" s="1"/>
      <c r="S18" s="1"/>
      <c r="T18" s="1"/>
    </row>
    <row r="19" spans="3:6" ht="15" customHeight="1">
      <c r="C19" s="232" t="s">
        <v>903</v>
      </c>
      <c r="D19" s="233"/>
      <c r="E19" s="233"/>
      <c r="F19" s="233"/>
    </row>
  </sheetData>
  <sheetProtection/>
  <mergeCells count="34">
    <mergeCell ref="G2:P2"/>
    <mergeCell ref="C4:P4"/>
    <mergeCell ref="C6:P6"/>
    <mergeCell ref="C15:P15"/>
    <mergeCell ref="C16:F16"/>
    <mergeCell ref="K16:M16"/>
    <mergeCell ref="P8:Q8"/>
    <mergeCell ref="P9:Q9"/>
    <mergeCell ref="H10:I10"/>
    <mergeCell ref="J10:L10"/>
    <mergeCell ref="C19:F19"/>
    <mergeCell ref="E8:G8"/>
    <mergeCell ref="H8:I8"/>
    <mergeCell ref="J8:L8"/>
    <mergeCell ref="E9:G9"/>
    <mergeCell ref="H9:I9"/>
    <mergeCell ref="J9:L9"/>
    <mergeCell ref="E10:G10"/>
    <mergeCell ref="E12:G12"/>
    <mergeCell ref="H12:I12"/>
    <mergeCell ref="C17:H17"/>
    <mergeCell ref="C18:H18"/>
    <mergeCell ref="E13:G13"/>
    <mergeCell ref="H13:I13"/>
    <mergeCell ref="J13:L13"/>
    <mergeCell ref="P13:Q13"/>
    <mergeCell ref="K18:M18"/>
    <mergeCell ref="P10:Q10"/>
    <mergeCell ref="E11:G11"/>
    <mergeCell ref="H11:I11"/>
    <mergeCell ref="J11:L11"/>
    <mergeCell ref="P11:Q11"/>
    <mergeCell ref="J12:L12"/>
    <mergeCell ref="P12:Q12"/>
  </mergeCells>
  <hyperlinks>
    <hyperlink ref="C9" r:id="rId1" display="mailto:BD@135194"/>
    <hyperlink ref="C10" r:id="rId2" display="mailto:BD@138090"/>
    <hyperlink ref="C11" r:id="rId3" display="mailto:BD@150169"/>
    <hyperlink ref="C12" r:id="rId4" display="mailto:BD@153515"/>
  </hyperlinks>
  <printOptions/>
  <pageMargins left="0.44431372549019615" right="0.44431372549019615" top="0.44431372549019615" bottom="0.44431372549019615" header="0.5098039215686275" footer="0.5098039215686275"/>
  <pageSetup horizontalDpi="600" verticalDpi="600" orientation="landscape" scale="94" r:id="rId5"/>
</worksheet>
</file>

<file path=xl/worksheets/sheet8.xml><?xml version="1.0" encoding="utf-8"?>
<worksheet xmlns="http://schemas.openxmlformats.org/spreadsheetml/2006/main" xmlns:r="http://schemas.openxmlformats.org/officeDocument/2006/relationships">
  <dimension ref="B2:H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0.9921875" style="0" customWidth="1"/>
    <col min="5" max="6" width="17.00390625" style="0" customWidth="1"/>
    <col min="7" max="7" width="23.00390625" style="0" customWidth="1"/>
    <col min="8" max="8" width="7.00390625" style="0" customWidth="1"/>
  </cols>
  <sheetData>
    <row r="1" ht="1.5" customHeight="1"/>
    <row r="2" spans="2:8" ht="7.5" customHeight="1">
      <c r="B2" s="1"/>
      <c r="C2" s="1"/>
      <c r="D2" s="1"/>
      <c r="E2" s="1"/>
      <c r="F2" s="1"/>
      <c r="G2" s="1"/>
      <c r="H2" s="1"/>
    </row>
    <row r="3" spans="2:8" ht="22.5" customHeight="1">
      <c r="B3" s="1"/>
      <c r="C3" s="1"/>
      <c r="D3" s="1"/>
      <c r="E3" s="210" t="s">
        <v>875</v>
      </c>
      <c r="F3" s="211"/>
      <c r="G3" s="211"/>
      <c r="H3" s="211"/>
    </row>
    <row r="4" spans="2:8" ht="7.5" customHeight="1">
      <c r="B4" s="1"/>
      <c r="C4" s="1"/>
      <c r="D4" s="1"/>
      <c r="E4" s="1"/>
      <c r="F4" s="1"/>
      <c r="G4" s="1"/>
      <c r="H4" s="1"/>
    </row>
    <row r="5" spans="2:8" ht="36" customHeight="1">
      <c r="B5" s="212" t="s">
        <v>930</v>
      </c>
      <c r="C5" s="213"/>
      <c r="D5" s="213"/>
      <c r="E5" s="213"/>
      <c r="F5" s="213"/>
      <c r="G5" s="213"/>
      <c r="H5" s="213"/>
    </row>
    <row r="6" spans="2:8" ht="9.75" customHeight="1">
      <c r="B6" s="1"/>
      <c r="C6" s="1"/>
      <c r="D6" s="1"/>
      <c r="E6" s="1"/>
      <c r="F6" s="1"/>
      <c r="G6" s="1"/>
      <c r="H6" s="1"/>
    </row>
    <row r="7" spans="2:8" ht="18.75" customHeight="1">
      <c r="B7" s="238" t="s">
        <v>931</v>
      </c>
      <c r="C7" s="239"/>
      <c r="D7" s="239"/>
      <c r="E7" s="239"/>
      <c r="F7" s="239"/>
      <c r="G7" s="239"/>
      <c r="H7" s="240"/>
    </row>
    <row r="8" spans="2:8" ht="12.75" customHeight="1">
      <c r="B8" s="1"/>
      <c r="C8" s="1"/>
      <c r="D8" s="1"/>
      <c r="E8" s="1"/>
      <c r="F8" s="1"/>
      <c r="G8" s="1"/>
      <c r="H8" s="1"/>
    </row>
    <row r="9" spans="2:8" ht="15.75" customHeight="1">
      <c r="B9" s="3" t="s">
        <v>933</v>
      </c>
      <c r="C9" s="205" t="s">
        <v>934</v>
      </c>
      <c r="D9" s="202"/>
      <c r="E9" s="202"/>
      <c r="F9" s="4" t="s">
        <v>935</v>
      </c>
      <c r="G9" s="4" t="s">
        <v>936</v>
      </c>
      <c r="H9" s="1"/>
    </row>
    <row r="10" spans="2:8" ht="15" customHeight="1">
      <c r="B10" s="5" t="s">
        <v>937</v>
      </c>
      <c r="C10" s="241" t="s">
        <v>938</v>
      </c>
      <c r="D10" s="204"/>
      <c r="E10" s="204"/>
      <c r="F10" s="2" t="s">
        <v>939</v>
      </c>
      <c r="G10" s="2" t="s">
        <v>940</v>
      </c>
      <c r="H10" s="1"/>
    </row>
    <row r="11" spans="2:8" ht="15" customHeight="1">
      <c r="B11" s="5" t="s">
        <v>941</v>
      </c>
      <c r="C11" s="241" t="s">
        <v>942</v>
      </c>
      <c r="D11" s="204"/>
      <c r="E11" s="204"/>
      <c r="F11" s="2" t="s">
        <v>939</v>
      </c>
      <c r="G11" s="2" t="s">
        <v>943</v>
      </c>
      <c r="H11" s="1"/>
    </row>
    <row r="12" spans="2:8" ht="15" customHeight="1">
      <c r="B12" s="5" t="s">
        <v>944</v>
      </c>
      <c r="C12" s="241" t="s">
        <v>938</v>
      </c>
      <c r="D12" s="204"/>
      <c r="E12" s="204"/>
      <c r="F12" s="2" t="s">
        <v>939</v>
      </c>
      <c r="G12" s="2" t="s">
        <v>945</v>
      </c>
      <c r="H12" s="1"/>
    </row>
    <row r="13" spans="2:8" ht="28.5" customHeight="1">
      <c r="B13" s="1"/>
      <c r="C13" s="1"/>
      <c r="D13" s="1"/>
      <c r="E13" s="1"/>
      <c r="F13" s="1"/>
      <c r="G13" s="1"/>
      <c r="H13" s="1"/>
    </row>
    <row r="14" spans="2:8" ht="18.75" customHeight="1">
      <c r="B14" s="238" t="s">
        <v>932</v>
      </c>
      <c r="C14" s="239"/>
      <c r="D14" s="239"/>
      <c r="E14" s="239"/>
      <c r="F14" s="239"/>
      <c r="G14" s="239"/>
      <c r="H14" s="240"/>
    </row>
    <row r="15" spans="2:8" ht="15.75" customHeight="1">
      <c r="B15" s="1"/>
      <c r="C15" s="1"/>
      <c r="D15" s="1"/>
      <c r="E15" s="1"/>
      <c r="F15" s="1"/>
      <c r="G15" s="1"/>
      <c r="H15" s="1"/>
    </row>
    <row r="16" spans="2:8" ht="15.75" customHeight="1">
      <c r="B16" s="3" t="s">
        <v>933</v>
      </c>
      <c r="C16" s="205" t="s">
        <v>934</v>
      </c>
      <c r="D16" s="202"/>
      <c r="E16" s="202"/>
      <c r="F16" s="4" t="s">
        <v>935</v>
      </c>
      <c r="G16" s="1"/>
      <c r="H16" s="1"/>
    </row>
    <row r="17" spans="2:8" ht="15" customHeight="1">
      <c r="B17" s="5" t="s">
        <v>937</v>
      </c>
      <c r="C17" s="241" t="s">
        <v>946</v>
      </c>
      <c r="D17" s="204"/>
      <c r="E17" s="204"/>
      <c r="F17" s="2"/>
      <c r="G17" s="1"/>
      <c r="H17" s="1"/>
    </row>
    <row r="18" spans="2:8" ht="15" customHeight="1">
      <c r="B18" s="5" t="s">
        <v>941</v>
      </c>
      <c r="C18" s="241" t="s">
        <v>947</v>
      </c>
      <c r="D18" s="204"/>
      <c r="E18" s="204"/>
      <c r="F18" s="2" t="s">
        <v>939</v>
      </c>
      <c r="G18" s="1"/>
      <c r="H18" s="1"/>
    </row>
    <row r="19" spans="2:6" ht="15" customHeight="1">
      <c r="B19" s="5" t="s">
        <v>944</v>
      </c>
      <c r="C19" s="241" t="s">
        <v>948</v>
      </c>
      <c r="D19" s="204"/>
      <c r="E19" s="204"/>
      <c r="F19" s="2" t="s">
        <v>939</v>
      </c>
    </row>
  </sheetData>
  <sheetProtection/>
  <mergeCells count="12">
    <mergeCell ref="C16:E16"/>
    <mergeCell ref="C17:E17"/>
    <mergeCell ref="C18:E18"/>
    <mergeCell ref="C19:E19"/>
    <mergeCell ref="E3:H3"/>
    <mergeCell ref="B5:H5"/>
    <mergeCell ref="B7:H7"/>
    <mergeCell ref="B14:H14"/>
    <mergeCell ref="C9:E9"/>
    <mergeCell ref="C10:E10"/>
    <mergeCell ref="C11:E11"/>
    <mergeCell ref="C12:E12"/>
  </mergeCells>
  <printOptions/>
  <pageMargins left="0.44431372549019615" right="0.44431372549019615" top="0.44431372549019615" bottom="0.44431372549019615" header="0.5098039215686275" footer="0.5098039215686275"/>
  <pageSetup horizontalDpi="600" verticalDpi="600" orientation="portrait" paperSize="9" scale="95" r:id="rId1"/>
</worksheet>
</file>

<file path=xl/worksheets/sheet9.xml><?xml version="1.0" encoding="utf-8"?>
<worksheet xmlns="http://schemas.openxmlformats.org/spreadsheetml/2006/main" xmlns:r="http://schemas.openxmlformats.org/officeDocument/2006/relationships">
  <dimension ref="B1:X88"/>
  <sheetViews>
    <sheetView showGridLines="0" view="pageBreakPreview" zoomScale="60" zoomScaleNormal="150" zoomScalePageLayoutView="0" workbookViewId="0" topLeftCell="B49">
      <selection activeCell="D60" sqref="D60:O60"/>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0.9921875" style="0" customWidth="1"/>
    <col min="6" max="6" width="3.00390625" style="0" customWidth="1"/>
    <col min="7" max="7" width="16.00390625" style="0" customWidth="1"/>
    <col min="8" max="8" width="14.00390625" style="0" customWidth="1"/>
    <col min="9" max="17" width="0.9921875" style="0" customWidth="1"/>
    <col min="18" max="18" width="2.00390625" style="0" customWidth="1"/>
    <col min="19" max="19" width="11.00390625" style="0" customWidth="1"/>
    <col min="20" max="20" width="2.00390625" style="0" customWidth="1"/>
    <col min="21" max="21" width="0.9921875" style="0" customWidth="1"/>
    <col min="22" max="22" width="2.00390625" style="0" customWidth="1"/>
    <col min="23" max="23" width="0.9921875" style="0" customWidth="1"/>
    <col min="24" max="24" width="2.00390625" style="0" customWidth="1"/>
  </cols>
  <sheetData>
    <row r="1" spans="2:24" ht="9" customHeight="1">
      <c r="B1" s="1"/>
      <c r="C1" s="1"/>
      <c r="D1" s="1"/>
      <c r="E1" s="1"/>
      <c r="F1" s="1"/>
      <c r="G1" s="1"/>
      <c r="H1" s="1"/>
      <c r="I1" s="1"/>
      <c r="J1" s="1"/>
      <c r="K1" s="1"/>
      <c r="L1" s="1"/>
      <c r="M1" s="1"/>
      <c r="N1" s="1"/>
      <c r="O1" s="1"/>
      <c r="P1" s="1"/>
      <c r="Q1" s="1"/>
      <c r="R1" s="1"/>
      <c r="S1" s="1"/>
      <c r="T1" s="1"/>
      <c r="U1" s="1"/>
      <c r="V1" s="1"/>
      <c r="W1" s="1"/>
      <c r="X1" s="1"/>
    </row>
    <row r="2" spans="2:24" ht="22.5" customHeight="1">
      <c r="B2" s="1"/>
      <c r="C2" s="1"/>
      <c r="D2" s="1"/>
      <c r="E2" s="1"/>
      <c r="F2" s="210" t="s">
        <v>875</v>
      </c>
      <c r="G2" s="211"/>
      <c r="H2" s="211"/>
      <c r="I2" s="211"/>
      <c r="J2" s="211"/>
      <c r="K2" s="211"/>
      <c r="L2" s="211"/>
      <c r="M2" s="211"/>
      <c r="N2" s="211"/>
      <c r="O2" s="211"/>
      <c r="P2" s="211"/>
      <c r="Q2" s="211"/>
      <c r="R2" s="211"/>
      <c r="S2" s="211"/>
      <c r="T2" s="211"/>
      <c r="U2" s="211"/>
      <c r="V2" s="1"/>
      <c r="W2" s="1"/>
      <c r="X2" s="1"/>
    </row>
    <row r="3" spans="2:24" ht="6" customHeight="1">
      <c r="B3" s="1"/>
      <c r="C3" s="1"/>
      <c r="D3" s="1"/>
      <c r="E3" s="1"/>
      <c r="F3" s="1"/>
      <c r="G3" s="284"/>
      <c r="H3" s="285"/>
      <c r="I3" s="285"/>
      <c r="J3" s="285"/>
      <c r="K3" s="285"/>
      <c r="L3" s="285"/>
      <c r="M3" s="285"/>
      <c r="N3" s="285"/>
      <c r="O3" s="285"/>
      <c r="P3" s="285"/>
      <c r="Q3" s="285"/>
      <c r="R3" s="285"/>
      <c r="S3" s="285"/>
      <c r="T3" s="1"/>
      <c r="U3" s="1"/>
      <c r="V3" s="1"/>
      <c r="W3" s="1"/>
      <c r="X3" s="1"/>
    </row>
    <row r="4" spans="2:24" ht="10.5" customHeight="1">
      <c r="B4" s="1"/>
      <c r="C4" s="1"/>
      <c r="D4" s="1"/>
      <c r="E4" s="1"/>
      <c r="F4" s="1"/>
      <c r="G4" s="285"/>
      <c r="H4" s="285"/>
      <c r="I4" s="285"/>
      <c r="J4" s="285"/>
      <c r="K4" s="285"/>
      <c r="L4" s="285"/>
      <c r="M4" s="285"/>
      <c r="N4" s="285"/>
      <c r="O4" s="285"/>
      <c r="P4" s="285"/>
      <c r="Q4" s="285"/>
      <c r="R4" s="285"/>
      <c r="S4" s="285"/>
      <c r="T4" s="1"/>
      <c r="U4" s="1"/>
      <c r="V4" s="1"/>
      <c r="W4" s="1"/>
      <c r="X4" s="1"/>
    </row>
    <row r="5" spans="2:24" ht="32.25" customHeight="1">
      <c r="B5" s="212" t="s">
        <v>949</v>
      </c>
      <c r="C5" s="213"/>
      <c r="D5" s="213"/>
      <c r="E5" s="213"/>
      <c r="F5" s="213"/>
      <c r="G5" s="213"/>
      <c r="H5" s="213"/>
      <c r="I5" s="213"/>
      <c r="J5" s="213"/>
      <c r="K5" s="213"/>
      <c r="L5" s="213"/>
      <c r="M5" s="213"/>
      <c r="N5" s="213"/>
      <c r="O5" s="213"/>
      <c r="P5" s="213"/>
      <c r="Q5" s="213"/>
      <c r="R5" s="213"/>
      <c r="S5" s="213"/>
      <c r="T5" s="213"/>
      <c r="U5" s="213"/>
      <c r="V5" s="1"/>
      <c r="W5" s="1"/>
      <c r="X5" s="1"/>
    </row>
    <row r="6" spans="2:24" ht="14.25" customHeight="1">
      <c r="B6" s="224" t="s">
        <v>950</v>
      </c>
      <c r="C6" s="225"/>
      <c r="D6" s="225"/>
      <c r="E6" s="225"/>
      <c r="F6" s="225"/>
      <c r="G6" s="225"/>
      <c r="H6" s="1"/>
      <c r="I6" s="1"/>
      <c r="J6" s="1"/>
      <c r="K6" s="1"/>
      <c r="L6" s="1"/>
      <c r="M6" s="1"/>
      <c r="N6" s="1"/>
      <c r="O6" s="1"/>
      <c r="P6" s="1"/>
      <c r="Q6" s="1"/>
      <c r="R6" s="1"/>
      <c r="S6" s="1"/>
      <c r="T6" s="1"/>
      <c r="U6" s="1"/>
      <c r="V6" s="1"/>
      <c r="W6" s="1"/>
      <c r="X6" s="1"/>
    </row>
    <row r="7" spans="2:24" ht="5.25" customHeight="1">
      <c r="B7" s="1"/>
      <c r="C7" s="1"/>
      <c r="D7" s="1"/>
      <c r="E7" s="1"/>
      <c r="F7" s="1"/>
      <c r="G7" s="1"/>
      <c r="H7" s="1"/>
      <c r="I7" s="1"/>
      <c r="J7" s="1"/>
      <c r="K7" s="1"/>
      <c r="L7" s="1"/>
      <c r="M7" s="1"/>
      <c r="N7" s="1"/>
      <c r="O7" s="1"/>
      <c r="P7" s="1"/>
      <c r="Q7" s="1"/>
      <c r="R7" s="1"/>
      <c r="S7" s="1"/>
      <c r="T7" s="1"/>
      <c r="U7" s="1"/>
      <c r="V7" s="1"/>
      <c r="W7" s="1"/>
      <c r="X7" s="1"/>
    </row>
    <row r="8" spans="2:24" ht="18.75" customHeight="1">
      <c r="B8" s="214" t="s">
        <v>951</v>
      </c>
      <c r="C8" s="215"/>
      <c r="D8" s="215"/>
      <c r="E8" s="215"/>
      <c r="F8" s="215"/>
      <c r="G8" s="215"/>
      <c r="H8" s="215"/>
      <c r="I8" s="215"/>
      <c r="J8" s="215"/>
      <c r="K8" s="215"/>
      <c r="L8" s="215"/>
      <c r="M8" s="215"/>
      <c r="N8" s="215"/>
      <c r="O8" s="215"/>
      <c r="P8" s="215"/>
      <c r="Q8" s="215"/>
      <c r="R8" s="215"/>
      <c r="S8" s="215"/>
      <c r="T8" s="215"/>
      <c r="U8" s="216"/>
      <c r="V8" s="1"/>
      <c r="W8" s="1"/>
      <c r="X8" s="1"/>
    </row>
    <row r="9" spans="2:24" ht="4.5" customHeight="1">
      <c r="B9" s="1"/>
      <c r="C9" s="1"/>
      <c r="D9" s="1"/>
      <c r="E9" s="1"/>
      <c r="F9" s="1"/>
      <c r="G9" s="1"/>
      <c r="H9" s="1"/>
      <c r="I9" s="1"/>
      <c r="J9" s="1"/>
      <c r="K9" s="1"/>
      <c r="L9" s="1"/>
      <c r="M9" s="1"/>
      <c r="N9" s="1"/>
      <c r="O9" s="1"/>
      <c r="P9" s="1"/>
      <c r="Q9" s="1"/>
      <c r="R9" s="1"/>
      <c r="S9" s="1"/>
      <c r="T9" s="1"/>
      <c r="U9" s="1"/>
      <c r="V9" s="1"/>
      <c r="W9" s="1"/>
      <c r="X9" s="1"/>
    </row>
    <row r="10" spans="2:24" ht="15.75" customHeight="1">
      <c r="B10" s="283" t="s">
        <v>952</v>
      </c>
      <c r="C10" s="282"/>
      <c r="D10" s="282"/>
      <c r="E10" s="282"/>
      <c r="F10" s="282"/>
      <c r="G10" s="282"/>
      <c r="H10" s="282"/>
      <c r="I10" s="282"/>
      <c r="J10" s="1"/>
      <c r="K10" s="286">
        <v>2250000000</v>
      </c>
      <c r="L10" s="282"/>
      <c r="M10" s="282"/>
      <c r="N10" s="282"/>
      <c r="O10" s="282"/>
      <c r="P10" s="282"/>
      <c r="Q10" s="282"/>
      <c r="R10" s="282"/>
      <c r="S10" s="282"/>
      <c r="T10" s="282"/>
      <c r="U10" s="1"/>
      <c r="V10" s="18" t="s">
        <v>953</v>
      </c>
      <c r="W10" s="1"/>
      <c r="X10" s="1"/>
    </row>
    <row r="11" spans="2:24" ht="6" customHeight="1">
      <c r="B11" s="1"/>
      <c r="C11" s="1"/>
      <c r="D11" s="1"/>
      <c r="E11" s="1"/>
      <c r="F11" s="1"/>
      <c r="G11" s="1"/>
      <c r="H11" s="1"/>
      <c r="I11" s="1"/>
      <c r="J11" s="1"/>
      <c r="K11" s="1"/>
      <c r="L11" s="1"/>
      <c r="M11" s="1"/>
      <c r="N11" s="1"/>
      <c r="O11" s="1"/>
      <c r="P11" s="1"/>
      <c r="Q11" s="1"/>
      <c r="R11" s="1"/>
      <c r="S11" s="1"/>
      <c r="T11" s="1"/>
      <c r="U11" s="1"/>
      <c r="V11" s="1"/>
      <c r="W11" s="1"/>
      <c r="X11" s="1"/>
    </row>
    <row r="12" spans="2:24" ht="15.75" customHeight="1">
      <c r="B12" s="283" t="s">
        <v>955</v>
      </c>
      <c r="C12" s="282"/>
      <c r="D12" s="282"/>
      <c r="E12" s="282"/>
      <c r="F12" s="282"/>
      <c r="G12" s="282"/>
      <c r="H12" s="282"/>
      <c r="I12" s="282"/>
      <c r="J12" s="1"/>
      <c r="K12" s="237">
        <v>2926477225.4000154</v>
      </c>
      <c r="L12" s="225"/>
      <c r="M12" s="225"/>
      <c r="N12" s="225"/>
      <c r="O12" s="225"/>
      <c r="P12" s="225"/>
      <c r="Q12" s="225"/>
      <c r="R12" s="225"/>
      <c r="S12" s="225"/>
      <c r="T12" s="225"/>
      <c r="U12" s="225"/>
      <c r="V12" s="261" t="s">
        <v>954</v>
      </c>
      <c r="W12" s="262"/>
      <c r="X12" s="1"/>
    </row>
    <row r="13" spans="2:24" ht="6.75" customHeight="1">
      <c r="B13" s="1"/>
      <c r="C13" s="1"/>
      <c r="D13" s="1"/>
      <c r="E13" s="1"/>
      <c r="F13" s="1"/>
      <c r="G13" s="1"/>
      <c r="H13" s="1"/>
      <c r="I13" s="1"/>
      <c r="J13" s="1"/>
      <c r="K13" s="1"/>
      <c r="L13" s="1"/>
      <c r="M13" s="1"/>
      <c r="N13" s="1"/>
      <c r="O13" s="1"/>
      <c r="P13" s="1"/>
      <c r="Q13" s="1"/>
      <c r="R13" s="1"/>
      <c r="S13" s="1"/>
      <c r="T13" s="1"/>
      <c r="U13" s="1"/>
      <c r="V13" s="1"/>
      <c r="W13" s="1"/>
      <c r="X13" s="1"/>
    </row>
    <row r="14" spans="2:24" ht="15" customHeight="1">
      <c r="B14" s="224" t="s">
        <v>956</v>
      </c>
      <c r="C14" s="225"/>
      <c r="D14" s="225"/>
      <c r="E14" s="225"/>
      <c r="F14" s="225"/>
      <c r="G14" s="225"/>
      <c r="H14" s="225"/>
      <c r="I14" s="225"/>
      <c r="J14" s="1"/>
      <c r="K14" s="1"/>
      <c r="L14" s="1"/>
      <c r="M14" s="237">
        <v>13000000</v>
      </c>
      <c r="N14" s="225"/>
      <c r="O14" s="225"/>
      <c r="P14" s="225"/>
      <c r="Q14" s="225"/>
      <c r="R14" s="225"/>
      <c r="S14" s="225"/>
      <c r="T14" s="225"/>
      <c r="U14" s="225"/>
      <c r="V14" s="261" t="s">
        <v>957</v>
      </c>
      <c r="W14" s="262"/>
      <c r="X14" s="1"/>
    </row>
    <row r="15" spans="2:24" ht="7.5" customHeight="1">
      <c r="B15" s="1"/>
      <c r="C15" s="1"/>
      <c r="D15" s="1"/>
      <c r="E15" s="1"/>
      <c r="F15" s="1"/>
      <c r="G15" s="1"/>
      <c r="H15" s="1"/>
      <c r="I15" s="1"/>
      <c r="J15" s="1"/>
      <c r="K15" s="1"/>
      <c r="L15" s="1"/>
      <c r="M15" s="1"/>
      <c r="N15" s="1"/>
      <c r="O15" s="1"/>
      <c r="P15" s="1"/>
      <c r="Q15" s="1"/>
      <c r="R15" s="1"/>
      <c r="S15" s="1"/>
      <c r="T15" s="1"/>
      <c r="U15" s="1"/>
      <c r="V15" s="1"/>
      <c r="W15" s="1"/>
      <c r="X15" s="1"/>
    </row>
    <row r="16" spans="2:24" ht="15" customHeight="1">
      <c r="B16" s="224" t="s">
        <v>958</v>
      </c>
      <c r="C16" s="225"/>
      <c r="D16" s="225"/>
      <c r="E16" s="225"/>
      <c r="F16" s="225"/>
      <c r="G16" s="225"/>
      <c r="H16" s="225"/>
      <c r="I16" s="225"/>
      <c r="J16" s="1"/>
      <c r="K16" s="1"/>
      <c r="L16" s="1"/>
      <c r="M16" s="237">
        <v>122050675.12</v>
      </c>
      <c r="N16" s="225"/>
      <c r="O16" s="225"/>
      <c r="P16" s="225"/>
      <c r="Q16" s="225"/>
      <c r="R16" s="225"/>
      <c r="S16" s="225"/>
      <c r="T16" s="225"/>
      <c r="U16" s="225"/>
      <c r="V16" s="261" t="s">
        <v>959</v>
      </c>
      <c r="W16" s="262"/>
      <c r="X16" s="1"/>
    </row>
    <row r="17" spans="2:24" ht="7.5" customHeight="1">
      <c r="B17" s="1"/>
      <c r="C17" s="1"/>
      <c r="D17" s="1"/>
      <c r="E17" s="1"/>
      <c r="F17" s="1"/>
      <c r="G17" s="1"/>
      <c r="H17" s="1"/>
      <c r="I17" s="1"/>
      <c r="J17" s="1"/>
      <c r="K17" s="1"/>
      <c r="L17" s="1"/>
      <c r="M17" s="1"/>
      <c r="N17" s="1"/>
      <c r="O17" s="1"/>
      <c r="P17" s="1"/>
      <c r="Q17" s="1"/>
      <c r="R17" s="1"/>
      <c r="S17" s="1"/>
      <c r="T17" s="1"/>
      <c r="U17" s="1"/>
      <c r="V17" s="1"/>
      <c r="W17" s="1"/>
      <c r="X17" s="1"/>
    </row>
    <row r="18" spans="2:24" ht="15.75" customHeight="1">
      <c r="B18" s="224" t="s">
        <v>960</v>
      </c>
      <c r="C18" s="225"/>
      <c r="D18" s="225"/>
      <c r="E18" s="225"/>
      <c r="F18" s="225"/>
      <c r="G18" s="225"/>
      <c r="H18" s="225"/>
      <c r="I18" s="225"/>
      <c r="J18" s="1"/>
      <c r="K18" s="281">
        <v>0.3606790668977846</v>
      </c>
      <c r="L18" s="282"/>
      <c r="M18" s="282"/>
      <c r="N18" s="282"/>
      <c r="O18" s="282"/>
      <c r="P18" s="282"/>
      <c r="Q18" s="282"/>
      <c r="R18" s="282"/>
      <c r="S18" s="282"/>
      <c r="T18" s="282"/>
      <c r="U18" s="282"/>
      <c r="V18" s="1"/>
      <c r="W18" s="1"/>
      <c r="X18" s="1"/>
    </row>
    <row r="19" spans="2:24" ht="15.75" customHeight="1">
      <c r="B19" s="1"/>
      <c r="C19" s="1"/>
      <c r="D19" s="1"/>
      <c r="E19" s="1"/>
      <c r="F19" s="1"/>
      <c r="G19" s="1"/>
      <c r="H19" s="1"/>
      <c r="I19" s="1"/>
      <c r="J19" s="1"/>
      <c r="K19" s="1"/>
      <c r="L19" s="1"/>
      <c r="M19" s="1"/>
      <c r="N19" s="1"/>
      <c r="O19" s="1"/>
      <c r="P19" s="1"/>
      <c r="Q19" s="1"/>
      <c r="R19" s="1"/>
      <c r="S19" s="1"/>
      <c r="T19" s="1"/>
      <c r="U19" s="1"/>
      <c r="V19" s="1"/>
      <c r="W19" s="1"/>
      <c r="X19" s="1"/>
    </row>
    <row r="20" spans="2:24" ht="18.75" customHeight="1">
      <c r="B20" s="214" t="s">
        <v>961</v>
      </c>
      <c r="C20" s="215"/>
      <c r="D20" s="215"/>
      <c r="E20" s="215"/>
      <c r="F20" s="215"/>
      <c r="G20" s="215"/>
      <c r="H20" s="215"/>
      <c r="I20" s="215"/>
      <c r="J20" s="215"/>
      <c r="K20" s="215"/>
      <c r="L20" s="215"/>
      <c r="M20" s="215"/>
      <c r="N20" s="215"/>
      <c r="O20" s="215"/>
      <c r="P20" s="215"/>
      <c r="Q20" s="215"/>
      <c r="R20" s="215"/>
      <c r="S20" s="215"/>
      <c r="T20" s="216"/>
      <c r="U20" s="1"/>
      <c r="V20" s="1"/>
      <c r="W20" s="1"/>
      <c r="X20" s="1"/>
    </row>
    <row r="21" spans="2:24" ht="6" customHeight="1">
      <c r="B21" s="1"/>
      <c r="C21" s="1"/>
      <c r="D21" s="1"/>
      <c r="E21" s="1"/>
      <c r="F21" s="1"/>
      <c r="G21" s="1"/>
      <c r="H21" s="1"/>
      <c r="I21" s="1"/>
      <c r="J21" s="1"/>
      <c r="K21" s="1"/>
      <c r="L21" s="1"/>
      <c r="M21" s="1"/>
      <c r="N21" s="1"/>
      <c r="O21" s="1"/>
      <c r="P21" s="1"/>
      <c r="Q21" s="1"/>
      <c r="R21" s="1"/>
      <c r="S21" s="1"/>
      <c r="T21" s="1"/>
      <c r="U21" s="1"/>
      <c r="V21" s="1"/>
      <c r="W21" s="1"/>
      <c r="X21" s="1"/>
    </row>
    <row r="22" spans="2:24" ht="15" customHeight="1">
      <c r="B22" s="203" t="s">
        <v>1004</v>
      </c>
      <c r="C22" s="204"/>
      <c r="D22" s="204"/>
      <c r="E22" s="204"/>
      <c r="F22" s="204"/>
      <c r="G22" s="204"/>
      <c r="H22" s="204"/>
      <c r="I22" s="245"/>
      <c r="J22" s="246"/>
      <c r="K22" s="251">
        <v>2394022585.264289</v>
      </c>
      <c r="L22" s="204"/>
      <c r="M22" s="204"/>
      <c r="N22" s="204"/>
      <c r="O22" s="204"/>
      <c r="P22" s="204"/>
      <c r="Q22" s="204"/>
      <c r="R22" s="204"/>
      <c r="S22" s="204"/>
      <c r="T22" s="204"/>
      <c r="U22" s="204"/>
      <c r="V22" s="261" t="s">
        <v>962</v>
      </c>
      <c r="W22" s="262"/>
      <c r="X22" s="1"/>
    </row>
    <row r="23" spans="2:24" ht="9.75" customHeight="1">
      <c r="B23" s="241"/>
      <c r="C23" s="204"/>
      <c r="D23" s="204"/>
      <c r="E23" s="204"/>
      <c r="F23" s="204"/>
      <c r="G23" s="204"/>
      <c r="H23" s="204"/>
      <c r="I23" s="245"/>
      <c r="J23" s="246"/>
      <c r="K23" s="259"/>
      <c r="L23" s="204"/>
      <c r="M23" s="204"/>
      <c r="N23" s="204"/>
      <c r="O23" s="204"/>
      <c r="P23" s="204"/>
      <c r="Q23" s="204"/>
      <c r="R23" s="204"/>
      <c r="S23" s="204"/>
      <c r="T23" s="204"/>
      <c r="U23" s="204"/>
      <c r="V23" s="1"/>
      <c r="W23" s="1"/>
      <c r="X23" s="1"/>
    </row>
    <row r="24" spans="2:24" ht="14.25" customHeight="1">
      <c r="B24" s="203" t="s">
        <v>1005</v>
      </c>
      <c r="C24" s="204"/>
      <c r="D24" s="204"/>
      <c r="E24" s="204"/>
      <c r="F24" s="204"/>
      <c r="G24" s="204"/>
      <c r="H24" s="204"/>
      <c r="I24" s="204"/>
      <c r="J24" s="204"/>
      <c r="K24" s="204"/>
      <c r="L24" s="245"/>
      <c r="M24" s="246"/>
      <c r="N24" s="260">
        <v>1.0640100378952395</v>
      </c>
      <c r="O24" s="204"/>
      <c r="P24" s="204"/>
      <c r="Q24" s="204"/>
      <c r="R24" s="204"/>
      <c r="S24" s="204"/>
      <c r="T24" s="204"/>
      <c r="U24" s="204"/>
      <c r="V24" s="272" t="s">
        <v>963</v>
      </c>
      <c r="W24" s="273"/>
      <c r="X24" s="274"/>
    </row>
    <row r="25" spans="2:24" ht="9" customHeight="1">
      <c r="B25" s="241"/>
      <c r="C25" s="204"/>
      <c r="D25" s="204"/>
      <c r="E25" s="204"/>
      <c r="F25" s="204"/>
      <c r="G25" s="204"/>
      <c r="H25" s="204"/>
      <c r="I25" s="245"/>
      <c r="J25" s="246"/>
      <c r="K25" s="259"/>
      <c r="L25" s="204"/>
      <c r="M25" s="204"/>
      <c r="N25" s="204"/>
      <c r="O25" s="204"/>
      <c r="P25" s="204"/>
      <c r="Q25" s="204"/>
      <c r="R25" s="204"/>
      <c r="S25" s="204"/>
      <c r="T25" s="204"/>
      <c r="U25" s="204"/>
      <c r="V25" s="275"/>
      <c r="W25" s="276"/>
      <c r="X25" s="277"/>
    </row>
    <row r="26" spans="2:24" ht="15" customHeight="1">
      <c r="B26" s="242" t="s">
        <v>1006</v>
      </c>
      <c r="C26" s="243"/>
      <c r="D26" s="243"/>
      <c r="E26" s="243"/>
      <c r="F26" s="243"/>
      <c r="G26" s="243"/>
      <c r="H26" s="244"/>
      <c r="I26" s="245"/>
      <c r="J26" s="246"/>
      <c r="K26" s="247" t="s">
        <v>989</v>
      </c>
      <c r="L26" s="248"/>
      <c r="M26" s="248"/>
      <c r="N26" s="248"/>
      <c r="O26" s="248"/>
      <c r="P26" s="248"/>
      <c r="Q26" s="248"/>
      <c r="R26" s="248"/>
      <c r="S26" s="248"/>
      <c r="T26" s="248"/>
      <c r="U26" s="249"/>
      <c r="V26" s="278"/>
      <c r="W26" s="279"/>
      <c r="X26" s="280"/>
    </row>
    <row r="27" spans="2:24" ht="12.75" customHeight="1">
      <c r="B27" s="1"/>
      <c r="C27" s="1"/>
      <c r="D27" s="1"/>
      <c r="E27" s="1"/>
      <c r="F27" s="1"/>
      <c r="G27" s="1"/>
      <c r="H27" s="1"/>
      <c r="I27" s="1"/>
      <c r="J27" s="1"/>
      <c r="K27" s="1"/>
      <c r="L27" s="1"/>
      <c r="M27" s="1"/>
      <c r="N27" s="1"/>
      <c r="O27" s="1"/>
      <c r="P27" s="1"/>
      <c r="Q27" s="1"/>
      <c r="R27" s="1"/>
      <c r="S27" s="1"/>
      <c r="T27" s="1"/>
      <c r="U27" s="1"/>
      <c r="V27" s="1"/>
      <c r="W27" s="1"/>
      <c r="X27" s="1"/>
    </row>
    <row r="28" spans="2:24" ht="18.75" customHeight="1">
      <c r="B28" s="214" t="s">
        <v>964</v>
      </c>
      <c r="C28" s="215"/>
      <c r="D28" s="215"/>
      <c r="E28" s="215"/>
      <c r="F28" s="215"/>
      <c r="G28" s="215"/>
      <c r="H28" s="215"/>
      <c r="I28" s="215"/>
      <c r="J28" s="215"/>
      <c r="K28" s="215"/>
      <c r="L28" s="215"/>
      <c r="M28" s="215"/>
      <c r="N28" s="215"/>
      <c r="O28" s="215"/>
      <c r="P28" s="215"/>
      <c r="Q28" s="215"/>
      <c r="R28" s="215"/>
      <c r="S28" s="215"/>
      <c r="T28" s="215"/>
      <c r="U28" s="216"/>
      <c r="V28" s="1"/>
      <c r="W28" s="1"/>
      <c r="X28" s="1"/>
    </row>
    <row r="29" spans="2:24" ht="4.5" customHeight="1">
      <c r="B29" s="1"/>
      <c r="C29" s="1"/>
      <c r="D29" s="1"/>
      <c r="E29" s="1"/>
      <c r="F29" s="1"/>
      <c r="G29" s="1"/>
      <c r="H29" s="1"/>
      <c r="I29" s="1"/>
      <c r="J29" s="1"/>
      <c r="K29" s="1"/>
      <c r="L29" s="1"/>
      <c r="M29" s="1"/>
      <c r="N29" s="1"/>
      <c r="O29" s="1"/>
      <c r="P29" s="1"/>
      <c r="Q29" s="1"/>
      <c r="R29" s="1"/>
      <c r="S29" s="1"/>
      <c r="T29" s="1"/>
      <c r="U29" s="1"/>
      <c r="V29" s="1"/>
      <c r="W29" s="1"/>
      <c r="X29" s="1"/>
    </row>
    <row r="30" spans="2:24" ht="13.5" customHeight="1">
      <c r="B30" s="224" t="s">
        <v>965</v>
      </c>
      <c r="C30" s="225"/>
      <c r="D30" s="225"/>
      <c r="E30" s="225"/>
      <c r="F30" s="225"/>
      <c r="G30" s="225"/>
      <c r="H30" s="225"/>
      <c r="I30" s="225"/>
      <c r="J30" s="1"/>
      <c r="K30" s="1"/>
      <c r="L30" s="1"/>
      <c r="M30" s="237">
        <v>13547921.86</v>
      </c>
      <c r="N30" s="225"/>
      <c r="O30" s="225"/>
      <c r="P30" s="225"/>
      <c r="Q30" s="225"/>
      <c r="R30" s="225"/>
      <c r="S30" s="225"/>
      <c r="T30" s="225"/>
      <c r="U30" s="1"/>
      <c r="V30" s="261" t="s">
        <v>966</v>
      </c>
      <c r="W30" s="262"/>
      <c r="X30" s="1"/>
    </row>
    <row r="31" spans="2:24" ht="6" customHeight="1">
      <c r="B31" s="1"/>
      <c r="C31" s="1"/>
      <c r="D31" s="1"/>
      <c r="E31" s="1"/>
      <c r="F31" s="1"/>
      <c r="G31" s="1"/>
      <c r="H31" s="1"/>
      <c r="I31" s="1"/>
      <c r="J31" s="1"/>
      <c r="K31" s="1"/>
      <c r="L31" s="1"/>
      <c r="M31" s="1"/>
      <c r="N31" s="1"/>
      <c r="O31" s="1"/>
      <c r="P31" s="1"/>
      <c r="Q31" s="1"/>
      <c r="R31" s="1"/>
      <c r="S31" s="1"/>
      <c r="T31" s="1"/>
      <c r="U31" s="1"/>
      <c r="V31" s="1"/>
      <c r="W31" s="1"/>
      <c r="X31" s="1"/>
    </row>
    <row r="32" spans="2:24" ht="15.75" customHeight="1">
      <c r="B32" s="224" t="s">
        <v>968</v>
      </c>
      <c r="C32" s="225"/>
      <c r="D32" s="225"/>
      <c r="E32" s="225"/>
      <c r="F32" s="225"/>
      <c r="G32" s="225"/>
      <c r="H32" s="225"/>
      <c r="I32" s="225"/>
      <c r="J32" s="1"/>
      <c r="K32" s="1"/>
      <c r="L32" s="1"/>
      <c r="M32" s="237">
        <v>122050675.12</v>
      </c>
      <c r="N32" s="225"/>
      <c r="O32" s="225"/>
      <c r="P32" s="225"/>
      <c r="Q32" s="225"/>
      <c r="R32" s="225"/>
      <c r="S32" s="225"/>
      <c r="T32" s="225"/>
      <c r="U32" s="225"/>
      <c r="V32" s="261" t="s">
        <v>967</v>
      </c>
      <c r="W32" s="262"/>
      <c r="X32" s="1"/>
    </row>
    <row r="33" spans="2:24" ht="4.5" customHeight="1">
      <c r="B33" s="1"/>
      <c r="C33" s="1"/>
      <c r="D33" s="1"/>
      <c r="E33" s="1"/>
      <c r="F33" s="1"/>
      <c r="G33" s="1"/>
      <c r="H33" s="1"/>
      <c r="I33" s="1"/>
      <c r="J33" s="1"/>
      <c r="K33" s="1"/>
      <c r="L33" s="1"/>
      <c r="M33" s="1"/>
      <c r="N33" s="1"/>
      <c r="O33" s="1"/>
      <c r="P33" s="1"/>
      <c r="Q33" s="1"/>
      <c r="R33" s="1"/>
      <c r="S33" s="1"/>
      <c r="T33" s="1"/>
      <c r="U33" s="1"/>
      <c r="V33" s="1"/>
      <c r="W33" s="1"/>
      <c r="X33" s="1"/>
    </row>
    <row r="34" spans="2:24" ht="15" customHeight="1">
      <c r="B34" s="203" t="s">
        <v>1004</v>
      </c>
      <c r="C34" s="204"/>
      <c r="D34" s="204"/>
      <c r="E34" s="204"/>
      <c r="F34" s="204"/>
      <c r="G34" s="204"/>
      <c r="H34" s="204"/>
      <c r="I34" s="245"/>
      <c r="J34" s="246"/>
      <c r="K34" s="251">
        <v>2394022585.264289</v>
      </c>
      <c r="L34" s="204"/>
      <c r="M34" s="204"/>
      <c r="N34" s="204"/>
      <c r="O34" s="204"/>
      <c r="P34" s="204"/>
      <c r="Q34" s="204"/>
      <c r="R34" s="204"/>
      <c r="S34" s="204"/>
      <c r="T34" s="204"/>
      <c r="U34" s="204"/>
      <c r="V34" s="1"/>
      <c r="W34" s="1"/>
      <c r="X34" s="1"/>
    </row>
    <row r="35" spans="2:24" ht="6.75" customHeight="1">
      <c r="B35" s="241"/>
      <c r="C35" s="204"/>
      <c r="D35" s="204"/>
      <c r="E35" s="204"/>
      <c r="F35" s="204"/>
      <c r="G35" s="204"/>
      <c r="H35" s="204"/>
      <c r="I35" s="245"/>
      <c r="J35" s="246"/>
      <c r="K35" s="259"/>
      <c r="L35" s="204"/>
      <c r="M35" s="204"/>
      <c r="N35" s="204"/>
      <c r="O35" s="204"/>
      <c r="P35" s="204"/>
      <c r="Q35" s="204"/>
      <c r="R35" s="204"/>
      <c r="S35" s="204"/>
      <c r="T35" s="204"/>
      <c r="U35" s="204"/>
      <c r="V35" s="1"/>
      <c r="W35" s="1"/>
      <c r="X35" s="1"/>
    </row>
    <row r="36" spans="2:24" ht="13.5" customHeight="1">
      <c r="B36" s="203" t="s">
        <v>1007</v>
      </c>
      <c r="C36" s="204"/>
      <c r="D36" s="204"/>
      <c r="E36" s="204"/>
      <c r="F36" s="204"/>
      <c r="G36" s="204"/>
      <c r="H36" s="204"/>
      <c r="I36" s="245"/>
      <c r="J36" s="246"/>
      <c r="K36" s="260">
        <v>1.1242760809974617</v>
      </c>
      <c r="L36" s="204"/>
      <c r="M36" s="204"/>
      <c r="N36" s="204"/>
      <c r="O36" s="204"/>
      <c r="P36" s="204"/>
      <c r="Q36" s="204"/>
      <c r="R36" s="204"/>
      <c r="S36" s="204"/>
      <c r="T36" s="204"/>
      <c r="U36" s="204"/>
      <c r="V36" s="272" t="s">
        <v>969</v>
      </c>
      <c r="W36" s="273"/>
      <c r="X36" s="274"/>
    </row>
    <row r="37" spans="2:24" ht="6" customHeight="1">
      <c r="B37" s="241"/>
      <c r="C37" s="204"/>
      <c r="D37" s="204"/>
      <c r="E37" s="204"/>
      <c r="F37" s="204"/>
      <c r="G37" s="204"/>
      <c r="H37" s="204"/>
      <c r="I37" s="245"/>
      <c r="J37" s="246"/>
      <c r="K37" s="259"/>
      <c r="L37" s="204"/>
      <c r="M37" s="204"/>
      <c r="N37" s="204"/>
      <c r="O37" s="204"/>
      <c r="P37" s="204"/>
      <c r="Q37" s="204"/>
      <c r="R37" s="204"/>
      <c r="S37" s="204"/>
      <c r="T37" s="204"/>
      <c r="U37" s="204"/>
      <c r="V37" s="275"/>
      <c r="W37" s="276"/>
      <c r="X37" s="277"/>
    </row>
    <row r="38" spans="2:24" ht="15" customHeight="1">
      <c r="B38" s="242" t="s">
        <v>1008</v>
      </c>
      <c r="C38" s="243"/>
      <c r="D38" s="243"/>
      <c r="E38" s="243"/>
      <c r="F38" s="243"/>
      <c r="G38" s="243"/>
      <c r="H38" s="244"/>
      <c r="I38" s="245"/>
      <c r="J38" s="246"/>
      <c r="K38" s="247" t="s">
        <v>989</v>
      </c>
      <c r="L38" s="248"/>
      <c r="M38" s="248"/>
      <c r="N38" s="248"/>
      <c r="O38" s="248"/>
      <c r="P38" s="248"/>
      <c r="Q38" s="248"/>
      <c r="R38" s="248"/>
      <c r="S38" s="248"/>
      <c r="T38" s="248"/>
      <c r="U38" s="249"/>
      <c r="V38" s="278"/>
      <c r="W38" s="279"/>
      <c r="X38" s="280"/>
    </row>
    <row r="39" spans="2:24" ht="11.25" customHeight="1">
      <c r="B39" s="1"/>
      <c r="C39" s="1"/>
      <c r="D39" s="1"/>
      <c r="E39" s="1"/>
      <c r="F39" s="1"/>
      <c r="G39" s="1"/>
      <c r="H39" s="1"/>
      <c r="I39" s="1"/>
      <c r="J39" s="1"/>
      <c r="K39" s="1"/>
      <c r="L39" s="1"/>
      <c r="M39" s="1"/>
      <c r="N39" s="1"/>
      <c r="O39" s="1"/>
      <c r="P39" s="1"/>
      <c r="Q39" s="1"/>
      <c r="R39" s="1"/>
      <c r="S39" s="1"/>
      <c r="T39" s="1"/>
      <c r="U39" s="1"/>
      <c r="V39" s="1"/>
      <c r="W39" s="1"/>
      <c r="X39" s="1"/>
    </row>
    <row r="40" spans="2:24" ht="18.75" customHeight="1">
      <c r="B40" s="214" t="s">
        <v>970</v>
      </c>
      <c r="C40" s="215"/>
      <c r="D40" s="215"/>
      <c r="E40" s="215"/>
      <c r="F40" s="215"/>
      <c r="G40" s="215"/>
      <c r="H40" s="215"/>
      <c r="I40" s="215"/>
      <c r="J40" s="215"/>
      <c r="K40" s="215"/>
      <c r="L40" s="215"/>
      <c r="M40" s="215"/>
      <c r="N40" s="215"/>
      <c r="O40" s="215"/>
      <c r="P40" s="215"/>
      <c r="Q40" s="215"/>
      <c r="R40" s="215"/>
      <c r="S40" s="215"/>
      <c r="T40" s="215"/>
      <c r="U40" s="216"/>
      <c r="V40" s="1"/>
      <c r="W40" s="1"/>
      <c r="X40" s="1"/>
    </row>
    <row r="41" spans="2:24" ht="5.25" customHeight="1">
      <c r="B41" s="1"/>
      <c r="C41" s="1"/>
      <c r="D41" s="1"/>
      <c r="E41" s="1"/>
      <c r="F41" s="1"/>
      <c r="G41" s="1"/>
      <c r="H41" s="1"/>
      <c r="I41" s="1"/>
      <c r="J41" s="1"/>
      <c r="K41" s="1"/>
      <c r="L41" s="1"/>
      <c r="M41" s="1"/>
      <c r="N41" s="1"/>
      <c r="O41" s="1"/>
      <c r="P41" s="1"/>
      <c r="Q41" s="1"/>
      <c r="R41" s="1"/>
      <c r="S41" s="1"/>
      <c r="T41" s="1"/>
      <c r="U41" s="1"/>
      <c r="V41" s="1"/>
      <c r="W41" s="1"/>
      <c r="X41" s="1"/>
    </row>
    <row r="42" spans="2:24" ht="15.75" customHeight="1">
      <c r="B42" s="224" t="s">
        <v>972</v>
      </c>
      <c r="C42" s="225"/>
      <c r="D42" s="225"/>
      <c r="E42" s="225"/>
      <c r="F42" s="225"/>
      <c r="G42" s="225"/>
      <c r="H42" s="225"/>
      <c r="I42" s="225"/>
      <c r="J42" s="225"/>
      <c r="K42" s="225"/>
      <c r="L42" s="225"/>
      <c r="M42" s="225"/>
      <c r="N42" s="225"/>
      <c r="O42" s="1"/>
      <c r="P42" s="268">
        <v>434641964.4899963</v>
      </c>
      <c r="Q42" s="266"/>
      <c r="R42" s="266"/>
      <c r="S42" s="266"/>
      <c r="T42" s="266"/>
      <c r="U42" s="266"/>
      <c r="V42" s="261" t="s">
        <v>971</v>
      </c>
      <c r="W42" s="262"/>
      <c r="X42" s="1"/>
    </row>
    <row r="43" spans="2:24" ht="7.5" customHeight="1">
      <c r="B43" s="1"/>
      <c r="C43" s="1"/>
      <c r="D43" s="1"/>
      <c r="E43" s="1"/>
      <c r="F43" s="1"/>
      <c r="G43" s="1"/>
      <c r="H43" s="1"/>
      <c r="I43" s="1"/>
      <c r="J43" s="1"/>
      <c r="K43" s="1"/>
      <c r="L43" s="1"/>
      <c r="M43" s="1"/>
      <c r="N43" s="1"/>
      <c r="O43" s="1"/>
      <c r="P43" s="1"/>
      <c r="Q43" s="1"/>
      <c r="R43" s="1"/>
      <c r="S43" s="1"/>
      <c r="T43" s="1"/>
      <c r="U43" s="1"/>
      <c r="V43" s="1"/>
      <c r="W43" s="1"/>
      <c r="X43" s="1"/>
    </row>
    <row r="44" spans="2:24" ht="13.5" customHeight="1">
      <c r="B44" s="1"/>
      <c r="C44" s="269"/>
      <c r="D44" s="265" t="s">
        <v>973</v>
      </c>
      <c r="E44" s="266"/>
      <c r="F44" s="266"/>
      <c r="G44" s="266"/>
      <c r="H44" s="266"/>
      <c r="I44" s="266"/>
      <c r="J44" s="266"/>
      <c r="K44" s="266"/>
      <c r="L44" s="266"/>
      <c r="M44" s="266"/>
      <c r="N44" s="266"/>
      <c r="O44" s="266"/>
      <c r="P44" s="237">
        <v>433401964.4899963</v>
      </c>
      <c r="Q44" s="225"/>
      <c r="R44" s="225"/>
      <c r="S44" s="225"/>
      <c r="T44" s="225"/>
      <c r="U44" s="1"/>
      <c r="V44" s="1"/>
      <c r="W44" s="1"/>
      <c r="X44" s="1"/>
    </row>
    <row r="45" spans="2:24" ht="7.5" customHeight="1">
      <c r="B45" s="1"/>
      <c r="C45" s="270"/>
      <c r="D45" s="1"/>
      <c r="E45" s="1"/>
      <c r="F45" s="1"/>
      <c r="G45" s="1"/>
      <c r="H45" s="1"/>
      <c r="I45" s="1"/>
      <c r="J45" s="1"/>
      <c r="K45" s="1"/>
      <c r="L45" s="1"/>
      <c r="M45" s="1"/>
      <c r="N45" s="1"/>
      <c r="O45" s="1"/>
      <c r="P45" s="1"/>
      <c r="Q45" s="1"/>
      <c r="R45" s="1"/>
      <c r="S45" s="1"/>
      <c r="T45" s="1"/>
      <c r="U45" s="1"/>
      <c r="V45" s="1"/>
      <c r="W45" s="1"/>
      <c r="X45" s="1"/>
    </row>
    <row r="46" spans="2:24" ht="13.5" customHeight="1">
      <c r="B46" s="1"/>
      <c r="C46" s="270"/>
      <c r="D46" s="265" t="s">
        <v>974</v>
      </c>
      <c r="E46" s="266"/>
      <c r="F46" s="266"/>
      <c r="G46" s="266"/>
      <c r="H46" s="266"/>
      <c r="I46" s="266"/>
      <c r="J46" s="266"/>
      <c r="K46" s="266"/>
      <c r="L46" s="266"/>
      <c r="M46" s="266"/>
      <c r="N46" s="1"/>
      <c r="O46" s="1"/>
      <c r="P46" s="237">
        <v>1240000</v>
      </c>
      <c r="Q46" s="225"/>
      <c r="R46" s="225"/>
      <c r="S46" s="225"/>
      <c r="T46" s="225"/>
      <c r="U46" s="225"/>
      <c r="V46" s="1"/>
      <c r="W46" s="1"/>
      <c r="X46" s="1"/>
    </row>
    <row r="47" spans="2:24" ht="9" customHeight="1">
      <c r="B47" s="1"/>
      <c r="C47" s="270"/>
      <c r="D47" s="1"/>
      <c r="E47" s="1"/>
      <c r="F47" s="1"/>
      <c r="G47" s="1"/>
      <c r="H47" s="1"/>
      <c r="I47" s="1"/>
      <c r="J47" s="1"/>
      <c r="K47" s="1"/>
      <c r="L47" s="1"/>
      <c r="M47" s="1"/>
      <c r="N47" s="1"/>
      <c r="O47" s="1"/>
      <c r="P47" s="1"/>
      <c r="Q47" s="1"/>
      <c r="R47" s="1"/>
      <c r="S47" s="1"/>
      <c r="T47" s="1"/>
      <c r="U47" s="1"/>
      <c r="V47" s="1"/>
      <c r="W47" s="1"/>
      <c r="X47" s="1"/>
    </row>
    <row r="48" spans="2:24" ht="13.5" customHeight="1">
      <c r="B48" s="1"/>
      <c r="C48" s="270"/>
      <c r="D48" s="265" t="s">
        <v>975</v>
      </c>
      <c r="E48" s="266"/>
      <c r="F48" s="266"/>
      <c r="G48" s="266"/>
      <c r="H48" s="266"/>
      <c r="I48" s="266"/>
      <c r="J48" s="266"/>
      <c r="K48" s="266"/>
      <c r="L48" s="266"/>
      <c r="M48" s="266"/>
      <c r="N48" s="266"/>
      <c r="O48" s="266"/>
      <c r="P48" s="267" t="s">
        <v>86</v>
      </c>
      <c r="Q48" s="225"/>
      <c r="R48" s="225"/>
      <c r="S48" s="225"/>
      <c r="T48" s="225"/>
      <c r="U48" s="225"/>
      <c r="V48" s="1"/>
      <c r="W48" s="1"/>
      <c r="X48" s="1"/>
    </row>
    <row r="49" spans="2:24" ht="8.25" customHeight="1">
      <c r="B49" s="1"/>
      <c r="C49" s="270"/>
      <c r="D49" s="1"/>
      <c r="E49" s="1"/>
      <c r="F49" s="1"/>
      <c r="G49" s="1"/>
      <c r="H49" s="1"/>
      <c r="I49" s="1"/>
      <c r="J49" s="1"/>
      <c r="K49" s="1"/>
      <c r="L49" s="1"/>
      <c r="M49" s="1"/>
      <c r="N49" s="1"/>
      <c r="O49" s="1"/>
      <c r="P49" s="1"/>
      <c r="Q49" s="1"/>
      <c r="R49" s="1"/>
      <c r="S49" s="1"/>
      <c r="T49" s="1"/>
      <c r="U49" s="1"/>
      <c r="V49" s="1"/>
      <c r="W49" s="1"/>
      <c r="X49" s="1"/>
    </row>
    <row r="50" spans="2:24" ht="15" customHeight="1">
      <c r="B50" s="1"/>
      <c r="C50" s="271"/>
      <c r="D50" s="265" t="s">
        <v>976</v>
      </c>
      <c r="E50" s="266"/>
      <c r="F50" s="266"/>
      <c r="G50" s="266"/>
      <c r="H50" s="266"/>
      <c r="I50" s="266"/>
      <c r="J50" s="266"/>
      <c r="K50" s="266"/>
      <c r="L50" s="266"/>
      <c r="M50" s="266"/>
      <c r="N50" s="266"/>
      <c r="O50" s="266"/>
      <c r="P50" s="267" t="s">
        <v>86</v>
      </c>
      <c r="Q50" s="225"/>
      <c r="R50" s="225"/>
      <c r="S50" s="225"/>
      <c r="T50" s="225"/>
      <c r="U50" s="225"/>
      <c r="V50" s="1"/>
      <c r="W50" s="1"/>
      <c r="X50" s="1"/>
    </row>
    <row r="51" spans="2:24" ht="78" customHeight="1">
      <c r="B51" s="1"/>
      <c r="C51" s="1"/>
      <c r="D51" s="1"/>
      <c r="E51" s="1"/>
      <c r="F51" s="1"/>
      <c r="G51" s="1"/>
      <c r="H51" s="1"/>
      <c r="I51" s="1"/>
      <c r="J51" s="1"/>
      <c r="K51" s="1"/>
      <c r="L51" s="1"/>
      <c r="M51" s="1"/>
      <c r="N51" s="1"/>
      <c r="O51" s="1"/>
      <c r="P51" s="1"/>
      <c r="Q51" s="1"/>
      <c r="R51" s="1"/>
      <c r="S51" s="1"/>
      <c r="T51" s="1"/>
      <c r="U51" s="1"/>
      <c r="V51" s="1"/>
      <c r="W51" s="1"/>
      <c r="X51" s="1"/>
    </row>
    <row r="52" spans="2:24" ht="15.75" customHeight="1">
      <c r="B52" s="224" t="s">
        <v>978</v>
      </c>
      <c r="C52" s="225"/>
      <c r="D52" s="225"/>
      <c r="E52" s="225"/>
      <c r="F52" s="225"/>
      <c r="G52" s="225"/>
      <c r="H52" s="225"/>
      <c r="I52" s="225"/>
      <c r="J52" s="225"/>
      <c r="K52" s="225"/>
      <c r="L52" s="225"/>
      <c r="M52" s="225"/>
      <c r="N52" s="225"/>
      <c r="O52" s="1"/>
      <c r="P52" s="268">
        <v>3061891717.245015</v>
      </c>
      <c r="Q52" s="266"/>
      <c r="R52" s="266"/>
      <c r="S52" s="266"/>
      <c r="T52" s="266"/>
      <c r="U52" s="266"/>
      <c r="V52" s="261" t="s">
        <v>977</v>
      </c>
      <c r="W52" s="262"/>
      <c r="X52" s="1"/>
    </row>
    <row r="53" spans="2:24" ht="7.5" customHeight="1">
      <c r="B53" s="1"/>
      <c r="C53" s="1"/>
      <c r="D53" s="1"/>
      <c r="E53" s="1"/>
      <c r="F53" s="1"/>
      <c r="G53" s="1"/>
      <c r="H53" s="1"/>
      <c r="I53" s="1"/>
      <c r="J53" s="1"/>
      <c r="K53" s="1"/>
      <c r="L53" s="1"/>
      <c r="M53" s="1"/>
      <c r="N53" s="1"/>
      <c r="O53" s="1"/>
      <c r="P53" s="1"/>
      <c r="Q53" s="1"/>
      <c r="R53" s="1"/>
      <c r="S53" s="1"/>
      <c r="T53" s="1"/>
      <c r="U53" s="1"/>
      <c r="V53" s="1"/>
      <c r="W53" s="1"/>
      <c r="X53" s="1"/>
    </row>
    <row r="54" spans="2:24" ht="15" customHeight="1">
      <c r="B54" s="1"/>
      <c r="C54" s="1"/>
      <c r="D54" s="265" t="s">
        <v>979</v>
      </c>
      <c r="E54" s="266"/>
      <c r="F54" s="266"/>
      <c r="G54" s="266"/>
      <c r="H54" s="266"/>
      <c r="I54" s="266"/>
      <c r="J54" s="266"/>
      <c r="K54" s="266"/>
      <c r="L54" s="266"/>
      <c r="M54" s="266"/>
      <c r="N54" s="266"/>
      <c r="O54" s="266"/>
      <c r="P54" s="237">
        <v>2926477225.4000154</v>
      </c>
      <c r="Q54" s="225"/>
      <c r="R54" s="225"/>
      <c r="S54" s="225"/>
      <c r="T54" s="225"/>
      <c r="U54" s="225"/>
      <c r="V54" s="1"/>
      <c r="W54" s="1"/>
      <c r="X54" s="1"/>
    </row>
    <row r="55" spans="2:24" ht="7.5" customHeight="1">
      <c r="B55" s="1"/>
      <c r="C55" s="1"/>
      <c r="D55" s="1"/>
      <c r="E55" s="1"/>
      <c r="F55" s="1"/>
      <c r="G55" s="1"/>
      <c r="H55" s="1"/>
      <c r="I55" s="1"/>
      <c r="J55" s="1"/>
      <c r="K55" s="1"/>
      <c r="L55" s="1"/>
      <c r="M55" s="1"/>
      <c r="N55" s="1"/>
      <c r="O55" s="1"/>
      <c r="P55" s="1"/>
      <c r="Q55" s="1"/>
      <c r="R55" s="1"/>
      <c r="S55" s="1"/>
      <c r="T55" s="1"/>
      <c r="U55" s="1"/>
      <c r="V55" s="1"/>
      <c r="W55" s="1"/>
      <c r="X55" s="1"/>
    </row>
    <row r="56" spans="2:24" ht="15" customHeight="1">
      <c r="B56" s="1"/>
      <c r="C56" s="1"/>
      <c r="D56" s="265" t="s">
        <v>980</v>
      </c>
      <c r="E56" s="266"/>
      <c r="F56" s="266"/>
      <c r="G56" s="266"/>
      <c r="H56" s="266"/>
      <c r="I56" s="266"/>
      <c r="J56" s="266"/>
      <c r="K56" s="266"/>
      <c r="L56" s="266"/>
      <c r="M56" s="266"/>
      <c r="N56" s="266"/>
      <c r="O56" s="266"/>
      <c r="P56" s="237">
        <v>13363816.725</v>
      </c>
      <c r="Q56" s="225"/>
      <c r="R56" s="225"/>
      <c r="S56" s="225"/>
      <c r="T56" s="225"/>
      <c r="U56" s="225"/>
      <c r="V56" s="1"/>
      <c r="W56" s="1"/>
      <c r="X56" s="1"/>
    </row>
    <row r="57" spans="2:24" ht="7.5" customHeight="1">
      <c r="B57" s="1"/>
      <c r="C57" s="1"/>
      <c r="D57" s="1"/>
      <c r="E57" s="1"/>
      <c r="F57" s="1"/>
      <c r="G57" s="1"/>
      <c r="H57" s="1"/>
      <c r="I57" s="1"/>
      <c r="J57" s="1"/>
      <c r="K57" s="1"/>
      <c r="L57" s="1"/>
      <c r="M57" s="1"/>
      <c r="N57" s="1"/>
      <c r="O57" s="1"/>
      <c r="P57" s="1"/>
      <c r="Q57" s="1"/>
      <c r="R57" s="1"/>
      <c r="S57" s="1"/>
      <c r="T57" s="1"/>
      <c r="U57" s="1"/>
      <c r="V57" s="1"/>
      <c r="W57" s="1"/>
      <c r="X57" s="1"/>
    </row>
    <row r="58" spans="2:24" ht="15" customHeight="1">
      <c r="B58" s="1"/>
      <c r="C58" s="1"/>
      <c r="D58" s="265" t="s">
        <v>981</v>
      </c>
      <c r="E58" s="266"/>
      <c r="F58" s="266"/>
      <c r="G58" s="266"/>
      <c r="H58" s="266"/>
      <c r="I58" s="266"/>
      <c r="J58" s="266"/>
      <c r="K58" s="266"/>
      <c r="L58" s="266"/>
      <c r="M58" s="266"/>
      <c r="N58" s="266"/>
      <c r="O58" s="266"/>
      <c r="P58" s="237">
        <v>122050675.12</v>
      </c>
      <c r="Q58" s="225"/>
      <c r="R58" s="225"/>
      <c r="S58" s="225"/>
      <c r="T58" s="225"/>
      <c r="U58" s="225"/>
      <c r="V58" s="1"/>
      <c r="W58" s="1"/>
      <c r="X58" s="1"/>
    </row>
    <row r="59" spans="2:24" ht="7.5" customHeight="1">
      <c r="B59" s="1"/>
      <c r="C59" s="1"/>
      <c r="D59" s="1"/>
      <c r="E59" s="1"/>
      <c r="F59" s="1"/>
      <c r="G59" s="1"/>
      <c r="H59" s="1"/>
      <c r="I59" s="1"/>
      <c r="J59" s="1"/>
      <c r="K59" s="1"/>
      <c r="L59" s="1"/>
      <c r="M59" s="1"/>
      <c r="N59" s="1"/>
      <c r="O59" s="1"/>
      <c r="P59" s="1"/>
      <c r="Q59" s="1"/>
      <c r="R59" s="1"/>
      <c r="S59" s="1"/>
      <c r="T59" s="1"/>
      <c r="U59" s="1"/>
      <c r="V59" s="1"/>
      <c r="W59" s="1"/>
      <c r="X59" s="1"/>
    </row>
    <row r="60" spans="2:24" ht="15" customHeight="1">
      <c r="B60" s="1"/>
      <c r="C60" s="1"/>
      <c r="D60" s="265" t="s">
        <v>976</v>
      </c>
      <c r="E60" s="266"/>
      <c r="F60" s="266"/>
      <c r="G60" s="266"/>
      <c r="H60" s="266"/>
      <c r="I60" s="266"/>
      <c r="J60" s="266"/>
      <c r="K60" s="266"/>
      <c r="L60" s="266"/>
      <c r="M60" s="266"/>
      <c r="N60" s="266"/>
      <c r="O60" s="266"/>
      <c r="P60" s="267" t="s">
        <v>86</v>
      </c>
      <c r="Q60" s="225"/>
      <c r="R60" s="225"/>
      <c r="S60" s="225"/>
      <c r="T60" s="225"/>
      <c r="U60" s="225"/>
      <c r="V60" s="1"/>
      <c r="W60" s="1"/>
      <c r="X60" s="1"/>
    </row>
    <row r="61" spans="2:24" ht="12" customHeight="1">
      <c r="B61" s="1"/>
      <c r="C61" s="1"/>
      <c r="D61" s="1"/>
      <c r="E61" s="1"/>
      <c r="F61" s="1"/>
      <c r="G61" s="1"/>
      <c r="H61" s="1"/>
      <c r="I61" s="1"/>
      <c r="J61" s="1"/>
      <c r="K61" s="1"/>
      <c r="L61" s="1"/>
      <c r="M61" s="1"/>
      <c r="N61" s="1"/>
      <c r="O61" s="1"/>
      <c r="P61" s="1"/>
      <c r="Q61" s="1"/>
      <c r="R61" s="1"/>
      <c r="S61" s="1"/>
      <c r="T61" s="1"/>
      <c r="U61" s="1"/>
      <c r="V61" s="1"/>
      <c r="W61" s="1"/>
      <c r="X61" s="1"/>
    </row>
    <row r="62" spans="2:24" ht="13.5" customHeight="1">
      <c r="B62" s="224" t="s">
        <v>982</v>
      </c>
      <c r="C62" s="225"/>
      <c r="D62" s="225"/>
      <c r="E62" s="225"/>
      <c r="F62" s="225"/>
      <c r="G62" s="225"/>
      <c r="H62" s="225"/>
      <c r="I62" s="225"/>
      <c r="J62" s="225"/>
      <c r="K62" s="225"/>
      <c r="L62" s="225"/>
      <c r="M62" s="225"/>
      <c r="N62" s="225"/>
      <c r="O62" s="225"/>
      <c r="P62" s="237">
        <v>95937500</v>
      </c>
      <c r="Q62" s="225"/>
      <c r="R62" s="225"/>
      <c r="S62" s="225"/>
      <c r="T62" s="225"/>
      <c r="U62" s="225"/>
      <c r="V62" s="261" t="s">
        <v>983</v>
      </c>
      <c r="W62" s="262"/>
      <c r="X62" s="1"/>
    </row>
    <row r="63" spans="2:24" ht="6.75" customHeight="1">
      <c r="B63" s="1"/>
      <c r="C63" s="1"/>
      <c r="D63" s="1"/>
      <c r="E63" s="1"/>
      <c r="F63" s="1"/>
      <c r="G63" s="1"/>
      <c r="H63" s="1"/>
      <c r="I63" s="1"/>
      <c r="J63" s="1"/>
      <c r="K63" s="1"/>
      <c r="L63" s="1"/>
      <c r="M63" s="1"/>
      <c r="N63" s="1"/>
      <c r="O63" s="1"/>
      <c r="P63" s="1"/>
      <c r="Q63" s="1"/>
      <c r="R63" s="1"/>
      <c r="S63" s="1"/>
      <c r="T63" s="1"/>
      <c r="U63" s="1"/>
      <c r="V63" s="1"/>
      <c r="W63" s="1"/>
      <c r="X63" s="1"/>
    </row>
    <row r="64" spans="2:24" ht="15.75" customHeight="1">
      <c r="B64" s="224" t="s">
        <v>985</v>
      </c>
      <c r="C64" s="225"/>
      <c r="D64" s="225"/>
      <c r="E64" s="225"/>
      <c r="F64" s="225"/>
      <c r="G64" s="225"/>
      <c r="H64" s="225"/>
      <c r="I64" s="225"/>
      <c r="J64" s="225"/>
      <c r="K64" s="225"/>
      <c r="L64" s="225"/>
      <c r="M64" s="225"/>
      <c r="N64" s="225"/>
      <c r="O64" s="225"/>
      <c r="P64" s="237">
        <v>45860228.78366652</v>
      </c>
      <c r="Q64" s="225"/>
      <c r="R64" s="225"/>
      <c r="S64" s="225"/>
      <c r="T64" s="225"/>
      <c r="U64" s="225"/>
      <c r="V64" s="261" t="s">
        <v>984</v>
      </c>
      <c r="W64" s="262"/>
      <c r="X64" s="1"/>
    </row>
    <row r="65" spans="2:24" ht="10.5" customHeight="1">
      <c r="B65" s="1"/>
      <c r="C65" s="1"/>
      <c r="D65" s="1"/>
      <c r="E65" s="1"/>
      <c r="F65" s="1"/>
      <c r="G65" s="1"/>
      <c r="H65" s="1"/>
      <c r="I65" s="1"/>
      <c r="J65" s="1"/>
      <c r="K65" s="1"/>
      <c r="L65" s="1"/>
      <c r="M65" s="1"/>
      <c r="N65" s="1"/>
      <c r="O65" s="1"/>
      <c r="P65" s="1"/>
      <c r="Q65" s="1"/>
      <c r="R65" s="1"/>
      <c r="S65" s="1"/>
      <c r="T65" s="1"/>
      <c r="U65" s="1"/>
      <c r="V65" s="1"/>
      <c r="W65" s="1"/>
      <c r="X65" s="1"/>
    </row>
    <row r="66" spans="2:24" ht="13.5" customHeight="1">
      <c r="B66" s="224" t="s">
        <v>986</v>
      </c>
      <c r="C66" s="225"/>
      <c r="D66" s="225"/>
      <c r="E66" s="225"/>
      <c r="F66" s="225"/>
      <c r="G66" s="225"/>
      <c r="H66" s="225"/>
      <c r="I66" s="225"/>
      <c r="J66" s="225"/>
      <c r="K66" s="225"/>
      <c r="L66" s="225"/>
      <c r="M66" s="225"/>
      <c r="N66" s="225"/>
      <c r="O66" s="225"/>
      <c r="P66" s="237">
        <v>2250000000</v>
      </c>
      <c r="Q66" s="225"/>
      <c r="R66" s="225"/>
      <c r="S66" s="225"/>
      <c r="T66" s="225"/>
      <c r="U66" s="225"/>
      <c r="V66" s="261" t="s">
        <v>987</v>
      </c>
      <c r="W66" s="262"/>
      <c r="X66" s="1"/>
    </row>
    <row r="67" spans="2:24" ht="13.5" customHeight="1">
      <c r="B67" s="1"/>
      <c r="C67" s="1"/>
      <c r="D67" s="1"/>
      <c r="E67" s="1"/>
      <c r="F67" s="1"/>
      <c r="G67" s="1"/>
      <c r="H67" s="1"/>
      <c r="I67" s="1"/>
      <c r="J67" s="1"/>
      <c r="K67" s="1"/>
      <c r="L67" s="1"/>
      <c r="M67" s="1"/>
      <c r="N67" s="1"/>
      <c r="O67" s="1"/>
      <c r="P67" s="1"/>
      <c r="Q67" s="1"/>
      <c r="R67" s="1"/>
      <c r="S67" s="1"/>
      <c r="T67" s="1"/>
      <c r="U67" s="1"/>
      <c r="V67" s="1"/>
      <c r="W67" s="1"/>
      <c r="X67" s="1"/>
    </row>
    <row r="68" spans="2:24" ht="13.5" customHeight="1">
      <c r="B68" s="224" t="s">
        <v>988</v>
      </c>
      <c r="C68" s="225"/>
      <c r="D68" s="225"/>
      <c r="E68" s="225"/>
      <c r="F68" s="225"/>
      <c r="G68" s="225"/>
      <c r="H68" s="225"/>
      <c r="I68" s="225"/>
      <c r="J68" s="225"/>
      <c r="K68" s="225"/>
      <c r="L68" s="225"/>
      <c r="M68" s="225"/>
      <c r="N68" s="225"/>
      <c r="O68" s="225"/>
      <c r="P68" s="237">
        <v>1104735952.951345</v>
      </c>
      <c r="Q68" s="225"/>
      <c r="R68" s="225"/>
      <c r="S68" s="225"/>
      <c r="T68" s="225"/>
      <c r="U68" s="225"/>
      <c r="V68" s="1"/>
      <c r="W68" s="1"/>
      <c r="X68" s="1"/>
    </row>
    <row r="69" spans="2:24" ht="12" customHeight="1">
      <c r="B69" s="1"/>
      <c r="C69" s="1"/>
      <c r="D69" s="1"/>
      <c r="E69" s="1"/>
      <c r="F69" s="1"/>
      <c r="G69" s="1"/>
      <c r="H69" s="1"/>
      <c r="I69" s="1"/>
      <c r="J69" s="1"/>
      <c r="K69" s="1"/>
      <c r="L69" s="1"/>
      <c r="M69" s="1"/>
      <c r="N69" s="1"/>
      <c r="O69" s="1"/>
      <c r="P69" s="1"/>
      <c r="Q69" s="1"/>
      <c r="R69" s="1"/>
      <c r="S69" s="1"/>
      <c r="T69" s="1"/>
      <c r="U69" s="1"/>
      <c r="V69" s="1"/>
      <c r="W69" s="1"/>
      <c r="X69" s="1"/>
    </row>
    <row r="70" spans="2:24" ht="15" customHeight="1">
      <c r="B70" s="256" t="s">
        <v>990</v>
      </c>
      <c r="C70" s="257"/>
      <c r="D70" s="257"/>
      <c r="E70" s="257"/>
      <c r="F70" s="257"/>
      <c r="G70" s="257"/>
      <c r="H70" s="258"/>
      <c r="I70" s="1"/>
      <c r="J70" s="1"/>
      <c r="K70" s="1"/>
      <c r="L70" s="253" t="s">
        <v>989</v>
      </c>
      <c r="M70" s="254"/>
      <c r="N70" s="254"/>
      <c r="O70" s="254"/>
      <c r="P70" s="254"/>
      <c r="Q70" s="254"/>
      <c r="R70" s="254"/>
      <c r="S70" s="254"/>
      <c r="T70" s="254"/>
      <c r="U70" s="255"/>
      <c r="V70" s="1"/>
      <c r="W70" s="1"/>
      <c r="X70" s="1"/>
    </row>
    <row r="71" spans="2:24" ht="13.5" customHeight="1">
      <c r="B71" s="1"/>
      <c r="C71" s="1"/>
      <c r="D71" s="1"/>
      <c r="E71" s="1"/>
      <c r="F71" s="1"/>
      <c r="G71" s="1"/>
      <c r="H71" s="1"/>
      <c r="I71" s="1"/>
      <c r="J71" s="1"/>
      <c r="K71" s="1"/>
      <c r="L71" s="1"/>
      <c r="M71" s="1"/>
      <c r="N71" s="1"/>
      <c r="O71" s="1"/>
      <c r="P71" s="1"/>
      <c r="Q71" s="1"/>
      <c r="R71" s="1"/>
      <c r="S71" s="1"/>
      <c r="T71" s="1"/>
      <c r="U71" s="1"/>
      <c r="V71" s="1"/>
      <c r="W71" s="1"/>
      <c r="X71" s="1"/>
    </row>
    <row r="72" spans="2:24" ht="19.5" customHeight="1">
      <c r="B72" s="214" t="s">
        <v>991</v>
      </c>
      <c r="C72" s="215"/>
      <c r="D72" s="215"/>
      <c r="E72" s="215"/>
      <c r="F72" s="215"/>
      <c r="G72" s="215"/>
      <c r="H72" s="215"/>
      <c r="I72" s="215"/>
      <c r="J72" s="215"/>
      <c r="K72" s="215"/>
      <c r="L72" s="215"/>
      <c r="M72" s="215"/>
      <c r="N72" s="215"/>
      <c r="O72" s="215"/>
      <c r="P72" s="215"/>
      <c r="Q72" s="215"/>
      <c r="R72" s="215"/>
      <c r="S72" s="215"/>
      <c r="T72" s="215"/>
      <c r="U72" s="216"/>
      <c r="V72" s="1"/>
      <c r="W72" s="1"/>
      <c r="X72" s="1"/>
    </row>
    <row r="73" spans="2:24" ht="6.75" customHeight="1">
      <c r="B73" s="1"/>
      <c r="C73" s="1"/>
      <c r="D73" s="1"/>
      <c r="E73" s="1"/>
      <c r="F73" s="1"/>
      <c r="G73" s="1"/>
      <c r="H73" s="1"/>
      <c r="I73" s="1"/>
      <c r="J73" s="1"/>
      <c r="K73" s="1"/>
      <c r="L73" s="1"/>
      <c r="M73" s="1"/>
      <c r="N73" s="1"/>
      <c r="O73" s="1"/>
      <c r="P73" s="1"/>
      <c r="Q73" s="1"/>
      <c r="R73" s="1"/>
      <c r="S73" s="1"/>
      <c r="T73" s="1"/>
      <c r="U73" s="1"/>
      <c r="V73" s="1"/>
      <c r="W73" s="1"/>
      <c r="X73" s="1"/>
    </row>
    <row r="74" spans="2:24" ht="15" customHeight="1">
      <c r="B74" s="224" t="s">
        <v>992</v>
      </c>
      <c r="C74" s="225"/>
      <c r="D74" s="225"/>
      <c r="E74" s="225"/>
      <c r="F74" s="225"/>
      <c r="G74" s="225"/>
      <c r="H74" s="225"/>
      <c r="I74" s="225"/>
      <c r="J74" s="225"/>
      <c r="K74" s="225"/>
      <c r="L74" s="225"/>
      <c r="M74" s="225"/>
      <c r="N74" s="225"/>
      <c r="O74" s="250">
        <v>271966486.82500005</v>
      </c>
      <c r="P74" s="231"/>
      <c r="Q74" s="231"/>
      <c r="R74" s="231"/>
      <c r="S74" s="231"/>
      <c r="T74" s="231"/>
      <c r="U74" s="231"/>
      <c r="V74" s="261" t="s">
        <v>993</v>
      </c>
      <c r="W74" s="262"/>
      <c r="X74" s="1"/>
    </row>
    <row r="75" spans="2:24" ht="7.5" customHeight="1">
      <c r="B75" s="1"/>
      <c r="C75" s="1"/>
      <c r="D75" s="1"/>
      <c r="E75" s="1"/>
      <c r="F75" s="1"/>
      <c r="G75" s="1"/>
      <c r="H75" s="1"/>
      <c r="I75" s="1"/>
      <c r="J75" s="1"/>
      <c r="K75" s="1"/>
      <c r="L75" s="1"/>
      <c r="M75" s="1"/>
      <c r="N75" s="1"/>
      <c r="O75" s="1"/>
      <c r="P75" s="1"/>
      <c r="Q75" s="1"/>
      <c r="R75" s="1"/>
      <c r="S75" s="1"/>
      <c r="T75" s="1"/>
      <c r="U75" s="1"/>
      <c r="V75" s="262"/>
      <c r="W75" s="262"/>
      <c r="X75" s="1"/>
    </row>
    <row r="76" spans="2:24" ht="15" customHeight="1">
      <c r="B76" s="224" t="s">
        <v>994</v>
      </c>
      <c r="C76" s="225"/>
      <c r="D76" s="225"/>
      <c r="E76" s="225"/>
      <c r="F76" s="225"/>
      <c r="G76" s="225"/>
      <c r="H76" s="225"/>
      <c r="I76" s="225"/>
      <c r="J76" s="225"/>
      <c r="K76" s="225"/>
      <c r="L76" s="225"/>
      <c r="M76" s="225"/>
      <c r="N76" s="225"/>
      <c r="O76" s="225"/>
      <c r="P76" s="251">
        <v>-9149267.028890006</v>
      </c>
      <c r="Q76" s="204"/>
      <c r="R76" s="204"/>
      <c r="S76" s="204"/>
      <c r="T76" s="204"/>
      <c r="U76" s="1"/>
      <c r="V76" s="261" t="s">
        <v>995</v>
      </c>
      <c r="W76" s="262"/>
      <c r="X76" s="1"/>
    </row>
    <row r="77" spans="2:24" ht="7.5" customHeight="1">
      <c r="B77" s="1"/>
      <c r="C77" s="1"/>
      <c r="D77" s="1"/>
      <c r="E77" s="1"/>
      <c r="F77" s="1"/>
      <c r="G77" s="1"/>
      <c r="H77" s="1"/>
      <c r="I77" s="1"/>
      <c r="J77" s="1"/>
      <c r="K77" s="1"/>
      <c r="L77" s="1"/>
      <c r="M77" s="1"/>
      <c r="N77" s="1"/>
      <c r="O77" s="1"/>
      <c r="P77" s="1"/>
      <c r="Q77" s="1"/>
      <c r="R77" s="1"/>
      <c r="S77" s="1"/>
      <c r="T77" s="1"/>
      <c r="U77" s="1"/>
      <c r="V77" s="1"/>
      <c r="W77" s="1"/>
      <c r="X77" s="1"/>
    </row>
    <row r="78" spans="2:24" ht="15" customHeight="1">
      <c r="B78" s="224" t="s">
        <v>996</v>
      </c>
      <c r="C78" s="225"/>
      <c r="D78" s="225"/>
      <c r="E78" s="225"/>
      <c r="F78" s="225"/>
      <c r="G78" s="225"/>
      <c r="H78" s="225"/>
      <c r="I78" s="225"/>
      <c r="J78" s="225"/>
      <c r="K78" s="225"/>
      <c r="L78" s="225"/>
      <c r="M78" s="225"/>
      <c r="N78" s="225"/>
      <c r="O78" s="225"/>
      <c r="P78" s="1"/>
      <c r="Q78" s="1"/>
      <c r="R78" s="252">
        <v>262817219.79611</v>
      </c>
      <c r="S78" s="204"/>
      <c r="T78" s="204"/>
      <c r="U78" s="1"/>
      <c r="V78" s="1"/>
      <c r="W78" s="1"/>
      <c r="X78" s="1"/>
    </row>
    <row r="79" spans="2:24" ht="6.75" customHeight="1">
      <c r="B79" s="1"/>
      <c r="C79" s="1"/>
      <c r="D79" s="1"/>
      <c r="E79" s="1"/>
      <c r="F79" s="1"/>
      <c r="G79" s="1"/>
      <c r="H79" s="1"/>
      <c r="I79" s="1"/>
      <c r="J79" s="1"/>
      <c r="K79" s="1"/>
      <c r="L79" s="1"/>
      <c r="M79" s="1"/>
      <c r="N79" s="1"/>
      <c r="O79" s="1"/>
      <c r="P79" s="1"/>
      <c r="Q79" s="1"/>
      <c r="R79" s="1"/>
      <c r="S79" s="1"/>
      <c r="T79" s="1"/>
      <c r="U79" s="1"/>
      <c r="V79" s="1"/>
      <c r="W79" s="1"/>
      <c r="X79" s="1"/>
    </row>
    <row r="80" spans="2:24" ht="15" customHeight="1">
      <c r="B80" s="256" t="s">
        <v>997</v>
      </c>
      <c r="C80" s="257"/>
      <c r="D80" s="257"/>
      <c r="E80" s="257"/>
      <c r="F80" s="257"/>
      <c r="G80" s="257"/>
      <c r="H80" s="258"/>
      <c r="I80" s="1"/>
      <c r="J80" s="1"/>
      <c r="K80" s="1"/>
      <c r="L80" s="253" t="s">
        <v>989</v>
      </c>
      <c r="M80" s="254"/>
      <c r="N80" s="254"/>
      <c r="O80" s="254"/>
      <c r="P80" s="254"/>
      <c r="Q80" s="254"/>
      <c r="R80" s="254"/>
      <c r="S80" s="254"/>
      <c r="T80" s="254"/>
      <c r="U80" s="255"/>
      <c r="V80" s="1"/>
      <c r="W80" s="1"/>
      <c r="X80" s="1"/>
    </row>
    <row r="81" spans="2:24" ht="5.25" customHeight="1">
      <c r="B81" s="1"/>
      <c r="C81" s="1"/>
      <c r="D81" s="1"/>
      <c r="E81" s="1"/>
      <c r="F81" s="1"/>
      <c r="G81" s="1"/>
      <c r="H81" s="1"/>
      <c r="I81" s="1"/>
      <c r="J81" s="1"/>
      <c r="K81" s="1"/>
      <c r="L81" s="1"/>
      <c r="M81" s="1"/>
      <c r="N81" s="1"/>
      <c r="O81" s="1"/>
      <c r="P81" s="1"/>
      <c r="Q81" s="1"/>
      <c r="R81" s="1"/>
      <c r="S81" s="1"/>
      <c r="T81" s="1"/>
      <c r="U81" s="1"/>
      <c r="V81" s="1"/>
      <c r="W81" s="1"/>
      <c r="X81" s="1"/>
    </row>
    <row r="82" spans="2:24" ht="6.75" customHeight="1">
      <c r="B82" s="263"/>
      <c r="C82" s="264"/>
      <c r="D82" s="264"/>
      <c r="E82" s="264"/>
      <c r="F82" s="264"/>
      <c r="G82" s="264"/>
      <c r="H82" s="264"/>
      <c r="I82" s="264"/>
      <c r="J82" s="264"/>
      <c r="K82" s="264"/>
      <c r="L82" s="264"/>
      <c r="M82" s="264"/>
      <c r="N82" s="264"/>
      <c r="O82" s="264"/>
      <c r="P82" s="264"/>
      <c r="Q82" s="264"/>
      <c r="R82" s="264"/>
      <c r="S82" s="264"/>
      <c r="T82" s="264"/>
      <c r="U82" s="264"/>
      <c r="V82" s="1"/>
      <c r="W82" s="1"/>
      <c r="X82" s="1"/>
    </row>
    <row r="83" spans="2:24" ht="7.5" customHeight="1">
      <c r="B83" s="1"/>
      <c r="C83" s="1"/>
      <c r="D83" s="1"/>
      <c r="E83" s="1"/>
      <c r="F83" s="1"/>
      <c r="G83" s="1"/>
      <c r="H83" s="1"/>
      <c r="I83" s="1"/>
      <c r="J83" s="1"/>
      <c r="K83" s="1"/>
      <c r="L83" s="1"/>
      <c r="M83" s="1"/>
      <c r="N83" s="1"/>
      <c r="O83" s="1"/>
      <c r="P83" s="1"/>
      <c r="Q83" s="1"/>
      <c r="R83" s="1"/>
      <c r="S83" s="1"/>
      <c r="T83" s="1"/>
      <c r="U83" s="1"/>
      <c r="V83" s="1"/>
      <c r="W83" s="1"/>
      <c r="X83" s="1"/>
    </row>
    <row r="84" spans="2:24" ht="15" customHeight="1">
      <c r="B84" s="224" t="s">
        <v>998</v>
      </c>
      <c r="C84" s="225"/>
      <c r="D84" s="225"/>
      <c r="E84" s="225"/>
      <c r="F84" s="225"/>
      <c r="G84" s="225"/>
      <c r="H84" s="225"/>
      <c r="I84" s="225"/>
      <c r="J84" s="225"/>
      <c r="K84" s="225"/>
      <c r="L84" s="225"/>
      <c r="M84" s="225"/>
      <c r="N84" s="225"/>
      <c r="O84" s="1"/>
      <c r="P84" s="237">
        <v>13363816.725</v>
      </c>
      <c r="Q84" s="225"/>
      <c r="R84" s="225"/>
      <c r="S84" s="225"/>
      <c r="T84" s="225"/>
      <c r="U84" s="225"/>
      <c r="V84" s="261" t="s">
        <v>999</v>
      </c>
      <c r="W84" s="262"/>
      <c r="X84" s="1"/>
    </row>
    <row r="85" spans="2:24" ht="7.5" customHeight="1">
      <c r="B85" s="1"/>
      <c r="C85" s="1"/>
      <c r="D85" s="1"/>
      <c r="E85" s="1"/>
      <c r="F85" s="1"/>
      <c r="G85" s="1"/>
      <c r="H85" s="1"/>
      <c r="I85" s="1"/>
      <c r="J85" s="1"/>
      <c r="K85" s="1"/>
      <c r="L85" s="1"/>
      <c r="M85" s="1"/>
      <c r="N85" s="1"/>
      <c r="O85" s="1"/>
      <c r="P85" s="1"/>
      <c r="Q85" s="1"/>
      <c r="R85" s="1"/>
      <c r="S85" s="1"/>
      <c r="T85" s="1"/>
      <c r="U85" s="1"/>
      <c r="V85" s="1"/>
      <c r="W85" s="1"/>
      <c r="X85" s="1"/>
    </row>
    <row r="86" spans="2:24" ht="15" customHeight="1">
      <c r="B86" s="224" t="s">
        <v>1000</v>
      </c>
      <c r="C86" s="225"/>
      <c r="D86" s="225"/>
      <c r="E86" s="225"/>
      <c r="F86" s="225"/>
      <c r="G86" s="225"/>
      <c r="H86" s="225"/>
      <c r="I86" s="225"/>
      <c r="J86" s="225"/>
      <c r="K86" s="225"/>
      <c r="L86" s="225"/>
      <c r="M86" s="225"/>
      <c r="N86" s="225"/>
      <c r="O86" s="1"/>
      <c r="P86" s="19"/>
      <c r="Q86" s="251">
        <v>0</v>
      </c>
      <c r="R86" s="204"/>
      <c r="S86" s="204"/>
      <c r="T86" s="204"/>
      <c r="U86" s="204"/>
      <c r="V86" s="261" t="s">
        <v>1001</v>
      </c>
      <c r="W86" s="262"/>
      <c r="X86" s="1"/>
    </row>
    <row r="87" spans="2:24" ht="7.5" customHeight="1">
      <c r="B87" s="1"/>
      <c r="C87" s="1"/>
      <c r="D87" s="1"/>
      <c r="E87" s="1"/>
      <c r="F87" s="1"/>
      <c r="G87" s="1"/>
      <c r="H87" s="1"/>
      <c r="I87" s="1"/>
      <c r="J87" s="1"/>
      <c r="K87" s="1"/>
      <c r="L87" s="1"/>
      <c r="M87" s="1"/>
      <c r="N87" s="1"/>
      <c r="O87" s="1"/>
      <c r="P87" s="1"/>
      <c r="Q87" s="1"/>
      <c r="R87" s="1"/>
      <c r="S87" s="1"/>
      <c r="T87" s="1"/>
      <c r="U87" s="1"/>
      <c r="V87" s="1"/>
      <c r="W87" s="1"/>
      <c r="X87" s="1"/>
    </row>
    <row r="88" spans="2:23" ht="15" customHeight="1">
      <c r="B88" s="224" t="s">
        <v>1002</v>
      </c>
      <c r="C88" s="225"/>
      <c r="D88" s="225"/>
      <c r="E88" s="225"/>
      <c r="F88" s="225"/>
      <c r="G88" s="225"/>
      <c r="H88" s="225"/>
      <c r="I88" s="225"/>
      <c r="J88" s="225"/>
      <c r="K88" s="225"/>
      <c r="L88" s="225"/>
      <c r="M88" s="225"/>
      <c r="N88" s="225"/>
      <c r="P88" s="245"/>
      <c r="Q88" s="246"/>
      <c r="R88" s="246"/>
      <c r="S88" s="251">
        <v>13363816.725</v>
      </c>
      <c r="T88" s="204"/>
      <c r="U88" s="204"/>
      <c r="V88" s="261" t="s">
        <v>1003</v>
      </c>
      <c r="W88" s="262"/>
    </row>
  </sheetData>
  <sheetProtection/>
  <mergeCells count="118">
    <mergeCell ref="F2:U2"/>
    <mergeCell ref="G3:S4"/>
    <mergeCell ref="B5:U5"/>
    <mergeCell ref="B6:G6"/>
    <mergeCell ref="B8:U8"/>
    <mergeCell ref="B10:I10"/>
    <mergeCell ref="K10:T10"/>
    <mergeCell ref="V12:W12"/>
    <mergeCell ref="B12:I12"/>
    <mergeCell ref="K12:U12"/>
    <mergeCell ref="B14:I14"/>
    <mergeCell ref="V14:W14"/>
    <mergeCell ref="M14:U14"/>
    <mergeCell ref="B16:I16"/>
    <mergeCell ref="M16:U16"/>
    <mergeCell ref="V16:W16"/>
    <mergeCell ref="B18:I18"/>
    <mergeCell ref="K18:U18"/>
    <mergeCell ref="B20:T20"/>
    <mergeCell ref="V22:W22"/>
    <mergeCell ref="V24:X26"/>
    <mergeCell ref="B28:U28"/>
    <mergeCell ref="B30:I30"/>
    <mergeCell ref="V30:W30"/>
    <mergeCell ref="M30:T30"/>
    <mergeCell ref="B22:H22"/>
    <mergeCell ref="I22:J22"/>
    <mergeCell ref="K22:U22"/>
    <mergeCell ref="B23:H23"/>
    <mergeCell ref="V32:W32"/>
    <mergeCell ref="M32:U32"/>
    <mergeCell ref="B32:I32"/>
    <mergeCell ref="V36:X38"/>
    <mergeCell ref="B40:U40"/>
    <mergeCell ref="V42:W42"/>
    <mergeCell ref="B42:N42"/>
    <mergeCell ref="P42:U42"/>
    <mergeCell ref="B35:H35"/>
    <mergeCell ref="I35:J35"/>
    <mergeCell ref="D44:O44"/>
    <mergeCell ref="P44:T44"/>
    <mergeCell ref="C44:C50"/>
    <mergeCell ref="P46:U46"/>
    <mergeCell ref="D46:M46"/>
    <mergeCell ref="D48:O48"/>
    <mergeCell ref="P48:U48"/>
    <mergeCell ref="D50:O50"/>
    <mergeCell ref="P50:U50"/>
    <mergeCell ref="V52:W52"/>
    <mergeCell ref="B52:N52"/>
    <mergeCell ref="P52:U52"/>
    <mergeCell ref="P54:U54"/>
    <mergeCell ref="D54:O54"/>
    <mergeCell ref="D56:O56"/>
    <mergeCell ref="P56:U56"/>
    <mergeCell ref="D58:O58"/>
    <mergeCell ref="P58:U58"/>
    <mergeCell ref="D60:O60"/>
    <mergeCell ref="P60:U60"/>
    <mergeCell ref="B62:O62"/>
    <mergeCell ref="P62:U62"/>
    <mergeCell ref="B72:U72"/>
    <mergeCell ref="B74:N74"/>
    <mergeCell ref="V62:W62"/>
    <mergeCell ref="V64:W64"/>
    <mergeCell ref="B64:O64"/>
    <mergeCell ref="P64:U64"/>
    <mergeCell ref="P66:U66"/>
    <mergeCell ref="B66:O66"/>
    <mergeCell ref="V66:W66"/>
    <mergeCell ref="V74:W75"/>
    <mergeCell ref="B76:O76"/>
    <mergeCell ref="V76:W76"/>
    <mergeCell ref="B78:O78"/>
    <mergeCell ref="B80:H80"/>
    <mergeCell ref="B82:U82"/>
    <mergeCell ref="L80:U80"/>
    <mergeCell ref="B84:N84"/>
    <mergeCell ref="P84:U84"/>
    <mergeCell ref="V84:W84"/>
    <mergeCell ref="B86:N86"/>
    <mergeCell ref="V86:W86"/>
    <mergeCell ref="B88:N88"/>
    <mergeCell ref="V88:W88"/>
    <mergeCell ref="Q86:U86"/>
    <mergeCell ref="P88:R88"/>
    <mergeCell ref="S88:U88"/>
    <mergeCell ref="I23:J23"/>
    <mergeCell ref="K23:U23"/>
    <mergeCell ref="B24:K24"/>
    <mergeCell ref="L24:M24"/>
    <mergeCell ref="N24:U24"/>
    <mergeCell ref="B25:H25"/>
    <mergeCell ref="I25:J25"/>
    <mergeCell ref="K25:U25"/>
    <mergeCell ref="B26:H26"/>
    <mergeCell ref="I26:J26"/>
    <mergeCell ref="K26:U26"/>
    <mergeCell ref="B34:H34"/>
    <mergeCell ref="I34:J34"/>
    <mergeCell ref="K34:U34"/>
    <mergeCell ref="K35:U35"/>
    <mergeCell ref="B36:H36"/>
    <mergeCell ref="I36:J36"/>
    <mergeCell ref="K36:U36"/>
    <mergeCell ref="B37:H37"/>
    <mergeCell ref="I37:J37"/>
    <mergeCell ref="K37:U37"/>
    <mergeCell ref="B38:H38"/>
    <mergeCell ref="I38:J38"/>
    <mergeCell ref="K38:U38"/>
    <mergeCell ref="O74:U74"/>
    <mergeCell ref="P76:T76"/>
    <mergeCell ref="R78:T78"/>
    <mergeCell ref="B68:O68"/>
    <mergeCell ref="P68:U68"/>
    <mergeCell ref="L70:U70"/>
    <mergeCell ref="B70:H7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 Leusse Gonzague</dc:creator>
  <cp:keywords/>
  <dc:description/>
  <cp:lastModifiedBy>Vantomme Bart</cp:lastModifiedBy>
  <cp:lastPrinted>2019-06-13T12:15:56Z</cp:lastPrinted>
  <dcterms:created xsi:type="dcterms:W3CDTF">2019-06-13T12:06:54Z</dcterms:created>
  <dcterms:modified xsi:type="dcterms:W3CDTF">2019-06-13T13:18:54Z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